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880" windowHeight="10350" tabRatio="731"/>
  </bookViews>
  <sheets>
    <sheet name="12.9-12.12（83家）" sheetId="1" r:id="rId1"/>
    <sheet name="中山中智人人动销情况" sheetId="6" r:id="rId2"/>
    <sheet name="片长奖罚" sheetId="8" r:id="rId3"/>
    <sheet name="中山中智奖励明细" sheetId="5" r:id="rId4"/>
    <sheet name="12.9" sheetId="2" r:id="rId5"/>
    <sheet name="12.10" sheetId="3" r:id="rId6"/>
    <sheet name="12.11" sheetId="4" r:id="rId7"/>
    <sheet name="12.12" sheetId="7" r:id="rId8"/>
  </sheets>
  <definedNames>
    <definedName name="_xlnm._FilterDatabase" localSheetId="4" hidden="1">'12.9'!$A$2:$L$86</definedName>
    <definedName name="_xlnm._FilterDatabase" localSheetId="5" hidden="1">'12.10'!$A$2:$L$86</definedName>
    <definedName name="_xlnm._FilterDatabase" localSheetId="6" hidden="1">'12.11'!$A$2:$L$86</definedName>
    <definedName name="_xlnm.Print_Titles" localSheetId="0">'12.9-12.12（83家）'!$1:$3</definedName>
    <definedName name="_xlnm._FilterDatabase" localSheetId="1" hidden="1">中山中智人人动销情况!$A$1:$I$331</definedName>
    <definedName name="_xlnm._FilterDatabase" localSheetId="0" hidden="1">'12.9-12.12（83家）'!$A$3:$AF$87</definedName>
  </definedNames>
  <calcPr calcId="144525"/>
</workbook>
</file>

<file path=xl/sharedStrings.xml><?xml version="1.0" encoding="utf-8"?>
<sst xmlns="http://schemas.openxmlformats.org/spreadsheetml/2006/main" count="611">
  <si>
    <t>“双12”   12月9日—12日 考核明细</t>
  </si>
  <si>
    <t>活动期间（12.9-12.12）</t>
  </si>
  <si>
    <t>对比数据</t>
  </si>
  <si>
    <t>奖罚</t>
  </si>
  <si>
    <t>序号</t>
  </si>
  <si>
    <t>门店ID</t>
  </si>
  <si>
    <t>门店名称</t>
  </si>
  <si>
    <t>片名称</t>
  </si>
  <si>
    <t>场、抽</t>
  </si>
  <si>
    <t>1档</t>
  </si>
  <si>
    <t>2档</t>
  </si>
  <si>
    <t>销售</t>
  </si>
  <si>
    <t>毛利</t>
  </si>
  <si>
    <t>中山中智销售</t>
  </si>
  <si>
    <t xml:space="preserve"> 销售</t>
  </si>
  <si>
    <t>4天销售</t>
  </si>
  <si>
    <t>毛利额</t>
  </si>
  <si>
    <t>4天毛利额</t>
  </si>
  <si>
    <t>销售差距</t>
  </si>
  <si>
    <t>销售    完成率</t>
  </si>
  <si>
    <t>毛利额  差距</t>
  </si>
  <si>
    <t>毛利额差距</t>
  </si>
  <si>
    <t>中智排名奖励</t>
  </si>
  <si>
    <t>超毛奖励</t>
  </si>
  <si>
    <t>中智处罚</t>
  </si>
  <si>
    <t>销售处罚</t>
  </si>
  <si>
    <t>四川太极旗舰店</t>
  </si>
  <si>
    <t>旗舰片</t>
  </si>
  <si>
    <t>有</t>
  </si>
  <si>
    <t>四川太极浆洗街药店</t>
  </si>
  <si>
    <t>城中片</t>
  </si>
  <si>
    <t>抽</t>
  </si>
  <si>
    <t>四川太极光华药店</t>
  </si>
  <si>
    <t>西北片</t>
  </si>
  <si>
    <t>四川太极青羊区十二桥药店</t>
  </si>
  <si>
    <t>四川太极邛崃中心药店</t>
  </si>
  <si>
    <t>城郊一片</t>
  </si>
  <si>
    <t>四川太极高新区民丰大道西段药店</t>
  </si>
  <si>
    <t>东南片</t>
  </si>
  <si>
    <t>四川太极成华区华泰路药店</t>
  </si>
  <si>
    <t>四川太极高新区府城大道西段店</t>
  </si>
  <si>
    <t>四川太极青羊区北东街店</t>
  </si>
  <si>
    <t>四川太极成华区羊子山西路药店（兴元华盛）</t>
  </si>
  <si>
    <t>四川太极新乐中街药店</t>
  </si>
  <si>
    <t>四川太极成华区万科路药店</t>
  </si>
  <si>
    <t>四川太极光华村街药店</t>
  </si>
  <si>
    <t>四川太极锦江区庆云南街药店</t>
  </si>
  <si>
    <t>四川太极五津西路药店</t>
  </si>
  <si>
    <t>四川太极锦江区榕声路店</t>
  </si>
  <si>
    <t>四川太极成华区二环路北四段药店（汇融名城）</t>
  </si>
  <si>
    <t>四川太极红星店</t>
  </si>
  <si>
    <t>成都成汉太极大药房有限公司</t>
  </si>
  <si>
    <t>无</t>
  </si>
  <si>
    <t>四川太极新都区新繁镇繁江北路药店</t>
  </si>
  <si>
    <t>四川太极双林路药店</t>
  </si>
  <si>
    <t>四川太极锦江区观音桥街药店</t>
  </si>
  <si>
    <t>四川太极金牛区交大路第三药店</t>
  </si>
  <si>
    <t>四川太极通盈街药店</t>
  </si>
  <si>
    <t>四川太极枣子巷药店</t>
  </si>
  <si>
    <t>四川太极武侯区顺和街店</t>
  </si>
  <si>
    <t>四川太极新津邓双镇岷江店</t>
  </si>
  <si>
    <t>四川太极武侯区科华街药店</t>
  </si>
  <si>
    <t>四川太极清江东路药店</t>
  </si>
  <si>
    <t>四川太极高新天久北巷药店</t>
  </si>
  <si>
    <t>四川太极怀远店</t>
  </si>
  <si>
    <t>城郊二片</t>
  </si>
  <si>
    <t>四川太极金丝街药店</t>
  </si>
  <si>
    <t>四川太极温江店</t>
  </si>
  <si>
    <t>四川太极都江堰药店</t>
  </si>
  <si>
    <t>四川太极新园大道药店</t>
  </si>
  <si>
    <t>四川太极成华区崔家店路药店</t>
  </si>
  <si>
    <t>四川太极人民中路店</t>
  </si>
  <si>
    <t>四川太极土龙路药店</t>
  </si>
  <si>
    <t>四川太极成华区华油路药店</t>
  </si>
  <si>
    <t>四川太极锦江区水杉街药店</t>
  </si>
  <si>
    <t>四川太极新都区马超东路店</t>
  </si>
  <si>
    <t>四川太极西部店</t>
  </si>
  <si>
    <t>四川太极郫县郫筒镇东大街药店</t>
  </si>
  <si>
    <t>四川太极大邑县晋原镇内蒙古大道桃源药店</t>
  </si>
  <si>
    <t>四川太极崇州中心店</t>
  </si>
  <si>
    <t>四川太极郫县郫筒镇一环路东南段药店</t>
  </si>
  <si>
    <t>四川太极都江堰景中路店</t>
  </si>
  <si>
    <t>四川太极金带街药店</t>
  </si>
  <si>
    <t>四川太极高新区大源北街药店</t>
  </si>
  <si>
    <t>四川太极都江堰奎光路中段药店</t>
  </si>
  <si>
    <t>四川太极清江东路2药店</t>
  </si>
  <si>
    <t>四川太极成华杉板桥南一路店</t>
  </si>
  <si>
    <t>四川太极金牛区金沙路药店</t>
  </si>
  <si>
    <t>四川太极邛崃市临邛镇洪川小区药店</t>
  </si>
  <si>
    <t>四川太极沙河源药店</t>
  </si>
  <si>
    <t>四川太极青羊区浣花滨河路药店</t>
  </si>
  <si>
    <t>四川太极金牛区黄苑东街药店</t>
  </si>
  <si>
    <t>四川太极双流县西航港街道锦华路一段药店</t>
  </si>
  <si>
    <t>四川太极大邑县晋原镇通达东路五段药店</t>
  </si>
  <si>
    <t>四川太极都江堰市蒲阳路药店</t>
  </si>
  <si>
    <t>四川太极高新区中和街道柳荫街药店</t>
  </si>
  <si>
    <t>不考核</t>
  </si>
  <si>
    <t>四川太极大邑县晋原镇子龙路店</t>
  </si>
  <si>
    <t>四川太极成华区万宇路药店</t>
  </si>
  <si>
    <t>四川太极大邑县沙渠镇方圆路药店</t>
  </si>
  <si>
    <t>四川太极大邑县晋原镇东街药店</t>
  </si>
  <si>
    <t>四川太极邛崃市临邛镇长安大道药店</t>
  </si>
  <si>
    <t>四川太极三江店</t>
  </si>
  <si>
    <t>四川太极大邑县晋源镇东壕沟段药店</t>
  </si>
  <si>
    <t>四川太极兴义镇万兴路药店</t>
  </si>
  <si>
    <t>四川太极成华区华康路药店</t>
  </si>
  <si>
    <t>四川太极大邑县安仁镇千禧街药店</t>
  </si>
  <si>
    <t>四川太极双流区东升街道三强西路药店</t>
  </si>
  <si>
    <t>四川太极龙泉驿区龙泉街道驿生路药店</t>
  </si>
  <si>
    <t>四川太极大邑县新场镇文昌街药店</t>
  </si>
  <si>
    <t>四川太极都江堰幸福镇翔凤路药店</t>
  </si>
  <si>
    <t>四川太极都江堰市蒲阳镇堰问道西路药店</t>
  </si>
  <si>
    <t>四川太极崇州市崇阳镇尚贤坊街药店</t>
  </si>
  <si>
    <t>四川太极成华区新怡路店</t>
  </si>
  <si>
    <t>四川太极邛崃市羊安镇永康大道药店</t>
  </si>
  <si>
    <t>四川太极都江堰聚源镇药店</t>
  </si>
  <si>
    <t>四川太极龙潭西路店</t>
  </si>
  <si>
    <t>四川太极大药房连锁有限公司武侯区聚萃街药店</t>
  </si>
  <si>
    <t>四川太极锦江区合欢树街药店</t>
  </si>
  <si>
    <t xml:space="preserve">合计 </t>
  </si>
  <si>
    <t>部门</t>
  </si>
  <si>
    <t>片区</t>
  </si>
  <si>
    <t>人员ID</t>
  </si>
  <si>
    <t>姓名</t>
  </si>
  <si>
    <t>职务</t>
  </si>
  <si>
    <t>12.9-12销售数量</t>
  </si>
  <si>
    <t>处罚金额</t>
  </si>
  <si>
    <t>崇州中心店</t>
  </si>
  <si>
    <t>刘丹1</t>
  </si>
  <si>
    <t>营业员</t>
  </si>
  <si>
    <t>刘莎</t>
  </si>
  <si>
    <t>店长</t>
  </si>
  <si>
    <t>陈凤珍</t>
  </si>
  <si>
    <t>费诗尧</t>
  </si>
  <si>
    <t>崇州怀远店</t>
  </si>
  <si>
    <t>韩艳梅</t>
  </si>
  <si>
    <t>窦潘</t>
  </si>
  <si>
    <t>曹琼</t>
  </si>
  <si>
    <t>杨霞2</t>
  </si>
  <si>
    <t>副店长</t>
  </si>
  <si>
    <t>崇州三江店</t>
  </si>
  <si>
    <t>骆素花</t>
  </si>
  <si>
    <t>何倩倩</t>
  </si>
  <si>
    <t>熊文楠</t>
  </si>
  <si>
    <t>旗舰店</t>
  </si>
  <si>
    <t>旗舰片区</t>
  </si>
  <si>
    <r>
      <rPr>
        <sz val="10"/>
        <rFont val="宋体"/>
        <charset val="0"/>
      </rPr>
      <t>邹春梅</t>
    </r>
    <r>
      <rPr>
        <sz val="10"/>
        <rFont val="Arial"/>
        <charset val="0"/>
      </rPr>
      <t xml:space="preserve"> </t>
    </r>
  </si>
  <si>
    <t>谢琴</t>
  </si>
  <si>
    <t>秦睿熹</t>
  </si>
  <si>
    <t>谭庆娟</t>
  </si>
  <si>
    <t>冯梅</t>
  </si>
  <si>
    <t>柜组长（成药）</t>
  </si>
  <si>
    <t>李静1</t>
  </si>
  <si>
    <t>黄长菊</t>
  </si>
  <si>
    <t>程帆</t>
  </si>
  <si>
    <t>*</t>
  </si>
  <si>
    <t>曾梦薇</t>
  </si>
  <si>
    <t>吴凤兰</t>
  </si>
  <si>
    <t>黄萍</t>
  </si>
  <si>
    <t>张娟娟</t>
  </si>
  <si>
    <t>阴静</t>
  </si>
  <si>
    <t>马昕</t>
  </si>
  <si>
    <t>唐文琼</t>
  </si>
  <si>
    <t>李佳岭</t>
  </si>
  <si>
    <t>余志彬</t>
  </si>
  <si>
    <t>柜组长（中药）</t>
  </si>
  <si>
    <t>阮丽</t>
  </si>
  <si>
    <t>张玲</t>
  </si>
  <si>
    <t>翁全丽</t>
  </si>
  <si>
    <t>代珍慧</t>
  </si>
  <si>
    <t>彭关敏</t>
  </si>
  <si>
    <t>阳玲</t>
  </si>
  <si>
    <t>毛茜</t>
  </si>
  <si>
    <t>实习生</t>
  </si>
  <si>
    <t>张光群</t>
  </si>
  <si>
    <t>促销</t>
  </si>
  <si>
    <t>申彩文</t>
  </si>
  <si>
    <t>廖桂英</t>
  </si>
  <si>
    <t>李金华</t>
  </si>
  <si>
    <t>红星店</t>
  </si>
  <si>
    <t>城中片区</t>
  </si>
  <si>
    <t>段文秀</t>
  </si>
  <si>
    <t>易永红</t>
  </si>
  <si>
    <t>邓黎</t>
  </si>
  <si>
    <t>冯晓雨</t>
  </si>
  <si>
    <t>吴丹</t>
  </si>
  <si>
    <t>西部店</t>
  </si>
  <si>
    <t>西北片区</t>
  </si>
  <si>
    <t>杨素芬</t>
  </si>
  <si>
    <t>周娟1</t>
  </si>
  <si>
    <t>温江店</t>
  </si>
  <si>
    <t>王慧</t>
  </si>
  <si>
    <t>罗璇</t>
  </si>
  <si>
    <t>夏彩红</t>
  </si>
  <si>
    <t>王馨</t>
  </si>
  <si>
    <t>浆洗街店</t>
  </si>
  <si>
    <t>江元梅</t>
  </si>
  <si>
    <t>莫晓菊</t>
  </si>
  <si>
    <t>唐丽</t>
  </si>
  <si>
    <t>陈思敏</t>
  </si>
  <si>
    <t>浆洗街药店</t>
  </si>
  <si>
    <t>周金梅</t>
  </si>
  <si>
    <t>赵英</t>
  </si>
  <si>
    <t>沙河源店</t>
  </si>
  <si>
    <t>曹娉</t>
  </si>
  <si>
    <t>张晓露</t>
  </si>
  <si>
    <t>陈维平</t>
  </si>
  <si>
    <t>邛崃中心店</t>
  </si>
  <si>
    <t>任会茹</t>
  </si>
  <si>
    <t>周有惠</t>
  </si>
  <si>
    <t>万义丽</t>
  </si>
  <si>
    <t>李宋琴</t>
  </si>
  <si>
    <t>何琴</t>
  </si>
  <si>
    <t>邛崃中心药店</t>
  </si>
  <si>
    <t>古素琼</t>
  </si>
  <si>
    <t>周静</t>
  </si>
  <si>
    <t>古显琼</t>
  </si>
  <si>
    <t>龚丽红</t>
  </si>
  <si>
    <t>光华店</t>
  </si>
  <si>
    <t>朱晓桃</t>
  </si>
  <si>
    <t>魏津</t>
  </si>
  <si>
    <t>杨丽君</t>
  </si>
  <si>
    <t>罗丹</t>
  </si>
  <si>
    <t>汤雪芹</t>
  </si>
  <si>
    <t>周刚</t>
  </si>
  <si>
    <t>光华药店</t>
  </si>
  <si>
    <t>张登玉</t>
  </si>
  <si>
    <t>清江东路2店</t>
  </si>
  <si>
    <t>陈春花</t>
  </si>
  <si>
    <t>王冬梅</t>
  </si>
  <si>
    <t>袁巧</t>
  </si>
  <si>
    <t>袁文莉</t>
  </si>
  <si>
    <t>人民中路店</t>
  </si>
  <si>
    <t>肖姚</t>
  </si>
  <si>
    <t>唐丹</t>
  </si>
  <si>
    <t>雷晓芳</t>
  </si>
  <si>
    <t>杨娟</t>
  </si>
  <si>
    <t>都江堰中心药店</t>
  </si>
  <si>
    <t>易庭丽</t>
  </si>
  <si>
    <t>聂丽</t>
  </si>
  <si>
    <t>梁海燕</t>
  </si>
  <si>
    <t>莫庆</t>
  </si>
  <si>
    <t>都江堰药店</t>
  </si>
  <si>
    <t>袁晓捷</t>
  </si>
  <si>
    <t>双林路店</t>
  </si>
  <si>
    <t>陈志勇</t>
  </si>
  <si>
    <t>张玉</t>
  </si>
  <si>
    <t>梅茜</t>
  </si>
  <si>
    <t>李建华</t>
  </si>
  <si>
    <t>双林路药店</t>
  </si>
  <si>
    <t>叶素英</t>
  </si>
  <si>
    <t>清江东路店</t>
  </si>
  <si>
    <t>胡艳弘</t>
  </si>
  <si>
    <t>钱芳</t>
  </si>
  <si>
    <t>请假</t>
  </si>
  <si>
    <t>王映菊</t>
  </si>
  <si>
    <t>钟晓凤</t>
  </si>
  <si>
    <t>枣子巷店</t>
  </si>
  <si>
    <t>郭祥</t>
  </si>
  <si>
    <t>王兰</t>
  </si>
  <si>
    <t>付能梅</t>
  </si>
  <si>
    <t>解超霞</t>
  </si>
  <si>
    <t>光华村街店</t>
  </si>
  <si>
    <t>林思敏</t>
  </si>
  <si>
    <t>胡荣琼</t>
  </si>
  <si>
    <t>姜孝杨</t>
  </si>
  <si>
    <t>陈琳</t>
  </si>
  <si>
    <t>光华村街药店</t>
  </si>
  <si>
    <t>杨梅</t>
  </si>
  <si>
    <t>崇州金带街店</t>
  </si>
  <si>
    <t>林霞</t>
  </si>
  <si>
    <t>王旭2</t>
  </si>
  <si>
    <t>彭勤</t>
  </si>
  <si>
    <t>新津兴义店</t>
  </si>
  <si>
    <t>庄静</t>
  </si>
  <si>
    <t>袁茜雅</t>
  </si>
  <si>
    <t>通盈街店</t>
  </si>
  <si>
    <t>钟友群</t>
  </si>
  <si>
    <t>赵君兰</t>
  </si>
  <si>
    <t>李霞</t>
  </si>
  <si>
    <t>左学梅</t>
  </si>
  <si>
    <t>新园大道店</t>
  </si>
  <si>
    <t>东南片区</t>
  </si>
  <si>
    <t>胡元</t>
  </si>
  <si>
    <t>罗婷</t>
  </si>
  <si>
    <t>黄伦倩</t>
  </si>
  <si>
    <t>土龙路店</t>
  </si>
  <si>
    <t>贾静</t>
  </si>
  <si>
    <t>刘新</t>
  </si>
  <si>
    <t>何英</t>
  </si>
  <si>
    <t>新津五津西路店</t>
  </si>
  <si>
    <t>李红梅</t>
  </si>
  <si>
    <t>祁荣</t>
  </si>
  <si>
    <t>王燕丽</t>
  </si>
  <si>
    <t>刘芬</t>
  </si>
  <si>
    <t>新乐中街店</t>
  </si>
  <si>
    <t>张建2</t>
  </si>
  <si>
    <t>任远芳</t>
  </si>
  <si>
    <t>陈会</t>
  </si>
  <si>
    <t>赖力丝</t>
  </si>
  <si>
    <t>金丝街店</t>
  </si>
  <si>
    <t>黄娟</t>
  </si>
  <si>
    <t>刘樽</t>
  </si>
  <si>
    <t>杨婷婷</t>
  </si>
  <si>
    <t>吴钰妹</t>
  </si>
  <si>
    <t>天久北巷店</t>
  </si>
  <si>
    <t>晏玲</t>
  </si>
  <si>
    <t xml:space="preserve">营业员 </t>
  </si>
  <si>
    <t>丁偲迪</t>
  </si>
  <si>
    <t>张芙蓉</t>
  </si>
  <si>
    <t>杉板桥店</t>
  </si>
  <si>
    <t>李姣</t>
  </si>
  <si>
    <t>殷岱菊</t>
  </si>
  <si>
    <t>马美林</t>
  </si>
  <si>
    <t>刘庆</t>
  </si>
  <si>
    <t>顺和街店</t>
  </si>
  <si>
    <t>江月红</t>
  </si>
  <si>
    <t>李媛</t>
  </si>
  <si>
    <t>周玉</t>
  </si>
  <si>
    <t>新津邓双店</t>
  </si>
  <si>
    <t>郑红艳</t>
  </si>
  <si>
    <t>张琴</t>
  </si>
  <si>
    <t>薛燕</t>
  </si>
  <si>
    <t>朱春梅</t>
  </si>
  <si>
    <t>崔家店</t>
  </si>
  <si>
    <t>吕彩霞</t>
  </si>
  <si>
    <t>杨伟钰</t>
  </si>
  <si>
    <t>周宇琳</t>
  </si>
  <si>
    <t>张杰</t>
  </si>
  <si>
    <t>青羊区北东街店</t>
  </si>
  <si>
    <t>罗玮</t>
  </si>
  <si>
    <t>向海英</t>
  </si>
  <si>
    <t>易金莉</t>
  </si>
  <si>
    <t>鲁雪</t>
  </si>
  <si>
    <t>大邑子龙店</t>
  </si>
  <si>
    <t>李秀辉</t>
  </si>
  <si>
    <t>熊小玲</t>
  </si>
  <si>
    <t>府城大道店</t>
  </si>
  <si>
    <t>贾兰</t>
  </si>
  <si>
    <t>梁兰</t>
  </si>
  <si>
    <t>周红蓉</t>
  </si>
  <si>
    <t>杨玉萍</t>
  </si>
  <si>
    <t>龙潭西路店</t>
  </si>
  <si>
    <t>胡人元</t>
  </si>
  <si>
    <t>张洁</t>
  </si>
  <si>
    <t>何海燕</t>
  </si>
  <si>
    <t>榕声路店</t>
  </si>
  <si>
    <t>曾佳丽</t>
  </si>
  <si>
    <t>李慧</t>
  </si>
  <si>
    <t>熊琴</t>
  </si>
  <si>
    <t>黄梅</t>
  </si>
  <si>
    <t>大邑东壕沟店</t>
  </si>
  <si>
    <t>彭蓉</t>
  </si>
  <si>
    <t>高艳</t>
  </si>
  <si>
    <t>彭叶</t>
  </si>
  <si>
    <t>青羊浣花滨河路店</t>
  </si>
  <si>
    <t>王旭</t>
  </si>
  <si>
    <t>余济秀</t>
  </si>
  <si>
    <t>肖瑶</t>
  </si>
  <si>
    <t>高新区民丰大道店</t>
  </si>
  <si>
    <t>王庆</t>
  </si>
  <si>
    <t>于春莲</t>
  </si>
  <si>
    <t>杨秀娟</t>
  </si>
  <si>
    <t>陈星宇</t>
  </si>
  <si>
    <t>高新区民丰大道西段药店</t>
  </si>
  <si>
    <t>林玲</t>
  </si>
  <si>
    <t>郫筒镇东大街药店</t>
  </si>
  <si>
    <t>曹春燕</t>
  </si>
  <si>
    <t>邓红梅</t>
  </si>
  <si>
    <t>罗丽</t>
  </si>
  <si>
    <t>双流锦华路店</t>
  </si>
  <si>
    <t>纪莉萍</t>
  </si>
  <si>
    <t>汪蕾</t>
  </si>
  <si>
    <t>华油路店</t>
  </si>
  <si>
    <t>王丽超</t>
  </si>
  <si>
    <t>谢玉涛</t>
  </si>
  <si>
    <t>周燕</t>
  </si>
  <si>
    <t>伍佳慧</t>
  </si>
  <si>
    <t>汇融名城店</t>
  </si>
  <si>
    <t>高文棋</t>
  </si>
  <si>
    <t>黄敏</t>
  </si>
  <si>
    <t>李可</t>
  </si>
  <si>
    <t>刘雨婷</t>
  </si>
  <si>
    <t>青羊区十二桥店</t>
  </si>
  <si>
    <t>辜瑞琪</t>
  </si>
  <si>
    <t>周思</t>
  </si>
  <si>
    <t>冯莉</t>
  </si>
  <si>
    <t>刘敏</t>
  </si>
  <si>
    <t>郑佳</t>
  </si>
  <si>
    <t>王锐锋</t>
  </si>
  <si>
    <t>青羊区十二桥药店</t>
  </si>
  <si>
    <t>羊玉梅</t>
  </si>
  <si>
    <t>唐雪</t>
  </si>
  <si>
    <t>不处罚</t>
  </si>
  <si>
    <t>高新区中和柳荫街店</t>
  </si>
  <si>
    <t>王芳</t>
  </si>
  <si>
    <t>林云</t>
  </si>
  <si>
    <t>黄鑫</t>
  </si>
  <si>
    <t>羊子山西路店</t>
  </si>
  <si>
    <t>王艳2</t>
  </si>
  <si>
    <t>高红华</t>
  </si>
  <si>
    <t>王波</t>
  </si>
  <si>
    <t>姜萍</t>
  </si>
  <si>
    <t>都江堰景中店</t>
  </si>
  <si>
    <t>晏祥春</t>
  </si>
  <si>
    <t>杨科</t>
  </si>
  <si>
    <t>刘娟</t>
  </si>
  <si>
    <t>邛崃长安大道店</t>
  </si>
  <si>
    <t>杨平2</t>
  </si>
  <si>
    <t>付静</t>
  </si>
  <si>
    <t>任姗姗</t>
  </si>
  <si>
    <t>大邑安仁镇千禧街药店</t>
  </si>
  <si>
    <t>李沙</t>
  </si>
  <si>
    <t>张群</t>
  </si>
  <si>
    <t>锦江区水杉街店</t>
  </si>
  <si>
    <t>胡光宾</t>
  </si>
  <si>
    <t>彭宇</t>
  </si>
  <si>
    <t>何圆晴</t>
  </si>
  <si>
    <t>廖丹</t>
  </si>
  <si>
    <t>都江堰奎光中段</t>
  </si>
  <si>
    <t>陈蓉3</t>
  </si>
  <si>
    <t>钱亚辉</t>
  </si>
  <si>
    <t>贾益娟</t>
  </si>
  <si>
    <t>都江堰翔凤路</t>
  </si>
  <si>
    <t>吴阳</t>
  </si>
  <si>
    <t>乐良清</t>
  </si>
  <si>
    <t>成华区万科路</t>
  </si>
  <si>
    <t>马雪</t>
  </si>
  <si>
    <t>杨琴</t>
  </si>
  <si>
    <t>李小平</t>
  </si>
  <si>
    <t>黄姣</t>
  </si>
  <si>
    <t>新都马超东路</t>
  </si>
  <si>
    <t>廖红</t>
  </si>
  <si>
    <t>郑万利</t>
  </si>
  <si>
    <t>欧顺心</t>
  </si>
  <si>
    <t>赖千禧</t>
  </si>
  <si>
    <t>都江堰问道西路</t>
  </si>
  <si>
    <t>李燕</t>
  </si>
  <si>
    <t>孙佳丽</t>
  </si>
  <si>
    <t>成华区华泰路</t>
  </si>
  <si>
    <t>毛静静</t>
  </si>
  <si>
    <t>李桂芳</t>
  </si>
  <si>
    <t>刘思蝶</t>
  </si>
  <si>
    <t>兰新喻</t>
  </si>
  <si>
    <t>成华区华泰路药店</t>
  </si>
  <si>
    <t>詹华</t>
  </si>
  <si>
    <t>都江堰聚源镇中心街联建房药店</t>
  </si>
  <si>
    <t>曾小玲</t>
  </si>
  <si>
    <t>何丽萍</t>
  </si>
  <si>
    <t>大邑沙渠镇店</t>
  </si>
  <si>
    <t>叶娟</t>
  </si>
  <si>
    <t>邓杨梅</t>
  </si>
  <si>
    <t>胡怡梅</t>
  </si>
  <si>
    <t>大邑通达店</t>
  </si>
  <si>
    <t>付曦</t>
  </si>
  <si>
    <t>袁文秀</t>
  </si>
  <si>
    <t>龙泉驿生店</t>
  </si>
  <si>
    <t>单菊</t>
  </si>
  <si>
    <t>唐冬芳</t>
  </si>
  <si>
    <t>杨丽蓉</t>
  </si>
  <si>
    <t>大邑新场镇店</t>
  </si>
  <si>
    <t>胡永丽</t>
  </si>
  <si>
    <t>孟小明</t>
  </si>
  <si>
    <t>王茹</t>
  </si>
  <si>
    <t>邛崃洪川小区店</t>
  </si>
  <si>
    <t>戚彩</t>
  </si>
  <si>
    <t>王丽莎</t>
  </si>
  <si>
    <t>陈婷婷</t>
  </si>
  <si>
    <t>锦江区柳翠路店</t>
  </si>
  <si>
    <t>宋留艺</t>
  </si>
  <si>
    <t>余梦思</t>
  </si>
  <si>
    <t>邱蕾丹</t>
  </si>
  <si>
    <t>在华油路</t>
  </si>
  <si>
    <t>观音桥店</t>
  </si>
  <si>
    <t>张阳2</t>
  </si>
  <si>
    <t>王美</t>
  </si>
  <si>
    <t>蔡旌晶</t>
  </si>
  <si>
    <t>袁咏梅</t>
  </si>
  <si>
    <t>交大三店</t>
  </si>
  <si>
    <t>代志斌</t>
  </si>
  <si>
    <t>陈文芳</t>
  </si>
  <si>
    <t>魏小琴</t>
  </si>
  <si>
    <t>金牛区交大路第三药店</t>
  </si>
  <si>
    <t>伍莉</t>
  </si>
  <si>
    <t>交大黄苑东街</t>
  </si>
  <si>
    <t>李秀芳</t>
  </si>
  <si>
    <t>梁娟</t>
  </si>
  <si>
    <t>罗丹丹</t>
  </si>
  <si>
    <t>新都新繁店</t>
  </si>
  <si>
    <t>朱朝霞</t>
  </si>
  <si>
    <t>范旭</t>
  </si>
  <si>
    <t>钟学兰</t>
  </si>
  <si>
    <t>蔡小丽</t>
  </si>
  <si>
    <t>邛崃羊安镇店</t>
  </si>
  <si>
    <t>李雪梅</t>
  </si>
  <si>
    <t>闵雪</t>
  </si>
  <si>
    <t>双流区三强西街药店</t>
  </si>
  <si>
    <t>邹惠</t>
  </si>
  <si>
    <t>李银萍</t>
  </si>
  <si>
    <t>袁媛</t>
  </si>
  <si>
    <t>高新区大源北街</t>
  </si>
  <si>
    <t>张平英</t>
  </si>
  <si>
    <t>陶琳</t>
  </si>
  <si>
    <t>李芋霖</t>
  </si>
  <si>
    <t>李佳佳</t>
  </si>
  <si>
    <t>都江堰蒲阳路店</t>
  </si>
  <si>
    <t>韩启敏</t>
  </si>
  <si>
    <t>杨文英</t>
  </si>
  <si>
    <t>岳春艳</t>
  </si>
  <si>
    <t>华康路店</t>
  </si>
  <si>
    <t>黄雨</t>
  </si>
  <si>
    <t>陈丽梅</t>
  </si>
  <si>
    <t>新怡店</t>
  </si>
  <si>
    <t>杨琼</t>
  </si>
  <si>
    <t>苟姗</t>
  </si>
  <si>
    <t>王蕊</t>
  </si>
  <si>
    <t>庆云南街店</t>
  </si>
  <si>
    <t>谭凤旭</t>
  </si>
  <si>
    <t>李小凤</t>
  </si>
  <si>
    <t>邓悦</t>
  </si>
  <si>
    <t>文清芳</t>
  </si>
  <si>
    <t>杨小琴</t>
  </si>
  <si>
    <t>肖然</t>
  </si>
  <si>
    <t>成华区万宇路店</t>
  </si>
  <si>
    <t>王晗</t>
  </si>
  <si>
    <t>何晓蝶</t>
  </si>
  <si>
    <t>饶彩虹</t>
  </si>
  <si>
    <t>科华路店</t>
  </si>
  <si>
    <t>黄玲</t>
  </si>
  <si>
    <t>闵腾西</t>
  </si>
  <si>
    <t>王明惠</t>
  </si>
  <si>
    <t>许巧丽</t>
  </si>
  <si>
    <t>金沙路店</t>
  </si>
  <si>
    <t>周莉</t>
  </si>
  <si>
    <t>蒋朝仙</t>
  </si>
  <si>
    <t>胡欢</t>
  </si>
  <si>
    <t>大邑内蒙古桃源店</t>
  </si>
  <si>
    <t>田兰</t>
  </si>
  <si>
    <t>黄梅2</t>
  </si>
  <si>
    <t>方晓敏</t>
  </si>
  <si>
    <t>高亚</t>
  </si>
  <si>
    <t>郫县一环路东南段店</t>
  </si>
  <si>
    <t>李甜甜</t>
  </si>
  <si>
    <t>王娜</t>
  </si>
  <si>
    <t>何媛</t>
  </si>
  <si>
    <t>王俊</t>
  </si>
  <si>
    <t>大邑东街店</t>
  </si>
  <si>
    <t>杨丽</t>
  </si>
  <si>
    <t>孙莉</t>
  </si>
  <si>
    <t>成汉南路店</t>
  </si>
  <si>
    <t>蒋雪琴</t>
  </si>
  <si>
    <t>吴伟利</t>
  </si>
  <si>
    <t>李蕊如</t>
  </si>
  <si>
    <t>齐芳</t>
  </si>
  <si>
    <t>聚萃街店</t>
  </si>
  <si>
    <t>徐微</t>
  </si>
  <si>
    <t>吕颖</t>
  </si>
  <si>
    <t>李海燕</t>
  </si>
  <si>
    <t>合欢树街店</t>
  </si>
  <si>
    <t>李青燕</t>
  </si>
  <si>
    <t>黄天平</t>
  </si>
  <si>
    <t>江欣悦</t>
  </si>
  <si>
    <t>崇州尚贤坊店</t>
  </si>
  <si>
    <t>朱玉梅</t>
  </si>
  <si>
    <t>邓洋</t>
  </si>
  <si>
    <t>郑娇</t>
  </si>
  <si>
    <t>合计</t>
  </si>
  <si>
    <t>12.9-12.12（双12）片区完成情况表</t>
  </si>
  <si>
    <t>片长</t>
  </si>
  <si>
    <t>管辖门店数量</t>
  </si>
  <si>
    <t>总完成店数</t>
  </si>
  <si>
    <t>完成占比</t>
  </si>
  <si>
    <t>完成第一档门店数</t>
  </si>
  <si>
    <t>未完成第一档门店数</t>
  </si>
  <si>
    <t>扣除基础分数</t>
  </si>
  <si>
    <t>完成第二档  门店数</t>
  </si>
  <si>
    <t>奖励现金</t>
  </si>
  <si>
    <t>备注</t>
  </si>
  <si>
    <t>刘琴英</t>
  </si>
  <si>
    <t>谢怡</t>
  </si>
  <si>
    <t>不含柳荫</t>
  </si>
  <si>
    <t>何巍</t>
  </si>
  <si>
    <t>周佳玉</t>
  </si>
  <si>
    <t>苗凯</t>
  </si>
  <si>
    <t>合计完成情况</t>
  </si>
  <si>
    <t>董事长：</t>
  </si>
  <si>
    <t>总经理：</t>
  </si>
  <si>
    <t>“双12”12月9日—12日  中山中智 排名奖励明细</t>
  </si>
  <si>
    <t>奖励</t>
  </si>
  <si>
    <t>合计奖励</t>
  </si>
  <si>
    <t>1档 销售</t>
  </si>
  <si>
    <t>1档销售完成进度</t>
  </si>
  <si>
    <t>中山中智销售数量</t>
  </si>
  <si>
    <t>中智动销情况</t>
  </si>
  <si>
    <t>中智奖励</t>
  </si>
  <si>
    <t>人人动销</t>
  </si>
  <si>
    <t>88元</t>
  </si>
  <si>
    <t>168元</t>
  </si>
  <si>
    <t>6人未动销</t>
  </si>
  <si>
    <t>3人未动销</t>
  </si>
  <si>
    <t>21人未动销</t>
  </si>
  <si>
    <t>1人未动销</t>
  </si>
  <si>
    <t>2人未动销</t>
  </si>
  <si>
    <t>合计情况</t>
  </si>
  <si>
    <t>中智达标情况</t>
  </si>
  <si>
    <t>人人达标</t>
  </si>
  <si>
    <t>1人未达标</t>
  </si>
  <si>
    <t>2人未达标</t>
  </si>
  <si>
    <t>16人未达标</t>
  </si>
  <si>
    <t>17人未动销</t>
  </si>
  <si>
    <t>14人未动销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</si>
</sst>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  <numFmt numFmtId="177" formatCode="* #,##0.00;* \-#,##0.00;* &quot;-&quot;??;@"/>
    <numFmt numFmtId="178" formatCode="0_);[Red]\(0\)"/>
  </numFmts>
  <fonts count="5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宋体"/>
      <charset val="0"/>
    </font>
    <font>
      <b/>
      <sz val="10"/>
      <name val="宋体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2"/>
      <name val="宋体"/>
      <charset val="0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rgb="FFFF0000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rgb="FFFF0000"/>
      <name val="宋体"/>
      <charset val="134"/>
      <scheme val="minor"/>
    </font>
    <font>
      <b/>
      <sz val="9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rgb="FFFF0000"/>
      <name val="宋体"/>
      <charset val="134"/>
      <scheme val="minor"/>
    </font>
    <font>
      <b/>
      <sz val="12"/>
      <color rgb="FFFF0000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theme="1"/>
      <name val="宋体"/>
      <charset val="134"/>
    </font>
    <font>
      <sz val="10"/>
      <color rgb="FFFF00FF"/>
      <name val="宋体"/>
      <charset val="134"/>
      <scheme val="minor"/>
    </font>
    <font>
      <b/>
      <sz val="10"/>
      <color rgb="FFFF00FF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9"/>
      <name val="宋体"/>
      <charset val="134"/>
    </font>
    <font>
      <b/>
      <sz val="9"/>
      <color rgb="FFFF00F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0" fillId="8" borderId="0" applyNumberFormat="0" applyBorder="0" applyAlignment="0" applyProtection="0">
      <alignment vertical="center"/>
    </xf>
    <xf numFmtId="0" fontId="44" fillId="11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0" fillId="7" borderId="0" applyNumberFormat="0" applyBorder="0" applyAlignment="0" applyProtection="0">
      <alignment vertical="center"/>
    </xf>
    <xf numFmtId="0" fontId="4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14" borderId="10" applyNumberFormat="0" applyFont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1" fillId="0" borderId="9" applyNumberFormat="0" applyFill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51" fillId="19" borderId="11" applyNumberFormat="0" applyAlignment="0" applyProtection="0">
      <alignment vertical="center"/>
    </xf>
    <xf numFmtId="0" fontId="52" fillId="19" borderId="8" applyNumberFormat="0" applyAlignment="0" applyProtection="0">
      <alignment vertical="center"/>
    </xf>
    <xf numFmtId="0" fontId="53" fillId="21" borderId="12" applyNumberFormat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54" fillId="0" borderId="13" applyNumberFormat="0" applyFill="0" applyAlignment="0" applyProtection="0">
      <alignment vertical="center"/>
    </xf>
    <xf numFmtId="0" fontId="55" fillId="0" borderId="14" applyNumberFormat="0" applyFill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43" fillId="10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6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5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5" fillId="35" borderId="0" applyNumberFormat="0" applyBorder="0" applyAlignment="0" applyProtection="0">
      <alignment vertical="center"/>
    </xf>
    <xf numFmtId="0" fontId="45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18" fillId="0" borderId="0"/>
    <xf numFmtId="0" fontId="18" fillId="0" borderId="0"/>
  </cellStyleXfs>
  <cellXfs count="214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 wrapText="1"/>
    </xf>
    <xf numFmtId="176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0" fontId="4" fillId="0" borderId="0" xfId="0" applyNumberFormat="1" applyFont="1" applyAlignment="1">
      <alignment horizontal="center" vertical="center" wrapText="1"/>
    </xf>
    <xf numFmtId="0" fontId="4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176" fontId="7" fillId="0" borderId="3" xfId="0" applyNumberFormat="1" applyFont="1" applyBorder="1" applyAlignment="1">
      <alignment horizontal="center" vertical="center"/>
    </xf>
    <xf numFmtId="58" fontId="7" fillId="0" borderId="3" xfId="0" applyNumberFormat="1" applyFont="1" applyBorder="1" applyAlignment="1">
      <alignment horizontal="center" vertical="center" wrapText="1"/>
    </xf>
    <xf numFmtId="10" fontId="8" fillId="2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 wrapText="1"/>
    </xf>
    <xf numFmtId="176" fontId="1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wrapText="1"/>
    </xf>
    <xf numFmtId="10" fontId="2" fillId="2" borderId="3" xfId="0" applyNumberFormat="1" applyFont="1" applyFill="1" applyBorder="1" applyAlignment="1">
      <alignment horizontal="center" vertical="center" wrapText="1"/>
    </xf>
    <xf numFmtId="10" fontId="4" fillId="2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/>
    </xf>
    <xf numFmtId="0" fontId="10" fillId="0" borderId="3" xfId="0" applyFont="1" applyFill="1" applyBorder="1" applyAlignment="1">
      <alignment vertical="center" wrapText="1"/>
    </xf>
    <xf numFmtId="176" fontId="2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2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2" borderId="3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6" fontId="1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 wrapText="1"/>
    </xf>
    <xf numFmtId="176" fontId="7" fillId="0" borderId="3" xfId="0" applyNumberFormat="1" applyFont="1" applyBorder="1" applyAlignment="1">
      <alignment vertical="center"/>
    </xf>
    <xf numFmtId="58" fontId="7" fillId="0" borderId="3" xfId="0" applyNumberFormat="1" applyFont="1" applyBorder="1" applyAlignment="1">
      <alignment vertical="center" wrapText="1"/>
    </xf>
    <xf numFmtId="176" fontId="1" fillId="0" borderId="3" xfId="0" applyNumberFormat="1" applyFont="1" applyBorder="1" applyAlignment="1">
      <alignment vertical="center"/>
    </xf>
    <xf numFmtId="176" fontId="1" fillId="0" borderId="3" xfId="0" applyNumberFormat="1" applyFont="1" applyBorder="1" applyAlignment="1">
      <alignment vertical="center" wrapText="1"/>
    </xf>
    <xf numFmtId="176" fontId="7" fillId="0" borderId="3" xfId="0" applyNumberFormat="1" applyFont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vertical="center"/>
    </xf>
    <xf numFmtId="0" fontId="6" fillId="0" borderId="5" xfId="0" applyFont="1" applyFill="1" applyBorder="1" applyAlignment="1">
      <alignment vertical="center" wrapText="1"/>
    </xf>
    <xf numFmtId="176" fontId="7" fillId="0" borderId="5" xfId="0" applyNumberFormat="1" applyFont="1" applyBorder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 wrapText="1"/>
    </xf>
    <xf numFmtId="10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2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58" fontId="12" fillId="0" borderId="3" xfId="0" applyNumberFormat="1" applyFont="1" applyBorder="1" applyAlignment="1">
      <alignment horizontal="center" vertical="center"/>
    </xf>
    <xf numFmtId="58" fontId="15" fillId="0" borderId="3" xfId="0" applyNumberFormat="1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>
      <alignment vertical="center"/>
    </xf>
    <xf numFmtId="0" fontId="11" fillId="0" borderId="3" xfId="0" applyFont="1" applyBorder="1" applyAlignment="1">
      <alignment horizontal="center" vertical="center"/>
    </xf>
    <xf numFmtId="0" fontId="18" fillId="0" borderId="0" xfId="0" applyFont="1" applyFill="1" applyBorder="1" applyAlignment="1"/>
    <xf numFmtId="0" fontId="19" fillId="0" borderId="0" xfId="0" applyFont="1" applyFill="1" applyBorder="1" applyAlignment="1"/>
    <xf numFmtId="0" fontId="20" fillId="0" borderId="0" xfId="0" applyFont="1" applyFill="1" applyBorder="1" applyAlignment="1"/>
    <xf numFmtId="0" fontId="21" fillId="0" borderId="3" xfId="0" applyFont="1" applyFill="1" applyBorder="1" applyAlignment="1">
      <alignment horizontal="center" vertical="center"/>
    </xf>
    <xf numFmtId="10" fontId="21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/>
    </xf>
    <xf numFmtId="0" fontId="21" fillId="0" borderId="5" xfId="0" applyNumberFormat="1" applyFont="1" applyFill="1" applyBorder="1" applyAlignment="1">
      <alignment horizontal="center" vertical="center" wrapText="1"/>
    </xf>
    <xf numFmtId="10" fontId="21" fillId="0" borderId="5" xfId="0" applyNumberFormat="1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 wrapText="1"/>
    </xf>
    <xf numFmtId="0" fontId="23" fillId="0" borderId="5" xfId="0" applyNumberFormat="1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/>
    </xf>
    <xf numFmtId="0" fontId="25" fillId="0" borderId="3" xfId="0" applyFont="1" applyFill="1" applyBorder="1" applyAlignment="1">
      <alignment horizontal="center" vertical="center"/>
    </xf>
    <xf numFmtId="10" fontId="24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 wrapText="1"/>
    </xf>
    <xf numFmtId="0" fontId="23" fillId="0" borderId="3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/>
    </xf>
    <xf numFmtId="0" fontId="22" fillId="0" borderId="5" xfId="0" applyNumberFormat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/>
    </xf>
    <xf numFmtId="0" fontId="24" fillId="0" borderId="3" xfId="0" applyNumberFormat="1" applyFont="1" applyFill="1" applyBorder="1" applyAlignment="1">
      <alignment horizontal="center" vertical="center"/>
    </xf>
    <xf numFmtId="0" fontId="26" fillId="0" borderId="3" xfId="0" applyNumberFormat="1" applyFont="1" applyFill="1" applyBorder="1" applyAlignment="1">
      <alignment horizontal="center" vertical="center"/>
    </xf>
    <xf numFmtId="0" fontId="21" fillId="0" borderId="3" xfId="0" applyNumberFormat="1" applyFont="1" applyFill="1" applyBorder="1" applyAlignment="1">
      <alignment horizontal="center" vertical="center"/>
    </xf>
    <xf numFmtId="0" fontId="22" fillId="0" borderId="3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/>
    </xf>
    <xf numFmtId="0" fontId="17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left" vertical="center"/>
    </xf>
    <xf numFmtId="0" fontId="28" fillId="0" borderId="3" xfId="0" applyNumberFormat="1" applyFont="1" applyFill="1" applyBorder="1" applyAlignment="1" applyProtection="1">
      <alignment horizontal="center" vertical="center" wrapText="1"/>
    </xf>
    <xf numFmtId="177" fontId="6" fillId="0" borderId="3" xfId="8" applyNumberFormat="1" applyFont="1" applyFill="1" applyBorder="1" applyAlignment="1" applyProtection="1">
      <alignment horizontal="left" vertical="center" wrapText="1"/>
    </xf>
    <xf numFmtId="177" fontId="6" fillId="0" borderId="3" xfId="8" applyNumberFormat="1" applyFont="1" applyFill="1" applyBorder="1" applyAlignment="1" applyProtection="1">
      <alignment vertical="center" wrapText="1"/>
    </xf>
    <xf numFmtId="0" fontId="6" fillId="3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center" vertical="center"/>
    </xf>
    <xf numFmtId="0" fontId="9" fillId="4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78" fontId="9" fillId="0" borderId="3" xfId="0" applyNumberFormat="1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/>
    </xf>
    <xf numFmtId="0" fontId="9" fillId="0" borderId="3" xfId="0" applyNumberFormat="1" applyFont="1" applyFill="1" applyBorder="1" applyAlignment="1">
      <alignment horizontal="center" vertical="center"/>
    </xf>
    <xf numFmtId="0" fontId="29" fillId="0" borderId="3" xfId="0" applyFont="1" applyFill="1" applyBorder="1" applyAlignment="1">
      <alignment horizontal="center"/>
    </xf>
    <xf numFmtId="0" fontId="30" fillId="0" borderId="3" xfId="0" applyFont="1" applyFill="1" applyBorder="1" applyAlignment="1">
      <alignment horizontal="center" vertical="center"/>
    </xf>
    <xf numFmtId="0" fontId="30" fillId="0" borderId="3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center" vertical="center"/>
    </xf>
    <xf numFmtId="0" fontId="9" fillId="0" borderId="3" xfId="5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left" vertical="center"/>
    </xf>
    <xf numFmtId="0" fontId="1" fillId="0" borderId="3" xfId="0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left" vertical="center"/>
    </xf>
    <xf numFmtId="49" fontId="9" fillId="0" borderId="3" xfId="0" applyNumberFormat="1" applyFont="1" applyFill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0" fontId="9" fillId="0" borderId="3" xfId="47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center" vertical="center"/>
    </xf>
    <xf numFmtId="178" fontId="10" fillId="0" borderId="3" xfId="0" applyNumberFormat="1" applyFont="1" applyFill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10" fillId="0" borderId="3" xfId="51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/>
    </xf>
    <xf numFmtId="0" fontId="9" fillId="3" borderId="3" xfId="51" applyFont="1" applyFill="1" applyBorder="1" applyAlignment="1">
      <alignment horizontal="center" vertical="center"/>
    </xf>
    <xf numFmtId="0" fontId="9" fillId="0" borderId="3" xfId="5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 wrapText="1"/>
    </xf>
    <xf numFmtId="0" fontId="32" fillId="0" borderId="3" xfId="47" applyFont="1" applyFill="1" applyBorder="1" applyAlignment="1">
      <alignment horizontal="center" vertical="center"/>
    </xf>
    <xf numFmtId="0" fontId="10" fillId="0" borderId="3" xfId="0" applyFont="1" applyBorder="1" applyAlignment="1">
      <alignment horizontal="left" vertical="center"/>
    </xf>
    <xf numFmtId="0" fontId="4" fillId="0" borderId="3" xfId="0" applyFont="1" applyFill="1" applyBorder="1" applyAlignment="1">
      <alignment vertical="center"/>
    </xf>
    <xf numFmtId="0" fontId="10" fillId="0" borderId="3" xfId="47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1" fillId="0" borderId="0" xfId="0" applyFont="1" applyFill="1">
      <alignment vertical="center"/>
    </xf>
    <xf numFmtId="0" fontId="21" fillId="0" borderId="0" xfId="0" applyFo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33" fillId="0" borderId="0" xfId="0" applyNumberFormat="1" applyFont="1" applyFill="1" applyAlignment="1">
      <alignment horizontal="center" vertical="center"/>
    </xf>
    <xf numFmtId="176" fontId="33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8" fillId="0" borderId="3" xfId="0" applyNumberFormat="1" applyFont="1" applyFill="1" applyBorder="1" applyAlignment="1">
      <alignment horizontal="center" vertical="center"/>
    </xf>
    <xf numFmtId="0" fontId="34" fillId="0" borderId="3" xfId="0" applyNumberFormat="1" applyFont="1" applyFill="1" applyBorder="1" applyAlignment="1">
      <alignment horizontal="center" vertical="center" wrapText="1"/>
    </xf>
    <xf numFmtId="176" fontId="34" fillId="0" borderId="3" xfId="0" applyNumberFormat="1" applyFont="1" applyBorder="1" applyAlignment="1">
      <alignment horizontal="center" vertical="center"/>
    </xf>
    <xf numFmtId="0" fontId="35" fillId="0" borderId="3" xfId="0" applyNumberFormat="1" applyFont="1" applyBorder="1" applyAlignment="1">
      <alignment horizontal="center" vertical="center"/>
    </xf>
    <xf numFmtId="10" fontId="1" fillId="0" borderId="3" xfId="0" applyNumberFormat="1" applyFont="1" applyBorder="1" applyAlignment="1">
      <alignment horizontal="center" vertical="center" wrapText="1"/>
    </xf>
    <xf numFmtId="0" fontId="33" fillId="0" borderId="3" xfId="0" applyNumberFormat="1" applyFont="1" applyFill="1" applyBorder="1" applyAlignment="1">
      <alignment horizontal="center" vertical="center"/>
    </xf>
    <xf numFmtId="176" fontId="1" fillId="0" borderId="3" xfId="0" applyNumberFormat="1" applyFont="1" applyBorder="1">
      <alignment vertical="center"/>
    </xf>
    <xf numFmtId="0" fontId="2" fillId="0" borderId="3" xfId="0" applyNumberFormat="1" applyFont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 wrapText="1"/>
    </xf>
    <xf numFmtId="10" fontId="1" fillId="5" borderId="3" xfId="0" applyNumberFormat="1" applyFont="1" applyFill="1" applyBorder="1" applyAlignment="1">
      <alignment horizontal="center" vertical="center" wrapText="1"/>
    </xf>
    <xf numFmtId="176" fontId="33" fillId="0" borderId="3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1" fillId="5" borderId="3" xfId="0" applyNumberFormat="1" applyFont="1" applyFill="1" applyBorder="1" applyAlignment="1">
      <alignment horizontal="center" vertical="center"/>
    </xf>
    <xf numFmtId="176" fontId="33" fillId="0" borderId="3" xfId="0" applyNumberFormat="1" applyFont="1" applyBorder="1" applyAlignment="1">
      <alignment horizontal="center" vertical="center"/>
    </xf>
    <xf numFmtId="0" fontId="2" fillId="0" borderId="3" xfId="0" applyNumberFormat="1" applyFont="1" applyBorder="1" applyAlignment="1">
      <alignment horizontal="center" vertical="center"/>
    </xf>
    <xf numFmtId="176" fontId="1" fillId="0" borderId="3" xfId="0" applyNumberFormat="1" applyFont="1" applyFill="1" applyBorder="1" applyAlignment="1">
      <alignment horizontal="center" vertical="center" wrapText="1"/>
    </xf>
    <xf numFmtId="10" fontId="1" fillId="0" borderId="3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176" fontId="35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36" fillId="0" borderId="1" xfId="0" applyFont="1" applyFill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/>
    </xf>
    <xf numFmtId="0" fontId="36" fillId="0" borderId="4" xfId="0" applyFont="1" applyFill="1" applyBorder="1" applyAlignment="1">
      <alignment horizontal="center" vertical="center"/>
    </xf>
    <xf numFmtId="176" fontId="21" fillId="0" borderId="3" xfId="0" applyNumberFormat="1" applyFont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/>
    </xf>
    <xf numFmtId="0" fontId="21" fillId="2" borderId="3" xfId="0" applyFont="1" applyFill="1" applyBorder="1" applyAlignment="1">
      <alignment horizontal="center" vertical="center" wrapText="1"/>
    </xf>
    <xf numFmtId="176" fontId="21" fillId="0" borderId="3" xfId="0" applyNumberFormat="1" applyFont="1" applyBorder="1" applyAlignment="1">
      <alignment horizontal="center" vertical="center" wrapText="1"/>
    </xf>
    <xf numFmtId="0" fontId="37" fillId="0" borderId="3" xfId="0" applyNumberFormat="1" applyFont="1" applyFill="1" applyBorder="1" applyAlignment="1">
      <alignment horizontal="center" vertical="center"/>
    </xf>
    <xf numFmtId="176" fontId="21" fillId="0" borderId="3" xfId="0" applyNumberFormat="1" applyFont="1" applyBorder="1">
      <alignment vertical="center"/>
    </xf>
    <xf numFmtId="0" fontId="22" fillId="0" borderId="3" xfId="0" applyNumberFormat="1" applyFont="1" applyBorder="1" applyAlignment="1">
      <alignment horizontal="center" vertical="center"/>
    </xf>
    <xf numFmtId="176" fontId="22" fillId="0" borderId="3" xfId="0" applyNumberFormat="1" applyFon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_外聘新增_1" xfId="50"/>
    <cellStyle name="常规_Sheet1" xfId="51"/>
  </cellStyles>
  <tableStyles count="0" defaultTableStyle="TableStyleMedium2" defaultPivotStyle="PivotStyleLight16"/>
  <colors>
    <mruColors>
      <color rgb="00FF00FF"/>
      <color rgb="00FFCCFF"/>
      <color rgb="00FFFFCC"/>
      <color rgb="00CCFFCC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7"/>
  <sheetViews>
    <sheetView tabSelected="1" workbookViewId="0">
      <selection activeCell="T97" sqref="T97"/>
    </sheetView>
  </sheetViews>
  <sheetFormatPr defaultColWidth="9" defaultRowHeight="16" customHeight="1"/>
  <cols>
    <col min="1" max="1" width="4.125" style="3" customWidth="1"/>
    <col min="2" max="2" width="4.75" style="5" customWidth="1"/>
    <col min="3" max="3" width="21.25" style="157" customWidth="1"/>
    <col min="4" max="4" width="7.125" style="157" customWidth="1"/>
    <col min="5" max="5" width="4.25" style="158" hidden="1" customWidth="1"/>
    <col min="6" max="7" width="10" style="6" hidden="1" customWidth="1"/>
    <col min="8" max="8" width="0.375" style="6" hidden="1" customWidth="1"/>
    <col min="9" max="9" width="10" style="6" hidden="1" customWidth="1"/>
    <col min="10" max="10" width="10.375" style="6" hidden="1" customWidth="1"/>
    <col min="11" max="11" width="9.875" style="6" hidden="1" customWidth="1"/>
    <col min="12" max="12" width="9.5" style="6" hidden="1" customWidth="1"/>
    <col min="13" max="13" width="10" style="6" hidden="1" customWidth="1"/>
    <col min="14" max="14" width="10.625" style="10" customWidth="1"/>
    <col min="15" max="15" width="10.125" style="10" customWidth="1"/>
    <col min="16" max="16" width="6.875" style="50" customWidth="1"/>
    <col min="17" max="17" width="10.375" style="7" customWidth="1"/>
    <col min="18" max="18" width="7.5" style="159" customWidth="1"/>
    <col min="19" max="19" width="9.25" style="7" customWidth="1"/>
    <col min="20" max="20" width="11" style="7" customWidth="1"/>
    <col min="21" max="21" width="10.125" style="6" customWidth="1"/>
    <col min="22" max="22" width="6.625" style="160" customWidth="1"/>
    <col min="23" max="23" width="8" style="161" customWidth="1"/>
    <col min="24" max="24" width="8" style="162" customWidth="1"/>
    <col min="25" max="25" width="9.375" style="163" customWidth="1"/>
    <col min="26" max="26" width="5.625" style="164" customWidth="1"/>
    <col min="27" max="16384" width="9" style="164"/>
  </cols>
  <sheetData>
    <row r="1" ht="21" customHeight="1" spans="1:25">
      <c r="A1" s="12" t="s">
        <v>0</v>
      </c>
      <c r="B1" s="165"/>
      <c r="C1" s="13"/>
      <c r="D1" s="13"/>
      <c r="E1" s="13"/>
      <c r="F1" s="13"/>
      <c r="G1" s="13"/>
      <c r="H1" s="13"/>
      <c r="I1" s="13"/>
      <c r="J1" s="13"/>
      <c r="K1" s="13"/>
      <c r="L1" s="13"/>
      <c r="M1" s="32"/>
      <c r="N1" s="170" t="s">
        <v>1</v>
      </c>
      <c r="O1" s="170"/>
      <c r="P1" s="170"/>
      <c r="Q1" s="40" t="s">
        <v>2</v>
      </c>
      <c r="R1" s="177"/>
      <c r="S1" s="40"/>
      <c r="T1" s="40"/>
      <c r="U1" s="178"/>
      <c r="V1" s="179" t="s">
        <v>3</v>
      </c>
      <c r="W1" s="179"/>
      <c r="X1" s="179"/>
      <c r="Y1" s="179"/>
    </row>
    <row r="2" customHeight="1" spans="1:25">
      <c r="A2" s="15" t="s">
        <v>4</v>
      </c>
      <c r="B2" s="166" t="s">
        <v>5</v>
      </c>
      <c r="C2" s="167" t="s">
        <v>6</v>
      </c>
      <c r="D2" s="15" t="s">
        <v>7</v>
      </c>
      <c r="E2" s="166" t="s">
        <v>8</v>
      </c>
      <c r="F2" s="49" t="s">
        <v>9</v>
      </c>
      <c r="G2" s="49"/>
      <c r="H2" s="49"/>
      <c r="I2" s="49"/>
      <c r="J2" s="49" t="s">
        <v>10</v>
      </c>
      <c r="K2" s="49"/>
      <c r="L2" s="49"/>
      <c r="M2" s="49"/>
      <c r="N2" s="171" t="s">
        <v>11</v>
      </c>
      <c r="O2" s="171" t="s">
        <v>12</v>
      </c>
      <c r="P2" s="172" t="s">
        <v>13</v>
      </c>
      <c r="Q2" s="40" t="s">
        <v>9</v>
      </c>
      <c r="R2" s="177"/>
      <c r="S2" s="40"/>
      <c r="T2" s="40" t="s">
        <v>10</v>
      </c>
      <c r="U2" s="178"/>
      <c r="V2" s="179"/>
      <c r="W2" s="179"/>
      <c r="X2" s="179"/>
      <c r="Y2" s="179"/>
    </row>
    <row r="3" ht="24" customHeight="1" spans="1:25">
      <c r="A3" s="15"/>
      <c r="B3" s="166"/>
      <c r="C3" s="167"/>
      <c r="D3" s="167"/>
      <c r="E3" s="166"/>
      <c r="F3" s="17" t="s">
        <v>14</v>
      </c>
      <c r="G3" s="40" t="s">
        <v>15</v>
      </c>
      <c r="H3" s="40" t="s">
        <v>16</v>
      </c>
      <c r="I3" s="40" t="s">
        <v>17</v>
      </c>
      <c r="J3" s="40" t="s">
        <v>14</v>
      </c>
      <c r="K3" s="40" t="s">
        <v>15</v>
      </c>
      <c r="L3" s="40" t="s">
        <v>16</v>
      </c>
      <c r="M3" s="40" t="s">
        <v>17</v>
      </c>
      <c r="N3" s="173"/>
      <c r="O3" s="173"/>
      <c r="P3" s="174"/>
      <c r="Q3" s="40" t="s">
        <v>18</v>
      </c>
      <c r="R3" s="177" t="s">
        <v>19</v>
      </c>
      <c r="S3" s="40" t="s">
        <v>20</v>
      </c>
      <c r="T3" s="40" t="s">
        <v>18</v>
      </c>
      <c r="U3" s="40" t="s">
        <v>21</v>
      </c>
      <c r="V3" s="180" t="s">
        <v>22</v>
      </c>
      <c r="W3" s="181" t="s">
        <v>23</v>
      </c>
      <c r="X3" s="182" t="s">
        <v>24</v>
      </c>
      <c r="Y3" s="198" t="s">
        <v>25</v>
      </c>
    </row>
    <row r="4" customHeight="1" spans="1:25">
      <c r="A4" s="20">
        <v>1</v>
      </c>
      <c r="B4" s="168">
        <v>307</v>
      </c>
      <c r="C4" s="115" t="s">
        <v>26</v>
      </c>
      <c r="D4" s="115" t="s">
        <v>27</v>
      </c>
      <c r="E4" s="168" t="s">
        <v>28</v>
      </c>
      <c r="F4" s="23">
        <v>101713.7</v>
      </c>
      <c r="G4" s="23">
        <f>F4*4</f>
        <v>406854.8</v>
      </c>
      <c r="H4" s="23">
        <v>26392.3511041667</v>
      </c>
      <c r="I4" s="23">
        <f>H4*4</f>
        <v>105569.404416667</v>
      </c>
      <c r="J4" s="23">
        <v>122056.44</v>
      </c>
      <c r="K4" s="23">
        <f>J4*4</f>
        <v>488225.76</v>
      </c>
      <c r="L4" s="23">
        <v>30603.26555</v>
      </c>
      <c r="M4" s="23">
        <f>L4*4</f>
        <v>122413.0622</v>
      </c>
      <c r="N4" s="175">
        <v>338146.5</v>
      </c>
      <c r="O4" s="175">
        <v>92219.59</v>
      </c>
      <c r="P4" s="176">
        <v>144</v>
      </c>
      <c r="Q4" s="24">
        <f>N4-G4</f>
        <v>-68708.3</v>
      </c>
      <c r="R4" s="183">
        <f>N4/G4</f>
        <v>0.83112329017625</v>
      </c>
      <c r="S4" s="24">
        <f>O4-I4</f>
        <v>-13349.8144166668</v>
      </c>
      <c r="T4" s="24">
        <f>N4-K4</f>
        <v>-150079.26</v>
      </c>
      <c r="U4" s="23">
        <f>O4-M4</f>
        <v>-30193.4722</v>
      </c>
      <c r="V4" s="184"/>
      <c r="W4" s="185"/>
      <c r="X4" s="186">
        <v>-200</v>
      </c>
      <c r="Y4" s="199">
        <f>Q4*5%</f>
        <v>-3435.415</v>
      </c>
    </row>
    <row r="5" customHeight="1" spans="1:25">
      <c r="A5" s="20">
        <v>2</v>
      </c>
      <c r="B5" s="168">
        <v>337</v>
      </c>
      <c r="C5" s="115" t="s">
        <v>29</v>
      </c>
      <c r="D5" s="115" t="s">
        <v>30</v>
      </c>
      <c r="E5" s="168" t="s">
        <v>31</v>
      </c>
      <c r="F5" s="23">
        <v>29182.2191944444</v>
      </c>
      <c r="G5" s="23">
        <f t="shared" ref="G5:G36" si="0">F5*4</f>
        <v>116728.876777778</v>
      </c>
      <c r="H5" s="23">
        <v>7876.21688111111</v>
      </c>
      <c r="I5" s="23">
        <f t="shared" ref="I5:I36" si="1">H5*4</f>
        <v>31504.8675244444</v>
      </c>
      <c r="J5" s="23">
        <v>32100.4411138889</v>
      </c>
      <c r="K5" s="23">
        <f t="shared" ref="K5:K36" si="2">J5*4</f>
        <v>128401.764455556</v>
      </c>
      <c r="L5" s="23">
        <v>8371.79906688889</v>
      </c>
      <c r="M5" s="23">
        <f t="shared" ref="M5:M36" si="3">L5*4</f>
        <v>33487.1962675556</v>
      </c>
      <c r="N5" s="175">
        <v>119745.46</v>
      </c>
      <c r="O5" s="175">
        <v>37776.72</v>
      </c>
      <c r="P5" s="176">
        <v>76</v>
      </c>
      <c r="Q5" s="187">
        <f t="shared" ref="Q5:Q36" si="4">N5-G5</f>
        <v>3016.58322222241</v>
      </c>
      <c r="R5" s="188">
        <f t="shared" ref="R5:R36" si="5">N5/G5</f>
        <v>1.0258426475564</v>
      </c>
      <c r="S5" s="187">
        <f t="shared" ref="S5:S36" si="6">O5-I5</f>
        <v>6271.85247555556</v>
      </c>
      <c r="T5" s="24">
        <f t="shared" ref="T5:T36" si="7">N5-K5</f>
        <v>-8656.3044555556</v>
      </c>
      <c r="U5" s="23">
        <f t="shared" ref="U5:U36" si="8">O5-M5</f>
        <v>4289.52373244444</v>
      </c>
      <c r="V5" s="184">
        <v>504</v>
      </c>
      <c r="W5" s="189">
        <f>S5*0.2</f>
        <v>1254.37049511111</v>
      </c>
      <c r="X5" s="190"/>
      <c r="Y5" s="200"/>
    </row>
    <row r="6" customHeight="1" spans="1:25">
      <c r="A6" s="20">
        <v>3</v>
      </c>
      <c r="B6" s="168">
        <v>343</v>
      </c>
      <c r="C6" s="115" t="s">
        <v>32</v>
      </c>
      <c r="D6" s="115" t="s">
        <v>33</v>
      </c>
      <c r="E6" s="168" t="s">
        <v>31</v>
      </c>
      <c r="F6" s="23">
        <v>30251.5305</v>
      </c>
      <c r="G6" s="23">
        <f t="shared" si="0"/>
        <v>121006.122</v>
      </c>
      <c r="H6" s="23">
        <v>7381.8898425</v>
      </c>
      <c r="I6" s="23">
        <f t="shared" si="1"/>
        <v>29527.55937</v>
      </c>
      <c r="J6" s="23">
        <v>33276.68355</v>
      </c>
      <c r="K6" s="23">
        <f t="shared" si="2"/>
        <v>133106.7342</v>
      </c>
      <c r="L6" s="23">
        <v>7846.3683045</v>
      </c>
      <c r="M6" s="23">
        <f t="shared" si="3"/>
        <v>31385.473218</v>
      </c>
      <c r="N6" s="175">
        <v>100691.56</v>
      </c>
      <c r="O6" s="175">
        <v>27096.36</v>
      </c>
      <c r="P6" s="176">
        <v>96</v>
      </c>
      <c r="Q6" s="24">
        <f t="shared" si="4"/>
        <v>-20314.562</v>
      </c>
      <c r="R6" s="183">
        <f t="shared" si="5"/>
        <v>0.832119551769455</v>
      </c>
      <c r="S6" s="24">
        <f t="shared" si="6"/>
        <v>-2431.19937</v>
      </c>
      <c r="T6" s="24">
        <f t="shared" si="7"/>
        <v>-32415.1742</v>
      </c>
      <c r="U6" s="23">
        <f t="shared" si="8"/>
        <v>-4289.113218</v>
      </c>
      <c r="V6" s="184">
        <v>256</v>
      </c>
      <c r="W6" s="185"/>
      <c r="X6" s="186"/>
      <c r="Y6" s="199">
        <f>Q6*5%</f>
        <v>-1015.7281</v>
      </c>
    </row>
    <row r="7" customHeight="1" spans="1:25">
      <c r="A7" s="20">
        <v>4</v>
      </c>
      <c r="B7" s="168">
        <v>582</v>
      </c>
      <c r="C7" s="115" t="s">
        <v>34</v>
      </c>
      <c r="D7" s="115" t="s">
        <v>33</v>
      </c>
      <c r="E7" s="168" t="s">
        <v>31</v>
      </c>
      <c r="F7" s="23">
        <v>24778.562</v>
      </c>
      <c r="G7" s="23">
        <f t="shared" si="0"/>
        <v>99114.248</v>
      </c>
      <c r="H7" s="23">
        <v>6188.38004</v>
      </c>
      <c r="I7" s="23">
        <f t="shared" si="1"/>
        <v>24753.52016</v>
      </c>
      <c r="J7" s="23">
        <v>27256.4182</v>
      </c>
      <c r="K7" s="23">
        <f t="shared" si="2"/>
        <v>109025.6728</v>
      </c>
      <c r="L7" s="23">
        <v>6577.761256</v>
      </c>
      <c r="M7" s="23">
        <f t="shared" si="3"/>
        <v>26311.045024</v>
      </c>
      <c r="N7" s="175">
        <v>111658.52</v>
      </c>
      <c r="O7" s="175">
        <v>29361.6</v>
      </c>
      <c r="P7" s="176">
        <v>39</v>
      </c>
      <c r="Q7" s="187">
        <f t="shared" si="4"/>
        <v>12544.272</v>
      </c>
      <c r="R7" s="188">
        <f t="shared" si="5"/>
        <v>1.12656376104473</v>
      </c>
      <c r="S7" s="187">
        <f t="shared" si="6"/>
        <v>4608.07984</v>
      </c>
      <c r="T7" s="187">
        <f t="shared" si="7"/>
        <v>2632.8472</v>
      </c>
      <c r="U7" s="191">
        <f t="shared" si="8"/>
        <v>3050.554976</v>
      </c>
      <c r="V7" s="184"/>
      <c r="W7" s="192">
        <f>U7*0.3</f>
        <v>915.1664928</v>
      </c>
      <c r="X7" s="193"/>
      <c r="Y7" s="37"/>
    </row>
    <row r="8" customHeight="1" spans="1:25">
      <c r="A8" s="20">
        <v>5</v>
      </c>
      <c r="B8" s="168">
        <v>341</v>
      </c>
      <c r="C8" s="115" t="s">
        <v>35</v>
      </c>
      <c r="D8" s="115" t="s">
        <v>36</v>
      </c>
      <c r="E8" s="168" t="s">
        <v>28</v>
      </c>
      <c r="F8" s="23">
        <v>25635.8262222222</v>
      </c>
      <c r="G8" s="23">
        <f t="shared" si="0"/>
        <v>102543.304888889</v>
      </c>
      <c r="H8" s="23">
        <v>7254.66817444444</v>
      </c>
      <c r="I8" s="23">
        <f t="shared" si="1"/>
        <v>29018.6726977778</v>
      </c>
      <c r="J8" s="23">
        <v>28199.4088444444</v>
      </c>
      <c r="K8" s="23">
        <f t="shared" si="2"/>
        <v>112797.635377778</v>
      </c>
      <c r="L8" s="23">
        <v>7711.14167755556</v>
      </c>
      <c r="M8" s="23">
        <f t="shared" si="3"/>
        <v>30844.5667102222</v>
      </c>
      <c r="N8" s="175">
        <v>105676.78</v>
      </c>
      <c r="O8" s="175">
        <v>31569.99</v>
      </c>
      <c r="P8" s="176">
        <v>43</v>
      </c>
      <c r="Q8" s="187">
        <f t="shared" si="4"/>
        <v>3133.4751111112</v>
      </c>
      <c r="R8" s="188">
        <f t="shared" si="5"/>
        <v>1.03055757871766</v>
      </c>
      <c r="S8" s="187">
        <f t="shared" si="6"/>
        <v>2551.31730222224</v>
      </c>
      <c r="T8" s="24">
        <f t="shared" si="7"/>
        <v>-7120.8553777776</v>
      </c>
      <c r="U8" s="23">
        <f t="shared" si="8"/>
        <v>725.423289777762</v>
      </c>
      <c r="V8" s="184">
        <v>168</v>
      </c>
      <c r="W8" s="189">
        <f>S8*0.2</f>
        <v>510.263460444448</v>
      </c>
      <c r="X8" s="190"/>
      <c r="Y8" s="200"/>
    </row>
    <row r="9" customHeight="1" spans="1:25">
      <c r="A9" s="20">
        <v>6</v>
      </c>
      <c r="B9" s="168">
        <v>571</v>
      </c>
      <c r="C9" s="115" t="s">
        <v>37</v>
      </c>
      <c r="D9" s="115" t="s">
        <v>38</v>
      </c>
      <c r="E9" s="168" t="s">
        <v>31</v>
      </c>
      <c r="F9" s="23">
        <v>23552.7125555556</v>
      </c>
      <c r="G9" s="23">
        <f t="shared" si="0"/>
        <v>94210.8502222224</v>
      </c>
      <c r="H9" s="23">
        <v>6662.61189222222</v>
      </c>
      <c r="I9" s="23">
        <f t="shared" si="1"/>
        <v>26650.4475688889</v>
      </c>
      <c r="J9" s="23">
        <v>25907.9838111111</v>
      </c>
      <c r="K9" s="23">
        <f t="shared" si="2"/>
        <v>103631.935244444</v>
      </c>
      <c r="L9" s="23">
        <v>7081.83241577778</v>
      </c>
      <c r="M9" s="23">
        <f t="shared" si="3"/>
        <v>28327.3296631111</v>
      </c>
      <c r="N9" s="175">
        <v>94568.66</v>
      </c>
      <c r="O9" s="175">
        <v>31295.84</v>
      </c>
      <c r="P9" s="176">
        <v>20</v>
      </c>
      <c r="Q9" s="187">
        <f t="shared" si="4"/>
        <v>357.809777777598</v>
      </c>
      <c r="R9" s="188">
        <f t="shared" si="5"/>
        <v>1.0037979678236</v>
      </c>
      <c r="S9" s="187">
        <f t="shared" si="6"/>
        <v>4645.39243111112</v>
      </c>
      <c r="T9" s="24">
        <f t="shared" si="7"/>
        <v>-9063.27524444439</v>
      </c>
      <c r="U9" s="23">
        <f t="shared" si="8"/>
        <v>2968.51033688888</v>
      </c>
      <c r="V9" s="184"/>
      <c r="W9" s="189">
        <f>S9*0.2</f>
        <v>929.078486222224</v>
      </c>
      <c r="X9" s="190"/>
      <c r="Y9" s="200"/>
    </row>
    <row r="10" customHeight="1" spans="1:25">
      <c r="A10" s="20">
        <v>7</v>
      </c>
      <c r="B10" s="168">
        <v>712</v>
      </c>
      <c r="C10" s="115" t="s">
        <v>39</v>
      </c>
      <c r="D10" s="115" t="s">
        <v>38</v>
      </c>
      <c r="E10" s="168" t="s">
        <v>28</v>
      </c>
      <c r="F10" s="23">
        <v>15557.2666666667</v>
      </c>
      <c r="G10" s="23">
        <f t="shared" si="0"/>
        <v>62229.0666666668</v>
      </c>
      <c r="H10" s="23">
        <v>4655.22351777778</v>
      </c>
      <c r="I10" s="23">
        <f t="shared" si="1"/>
        <v>18620.8940711111</v>
      </c>
      <c r="J10" s="23">
        <v>17112.9933333333</v>
      </c>
      <c r="K10" s="23">
        <f t="shared" si="2"/>
        <v>68451.9733333332</v>
      </c>
      <c r="L10" s="23">
        <v>4948.13645822222</v>
      </c>
      <c r="M10" s="23">
        <f t="shared" si="3"/>
        <v>19792.5458328889</v>
      </c>
      <c r="N10" s="175">
        <v>63401.58</v>
      </c>
      <c r="O10" s="175">
        <v>19486.49</v>
      </c>
      <c r="P10" s="176">
        <v>39</v>
      </c>
      <c r="Q10" s="187">
        <f t="shared" si="4"/>
        <v>1172.51333333321</v>
      </c>
      <c r="R10" s="188">
        <f t="shared" si="5"/>
        <v>1.01884189167763</v>
      </c>
      <c r="S10" s="187">
        <f t="shared" si="6"/>
        <v>865.595928888881</v>
      </c>
      <c r="T10" s="24">
        <f t="shared" si="7"/>
        <v>-5050.3933333332</v>
      </c>
      <c r="U10" s="23">
        <f t="shared" si="8"/>
        <v>-306.05583288888</v>
      </c>
      <c r="V10" s="184"/>
      <c r="W10" s="189">
        <f>S10*0.2</f>
        <v>173.119185777776</v>
      </c>
      <c r="X10" s="190"/>
      <c r="Y10" s="200"/>
    </row>
    <row r="11" customHeight="1" spans="1:25">
      <c r="A11" s="20">
        <v>8</v>
      </c>
      <c r="B11" s="168">
        <v>541</v>
      </c>
      <c r="C11" s="115" t="s">
        <v>40</v>
      </c>
      <c r="D11" s="115" t="s">
        <v>38</v>
      </c>
      <c r="E11" s="168" t="s">
        <v>31</v>
      </c>
      <c r="F11" s="23">
        <v>14405.5896111111</v>
      </c>
      <c r="G11" s="23">
        <f t="shared" si="0"/>
        <v>57622.3584444444</v>
      </c>
      <c r="H11" s="23">
        <v>4204.80089611111</v>
      </c>
      <c r="I11" s="23">
        <f t="shared" si="1"/>
        <v>16819.2035844444</v>
      </c>
      <c r="J11" s="23">
        <v>15846.1485722222</v>
      </c>
      <c r="K11" s="23">
        <f t="shared" si="2"/>
        <v>63384.5942888888</v>
      </c>
      <c r="L11" s="23">
        <v>4469.37263788889</v>
      </c>
      <c r="M11" s="23">
        <f t="shared" si="3"/>
        <v>17877.4905515556</v>
      </c>
      <c r="N11" s="175">
        <v>51982.19</v>
      </c>
      <c r="O11" s="175">
        <v>16443.47</v>
      </c>
      <c r="P11" s="176">
        <v>26</v>
      </c>
      <c r="Q11" s="24">
        <f t="shared" si="4"/>
        <v>-5640.1684444444</v>
      </c>
      <c r="R11" s="183">
        <f t="shared" si="5"/>
        <v>0.902118403399224</v>
      </c>
      <c r="S11" s="24">
        <f t="shared" si="6"/>
        <v>-375.733584444439</v>
      </c>
      <c r="T11" s="24">
        <f t="shared" si="7"/>
        <v>-11402.4042888888</v>
      </c>
      <c r="U11" s="23">
        <f t="shared" si="8"/>
        <v>-1434.02055155556</v>
      </c>
      <c r="V11" s="184"/>
      <c r="W11" s="185"/>
      <c r="X11" s="186"/>
      <c r="Y11" s="30">
        <f>Q11*3%</f>
        <v>-169.205053333332</v>
      </c>
    </row>
    <row r="12" customHeight="1" spans="1:25">
      <c r="A12" s="20">
        <v>9</v>
      </c>
      <c r="B12" s="168">
        <v>517</v>
      </c>
      <c r="C12" s="115" t="s">
        <v>41</v>
      </c>
      <c r="D12" s="115" t="s">
        <v>30</v>
      </c>
      <c r="E12" s="168" t="s">
        <v>28</v>
      </c>
      <c r="F12" s="23">
        <v>17021.2647</v>
      </c>
      <c r="G12" s="23">
        <f t="shared" si="0"/>
        <v>68085.0588</v>
      </c>
      <c r="H12" s="23">
        <v>4499.0924</v>
      </c>
      <c r="I12" s="23">
        <f t="shared" si="1"/>
        <v>17996.3696</v>
      </c>
      <c r="J12" s="23">
        <v>18723.39117</v>
      </c>
      <c r="K12" s="23">
        <f t="shared" si="2"/>
        <v>74893.56468</v>
      </c>
      <c r="L12" s="23">
        <v>4782.18136</v>
      </c>
      <c r="M12" s="23">
        <f t="shared" si="3"/>
        <v>19128.72544</v>
      </c>
      <c r="N12" s="175">
        <v>72882.52</v>
      </c>
      <c r="O12" s="175">
        <v>19000.61</v>
      </c>
      <c r="P12" s="176">
        <v>22</v>
      </c>
      <c r="Q12" s="187">
        <f t="shared" si="4"/>
        <v>4797.46120000001</v>
      </c>
      <c r="R12" s="188">
        <f t="shared" si="5"/>
        <v>1.07046276061966</v>
      </c>
      <c r="S12" s="187">
        <f t="shared" si="6"/>
        <v>1004.2404</v>
      </c>
      <c r="T12" s="24">
        <f t="shared" si="7"/>
        <v>-2011.04467999999</v>
      </c>
      <c r="U12" s="23">
        <f t="shared" si="8"/>
        <v>-128.115439999998</v>
      </c>
      <c r="V12" s="184"/>
      <c r="W12" s="189">
        <f>S12*0.2</f>
        <v>200.84808</v>
      </c>
      <c r="X12" s="190"/>
      <c r="Y12" s="200"/>
    </row>
    <row r="13" customHeight="1" spans="1:25">
      <c r="A13" s="20">
        <v>10</v>
      </c>
      <c r="B13" s="168">
        <v>585</v>
      </c>
      <c r="C13" s="115" t="s">
        <v>42</v>
      </c>
      <c r="D13" s="115" t="s">
        <v>33</v>
      </c>
      <c r="E13" s="168" t="s">
        <v>31</v>
      </c>
      <c r="F13" s="23">
        <v>16462.9721666667</v>
      </c>
      <c r="G13" s="23">
        <f t="shared" si="0"/>
        <v>65851.8886666668</v>
      </c>
      <c r="H13" s="23">
        <v>4697.0731225</v>
      </c>
      <c r="I13" s="23">
        <f t="shared" si="1"/>
        <v>18788.29249</v>
      </c>
      <c r="J13" s="23">
        <v>19755.5666</v>
      </c>
      <c r="K13" s="23">
        <f t="shared" si="2"/>
        <v>79022.2664</v>
      </c>
      <c r="L13" s="23">
        <v>5446.493778</v>
      </c>
      <c r="M13" s="23">
        <f t="shared" si="3"/>
        <v>21785.975112</v>
      </c>
      <c r="N13" s="175">
        <v>65834.45</v>
      </c>
      <c r="O13" s="175">
        <v>18736.67</v>
      </c>
      <c r="P13" s="176">
        <v>30</v>
      </c>
      <c r="Q13" s="24">
        <f t="shared" si="4"/>
        <v>-17.4386666667997</v>
      </c>
      <c r="R13" s="183">
        <f t="shared" si="5"/>
        <v>0.999735183500126</v>
      </c>
      <c r="S13" s="24">
        <f t="shared" si="6"/>
        <v>-51.6224900000016</v>
      </c>
      <c r="T13" s="24">
        <f t="shared" si="7"/>
        <v>-13187.8164</v>
      </c>
      <c r="U13" s="23">
        <f t="shared" si="8"/>
        <v>-3049.305112</v>
      </c>
      <c r="V13" s="184">
        <v>88</v>
      </c>
      <c r="W13" s="185"/>
      <c r="X13" s="186"/>
      <c r="Y13" s="30">
        <f>Q13*3%</f>
        <v>-0.523160000003991</v>
      </c>
    </row>
    <row r="14" customHeight="1" spans="1:25">
      <c r="A14" s="20">
        <v>11</v>
      </c>
      <c r="B14" s="168">
        <v>387</v>
      </c>
      <c r="C14" s="115" t="s">
        <v>43</v>
      </c>
      <c r="D14" s="115" t="s">
        <v>38</v>
      </c>
      <c r="E14" s="168" t="s">
        <v>31</v>
      </c>
      <c r="F14" s="23">
        <v>16420.7835</v>
      </c>
      <c r="G14" s="23">
        <f t="shared" si="0"/>
        <v>65683.134</v>
      </c>
      <c r="H14" s="23">
        <v>4599.640595</v>
      </c>
      <c r="I14" s="23">
        <f t="shared" si="1"/>
        <v>18398.56238</v>
      </c>
      <c r="J14" s="23">
        <v>19704.9402</v>
      </c>
      <c r="K14" s="23">
        <f t="shared" si="2"/>
        <v>78819.7608</v>
      </c>
      <c r="L14" s="23">
        <v>5333.515836</v>
      </c>
      <c r="M14" s="23">
        <f t="shared" si="3"/>
        <v>21334.063344</v>
      </c>
      <c r="N14" s="175">
        <v>62275.7</v>
      </c>
      <c r="O14" s="175">
        <v>18760.8</v>
      </c>
      <c r="P14" s="176">
        <v>75</v>
      </c>
      <c r="Q14" s="24">
        <f t="shared" si="4"/>
        <v>-3407.43400000001</v>
      </c>
      <c r="R14" s="183">
        <f t="shared" si="5"/>
        <v>0.948123151370944</v>
      </c>
      <c r="S14" s="24">
        <f t="shared" si="6"/>
        <v>362.23762</v>
      </c>
      <c r="T14" s="24">
        <f t="shared" si="7"/>
        <v>-16544.0608</v>
      </c>
      <c r="U14" s="23">
        <f t="shared" si="8"/>
        <v>-2573.263344</v>
      </c>
      <c r="V14" s="184">
        <v>336</v>
      </c>
      <c r="W14" s="185"/>
      <c r="X14" s="186"/>
      <c r="Y14" s="30">
        <f>Q14*3%</f>
        <v>-102.22302</v>
      </c>
    </row>
    <row r="15" customHeight="1" spans="1:25">
      <c r="A15" s="20">
        <v>12</v>
      </c>
      <c r="B15" s="168">
        <v>707</v>
      </c>
      <c r="C15" s="115" t="s">
        <v>44</v>
      </c>
      <c r="D15" s="115" t="s">
        <v>38</v>
      </c>
      <c r="E15" s="168" t="s">
        <v>28</v>
      </c>
      <c r="F15" s="23">
        <v>16731.7879166667</v>
      </c>
      <c r="G15" s="23">
        <f t="shared" si="0"/>
        <v>66927.1516666668</v>
      </c>
      <c r="H15" s="23">
        <v>4876.86476666667</v>
      </c>
      <c r="I15" s="23">
        <f t="shared" si="1"/>
        <v>19507.4590666667</v>
      </c>
      <c r="J15" s="23">
        <v>20078.1455</v>
      </c>
      <c r="K15" s="23">
        <f t="shared" si="2"/>
        <v>80312.582</v>
      </c>
      <c r="L15" s="23">
        <v>5654.97128</v>
      </c>
      <c r="M15" s="23">
        <f t="shared" si="3"/>
        <v>22619.88512</v>
      </c>
      <c r="N15" s="175">
        <v>61572.86</v>
      </c>
      <c r="O15" s="175">
        <v>18850.11</v>
      </c>
      <c r="P15" s="176">
        <v>38</v>
      </c>
      <c r="Q15" s="24">
        <f t="shared" si="4"/>
        <v>-5354.2916666668</v>
      </c>
      <c r="R15" s="183">
        <f t="shared" si="5"/>
        <v>0.919998213978475</v>
      </c>
      <c r="S15" s="24">
        <f t="shared" si="6"/>
        <v>-657.34906666668</v>
      </c>
      <c r="T15" s="24">
        <f t="shared" si="7"/>
        <v>-18739.722</v>
      </c>
      <c r="U15" s="23">
        <f t="shared" si="8"/>
        <v>-3769.77512</v>
      </c>
      <c r="V15" s="184">
        <v>88</v>
      </c>
      <c r="W15" s="185"/>
      <c r="X15" s="186"/>
      <c r="Y15" s="30">
        <f>Q15*3%</f>
        <v>-160.628750000004</v>
      </c>
    </row>
    <row r="16" customHeight="1" spans="1:25">
      <c r="A16" s="20">
        <v>13</v>
      </c>
      <c r="B16" s="168">
        <v>365</v>
      </c>
      <c r="C16" s="115" t="s">
        <v>45</v>
      </c>
      <c r="D16" s="115" t="s">
        <v>33</v>
      </c>
      <c r="E16" s="168" t="s">
        <v>28</v>
      </c>
      <c r="F16" s="23">
        <v>16403.5180555556</v>
      </c>
      <c r="G16" s="23">
        <f t="shared" si="0"/>
        <v>65614.0722222224</v>
      </c>
      <c r="H16" s="23">
        <v>4548.75749027778</v>
      </c>
      <c r="I16" s="23">
        <f t="shared" si="1"/>
        <v>18195.0299611111</v>
      </c>
      <c r="J16" s="23">
        <v>19684.2216666667</v>
      </c>
      <c r="K16" s="23">
        <f t="shared" si="2"/>
        <v>78736.8866666668</v>
      </c>
      <c r="L16" s="23">
        <v>5274.51430333334</v>
      </c>
      <c r="M16" s="23">
        <f t="shared" si="3"/>
        <v>21098.0572133334</v>
      </c>
      <c r="N16" s="175">
        <v>59841.45</v>
      </c>
      <c r="O16" s="175">
        <v>18391.69</v>
      </c>
      <c r="P16" s="176">
        <v>59</v>
      </c>
      <c r="Q16" s="24">
        <f t="shared" si="4"/>
        <v>-5772.6222222224</v>
      </c>
      <c r="R16" s="183">
        <f t="shared" si="5"/>
        <v>0.912021582768531</v>
      </c>
      <c r="S16" s="24">
        <f t="shared" si="6"/>
        <v>196.66003888888</v>
      </c>
      <c r="T16" s="24">
        <f t="shared" si="7"/>
        <v>-18895.4366666668</v>
      </c>
      <c r="U16" s="23">
        <f t="shared" si="8"/>
        <v>-2706.36721333336</v>
      </c>
      <c r="V16" s="184">
        <v>336</v>
      </c>
      <c r="W16" s="185"/>
      <c r="X16" s="186"/>
      <c r="Y16" s="30">
        <f>Q16*3%</f>
        <v>-173.178666666672</v>
      </c>
    </row>
    <row r="17" customHeight="1" spans="1:25">
      <c r="A17" s="20">
        <v>14</v>
      </c>
      <c r="B17" s="168">
        <v>742</v>
      </c>
      <c r="C17" s="115" t="s">
        <v>46</v>
      </c>
      <c r="D17" s="115" t="s">
        <v>30</v>
      </c>
      <c r="E17" s="168"/>
      <c r="F17" s="23">
        <v>13896.66</v>
      </c>
      <c r="G17" s="23">
        <f t="shared" si="0"/>
        <v>55586.64</v>
      </c>
      <c r="H17" s="23">
        <v>3446.233525</v>
      </c>
      <c r="I17" s="23">
        <f t="shared" si="1"/>
        <v>13784.9341</v>
      </c>
      <c r="J17" s="23">
        <v>15981.159</v>
      </c>
      <c r="K17" s="23">
        <f t="shared" si="2"/>
        <v>63924.636</v>
      </c>
      <c r="L17" s="23">
        <v>3829.5786025</v>
      </c>
      <c r="M17" s="23">
        <f t="shared" si="3"/>
        <v>15318.31441</v>
      </c>
      <c r="N17" s="175">
        <v>35658.92</v>
      </c>
      <c r="O17" s="175">
        <v>10115.99</v>
      </c>
      <c r="P17" s="176">
        <v>24</v>
      </c>
      <c r="Q17" s="24">
        <f t="shared" si="4"/>
        <v>-19927.72</v>
      </c>
      <c r="R17" s="183">
        <f t="shared" si="5"/>
        <v>0.641501627009656</v>
      </c>
      <c r="S17" s="24">
        <f t="shared" si="6"/>
        <v>-3668.9441</v>
      </c>
      <c r="T17" s="24">
        <f t="shared" si="7"/>
        <v>-28265.716</v>
      </c>
      <c r="U17" s="23">
        <f t="shared" si="8"/>
        <v>-5202.32441</v>
      </c>
      <c r="V17" s="184">
        <v>88</v>
      </c>
      <c r="W17" s="185"/>
      <c r="X17" s="186"/>
      <c r="Y17" s="30">
        <f>Q17*10%</f>
        <v>-1992.772</v>
      </c>
    </row>
    <row r="18" customHeight="1" spans="1:25">
      <c r="A18" s="20">
        <v>15</v>
      </c>
      <c r="B18" s="168">
        <v>385</v>
      </c>
      <c r="C18" s="115" t="s">
        <v>47</v>
      </c>
      <c r="D18" s="115" t="s">
        <v>36</v>
      </c>
      <c r="E18" s="168" t="s">
        <v>31</v>
      </c>
      <c r="F18" s="23">
        <v>15519.7514444444</v>
      </c>
      <c r="G18" s="23">
        <f t="shared" si="0"/>
        <v>62079.0057777776</v>
      </c>
      <c r="H18" s="23">
        <v>4035.12140722222</v>
      </c>
      <c r="I18" s="23">
        <f t="shared" si="1"/>
        <v>16140.4856288889</v>
      </c>
      <c r="J18" s="23">
        <v>18623.7017333333</v>
      </c>
      <c r="K18" s="23">
        <f t="shared" si="2"/>
        <v>74494.8069333332</v>
      </c>
      <c r="L18" s="23">
        <v>4678.92729466667</v>
      </c>
      <c r="M18" s="23">
        <f t="shared" si="3"/>
        <v>18715.7091786667</v>
      </c>
      <c r="N18" s="175">
        <v>58604.73</v>
      </c>
      <c r="O18" s="175">
        <v>16511.48</v>
      </c>
      <c r="P18" s="176">
        <v>14.05</v>
      </c>
      <c r="Q18" s="24">
        <f t="shared" si="4"/>
        <v>-3474.2757777776</v>
      </c>
      <c r="R18" s="183">
        <f t="shared" si="5"/>
        <v>0.944034609861273</v>
      </c>
      <c r="S18" s="24">
        <f t="shared" si="6"/>
        <v>370.994371111119</v>
      </c>
      <c r="T18" s="24">
        <f t="shared" si="7"/>
        <v>-15890.0769333332</v>
      </c>
      <c r="U18" s="23">
        <f t="shared" si="8"/>
        <v>-2204.22917866668</v>
      </c>
      <c r="V18" s="184"/>
      <c r="W18" s="185"/>
      <c r="X18" s="186"/>
      <c r="Y18" s="30">
        <f>Q18*3%</f>
        <v>-104.228273333328</v>
      </c>
    </row>
    <row r="19" customHeight="1" spans="1:25">
      <c r="A19" s="20">
        <v>16</v>
      </c>
      <c r="B19" s="168">
        <v>546</v>
      </c>
      <c r="C19" s="115" t="s">
        <v>48</v>
      </c>
      <c r="D19" s="115" t="s">
        <v>38</v>
      </c>
      <c r="E19" s="168" t="s">
        <v>28</v>
      </c>
      <c r="F19" s="23">
        <v>15233.4298888889</v>
      </c>
      <c r="G19" s="23">
        <f t="shared" si="0"/>
        <v>60933.7195555556</v>
      </c>
      <c r="H19" s="23">
        <v>4751.77655222222</v>
      </c>
      <c r="I19" s="23">
        <f t="shared" si="1"/>
        <v>19007.1062088889</v>
      </c>
      <c r="J19" s="23">
        <v>18280.1158666667</v>
      </c>
      <c r="K19" s="23">
        <f t="shared" si="2"/>
        <v>73120.4634666668</v>
      </c>
      <c r="L19" s="23">
        <v>5509.92517066667</v>
      </c>
      <c r="M19" s="23">
        <f t="shared" si="3"/>
        <v>22039.7006826667</v>
      </c>
      <c r="N19" s="175">
        <v>47211.7</v>
      </c>
      <c r="O19" s="175">
        <v>16432.22</v>
      </c>
      <c r="P19" s="176">
        <v>23</v>
      </c>
      <c r="Q19" s="24">
        <f t="shared" si="4"/>
        <v>-13722.0195555556</v>
      </c>
      <c r="R19" s="183">
        <f t="shared" si="5"/>
        <v>0.774804169913758</v>
      </c>
      <c r="S19" s="24">
        <f t="shared" si="6"/>
        <v>-2574.88620888888</v>
      </c>
      <c r="T19" s="24">
        <f t="shared" si="7"/>
        <v>-25908.7634666668</v>
      </c>
      <c r="U19" s="23">
        <f t="shared" si="8"/>
        <v>-5607.48068266668</v>
      </c>
      <c r="V19" s="184"/>
      <c r="W19" s="185"/>
      <c r="X19" s="186"/>
      <c r="Y19" s="199">
        <f>Q19*5%</f>
        <v>-686.10097777778</v>
      </c>
    </row>
    <row r="20" customHeight="1" spans="1:25">
      <c r="A20" s="20">
        <v>17</v>
      </c>
      <c r="B20" s="168">
        <v>581</v>
      </c>
      <c r="C20" s="115" t="s">
        <v>49</v>
      </c>
      <c r="D20" s="115" t="s">
        <v>33</v>
      </c>
      <c r="E20" s="168" t="s">
        <v>28</v>
      </c>
      <c r="F20" s="23">
        <v>15221.3797222222</v>
      </c>
      <c r="G20" s="23">
        <f t="shared" si="0"/>
        <v>60885.5188888888</v>
      </c>
      <c r="H20" s="23">
        <v>4501.16323222222</v>
      </c>
      <c r="I20" s="23">
        <f t="shared" si="1"/>
        <v>18004.6529288889</v>
      </c>
      <c r="J20" s="23">
        <v>18265.6556666667</v>
      </c>
      <c r="K20" s="23">
        <f t="shared" si="2"/>
        <v>73062.6226666668</v>
      </c>
      <c r="L20" s="23">
        <v>5219.32635466667</v>
      </c>
      <c r="M20" s="23">
        <f t="shared" si="3"/>
        <v>20877.3054186667</v>
      </c>
      <c r="N20" s="175">
        <v>56814.95</v>
      </c>
      <c r="O20" s="175">
        <v>18149.07</v>
      </c>
      <c r="P20" s="176">
        <v>58</v>
      </c>
      <c r="Q20" s="24">
        <f t="shared" si="4"/>
        <v>-4070.5688888888</v>
      </c>
      <c r="R20" s="183">
        <f t="shared" si="5"/>
        <v>0.933143890974843</v>
      </c>
      <c r="S20" s="24">
        <f t="shared" si="6"/>
        <v>144.417071111118</v>
      </c>
      <c r="T20" s="24">
        <f t="shared" si="7"/>
        <v>-16247.6726666668</v>
      </c>
      <c r="U20" s="23">
        <f t="shared" si="8"/>
        <v>-2728.23541866668</v>
      </c>
      <c r="V20" s="184">
        <v>264</v>
      </c>
      <c r="W20" s="185"/>
      <c r="X20" s="186"/>
      <c r="Y20" s="30">
        <f>Q20*3%</f>
        <v>-122.117066666664</v>
      </c>
    </row>
    <row r="21" customHeight="1" spans="1:25">
      <c r="A21" s="20">
        <v>18</v>
      </c>
      <c r="B21" s="168">
        <v>308</v>
      </c>
      <c r="C21" s="115" t="s">
        <v>50</v>
      </c>
      <c r="D21" s="115" t="s">
        <v>30</v>
      </c>
      <c r="E21" s="168" t="s">
        <v>31</v>
      </c>
      <c r="F21" s="23">
        <v>13398.3391666667</v>
      </c>
      <c r="G21" s="23">
        <f t="shared" si="0"/>
        <v>53593.3566666668</v>
      </c>
      <c r="H21" s="23">
        <v>4167.226975</v>
      </c>
      <c r="I21" s="23">
        <f t="shared" si="1"/>
        <v>16668.9079</v>
      </c>
      <c r="J21" s="23">
        <v>16078.007</v>
      </c>
      <c r="K21" s="23">
        <f t="shared" si="2"/>
        <v>64312.028</v>
      </c>
      <c r="L21" s="23">
        <v>4832.11038</v>
      </c>
      <c r="M21" s="23">
        <f t="shared" si="3"/>
        <v>19328.44152</v>
      </c>
      <c r="N21" s="175">
        <v>37265.76</v>
      </c>
      <c r="O21" s="175">
        <v>13918.14</v>
      </c>
      <c r="P21" s="176">
        <v>46</v>
      </c>
      <c r="Q21" s="24">
        <f t="shared" si="4"/>
        <v>-16327.5966666668</v>
      </c>
      <c r="R21" s="183">
        <f t="shared" si="5"/>
        <v>0.695342899154104</v>
      </c>
      <c r="S21" s="24">
        <f t="shared" si="6"/>
        <v>-2750.7679</v>
      </c>
      <c r="T21" s="24">
        <f t="shared" si="7"/>
        <v>-27046.268</v>
      </c>
      <c r="U21" s="23">
        <f t="shared" si="8"/>
        <v>-5410.30152</v>
      </c>
      <c r="V21" s="184">
        <v>88</v>
      </c>
      <c r="W21" s="185"/>
      <c r="X21" s="186"/>
      <c r="Y21" s="30">
        <f>Q21*10%</f>
        <v>-1632.75966666668</v>
      </c>
    </row>
    <row r="22" customHeight="1" spans="1:25">
      <c r="A22" s="20">
        <v>19</v>
      </c>
      <c r="B22" s="168">
        <v>750</v>
      </c>
      <c r="C22" s="115" t="s">
        <v>51</v>
      </c>
      <c r="D22" s="115" t="s">
        <v>38</v>
      </c>
      <c r="E22" s="168" t="s">
        <v>52</v>
      </c>
      <c r="F22" s="23">
        <v>10650.8566666667</v>
      </c>
      <c r="G22" s="23">
        <f t="shared" si="0"/>
        <v>42603.4266666668</v>
      </c>
      <c r="H22" s="23">
        <v>3432.5609</v>
      </c>
      <c r="I22" s="23">
        <f t="shared" si="1"/>
        <v>13730.2436</v>
      </c>
      <c r="J22" s="23">
        <v>12781.028</v>
      </c>
      <c r="K22" s="23">
        <f t="shared" si="2"/>
        <v>51124.112</v>
      </c>
      <c r="L22" s="23">
        <v>3980.22792</v>
      </c>
      <c r="M22" s="23">
        <f t="shared" si="3"/>
        <v>15920.91168</v>
      </c>
      <c r="N22" s="175">
        <v>48498.47</v>
      </c>
      <c r="O22" s="175">
        <v>17134.94</v>
      </c>
      <c r="P22" s="176">
        <v>41</v>
      </c>
      <c r="Q22" s="187">
        <f t="shared" si="4"/>
        <v>5895.0433333332</v>
      </c>
      <c r="R22" s="188">
        <f t="shared" si="5"/>
        <v>1.13837016865936</v>
      </c>
      <c r="S22" s="187">
        <f t="shared" si="6"/>
        <v>3404.6964</v>
      </c>
      <c r="T22" s="24">
        <f t="shared" si="7"/>
        <v>-2625.642</v>
      </c>
      <c r="U22" s="23">
        <f t="shared" si="8"/>
        <v>1214.02832</v>
      </c>
      <c r="V22" s="184"/>
      <c r="W22" s="189">
        <f>S22*0.2</f>
        <v>680.93928</v>
      </c>
      <c r="X22" s="190"/>
      <c r="Y22" s="200"/>
    </row>
    <row r="23" customHeight="1" spans="1:25">
      <c r="A23" s="20">
        <v>20</v>
      </c>
      <c r="B23" s="168">
        <v>730</v>
      </c>
      <c r="C23" s="115" t="s">
        <v>53</v>
      </c>
      <c r="D23" s="115" t="s">
        <v>33</v>
      </c>
      <c r="E23" s="168" t="s">
        <v>31</v>
      </c>
      <c r="F23" s="23">
        <v>14979.4810555556</v>
      </c>
      <c r="G23" s="23">
        <f t="shared" si="0"/>
        <v>59917.9242222224</v>
      </c>
      <c r="H23" s="23">
        <v>4048.38369277778</v>
      </c>
      <c r="I23" s="23">
        <f t="shared" si="1"/>
        <v>16193.5347711111</v>
      </c>
      <c r="J23" s="23">
        <v>17975.3772666667</v>
      </c>
      <c r="K23" s="23">
        <f t="shared" si="2"/>
        <v>71901.5090666668</v>
      </c>
      <c r="L23" s="23">
        <v>4694.30558533333</v>
      </c>
      <c r="M23" s="23">
        <f t="shared" si="3"/>
        <v>18777.2223413333</v>
      </c>
      <c r="N23" s="175">
        <v>48198.55</v>
      </c>
      <c r="O23" s="175">
        <v>13664.46</v>
      </c>
      <c r="P23" s="176">
        <v>11</v>
      </c>
      <c r="Q23" s="24">
        <f t="shared" si="4"/>
        <v>-11719.3742222224</v>
      </c>
      <c r="R23" s="183">
        <f t="shared" si="5"/>
        <v>0.804409542313952</v>
      </c>
      <c r="S23" s="24">
        <f t="shared" si="6"/>
        <v>-2529.07477111112</v>
      </c>
      <c r="T23" s="24">
        <f t="shared" si="7"/>
        <v>-23702.9590666668</v>
      </c>
      <c r="U23" s="23">
        <f t="shared" si="8"/>
        <v>-5112.76234133332</v>
      </c>
      <c r="V23" s="184"/>
      <c r="W23" s="185"/>
      <c r="X23" s="186"/>
      <c r="Y23" s="199">
        <f>Q23*5%</f>
        <v>-585.96871111112</v>
      </c>
    </row>
    <row r="24" customHeight="1" spans="1:25">
      <c r="A24" s="20">
        <v>21</v>
      </c>
      <c r="B24" s="168">
        <v>355</v>
      </c>
      <c r="C24" s="115" t="s">
        <v>54</v>
      </c>
      <c r="D24" s="115" t="s">
        <v>30</v>
      </c>
      <c r="E24" s="168" t="s">
        <v>31</v>
      </c>
      <c r="F24" s="23">
        <v>14576.3713888889</v>
      </c>
      <c r="G24" s="23">
        <f t="shared" si="0"/>
        <v>58305.4855555556</v>
      </c>
      <c r="H24" s="23">
        <v>4170.24911833333</v>
      </c>
      <c r="I24" s="23">
        <f t="shared" si="1"/>
        <v>16680.9964733333</v>
      </c>
      <c r="J24" s="23">
        <v>17491.6456666667</v>
      </c>
      <c r="K24" s="23">
        <f t="shared" si="2"/>
        <v>69966.5826666668</v>
      </c>
      <c r="L24" s="23">
        <v>4835.614708</v>
      </c>
      <c r="M24" s="23">
        <f t="shared" si="3"/>
        <v>19342.458832</v>
      </c>
      <c r="N24" s="175">
        <v>45234.67</v>
      </c>
      <c r="O24" s="175">
        <v>14260.43</v>
      </c>
      <c r="P24" s="176">
        <v>14</v>
      </c>
      <c r="Q24" s="24">
        <f t="shared" si="4"/>
        <v>-13070.8155555556</v>
      </c>
      <c r="R24" s="183">
        <f t="shared" si="5"/>
        <v>0.775821855679407</v>
      </c>
      <c r="S24" s="24">
        <f t="shared" si="6"/>
        <v>-2420.56647333332</v>
      </c>
      <c r="T24" s="24">
        <f t="shared" si="7"/>
        <v>-24731.9126666668</v>
      </c>
      <c r="U24" s="23">
        <f t="shared" si="8"/>
        <v>-5082.028832</v>
      </c>
      <c r="V24" s="184"/>
      <c r="W24" s="185"/>
      <c r="X24" s="186"/>
      <c r="Y24" s="199">
        <f>Q24*5%</f>
        <v>-653.54077777778</v>
      </c>
    </row>
    <row r="25" customHeight="1" spans="1:25">
      <c r="A25" s="20">
        <v>22</v>
      </c>
      <c r="B25" s="168">
        <v>724</v>
      </c>
      <c r="C25" s="115" t="s">
        <v>55</v>
      </c>
      <c r="D25" s="115" t="s">
        <v>38</v>
      </c>
      <c r="E25" s="168" t="s">
        <v>31</v>
      </c>
      <c r="F25" s="23">
        <v>14191.0503333333</v>
      </c>
      <c r="G25" s="23">
        <f t="shared" si="0"/>
        <v>56764.2013333332</v>
      </c>
      <c r="H25" s="23">
        <v>3971.61491333333</v>
      </c>
      <c r="I25" s="23">
        <f t="shared" si="1"/>
        <v>15886.4596533333</v>
      </c>
      <c r="J25" s="23">
        <v>17029.2604</v>
      </c>
      <c r="K25" s="23">
        <f t="shared" si="2"/>
        <v>68117.0416</v>
      </c>
      <c r="L25" s="23">
        <v>4605.288304</v>
      </c>
      <c r="M25" s="23">
        <f t="shared" si="3"/>
        <v>18421.153216</v>
      </c>
      <c r="N25" s="175">
        <v>59018.77</v>
      </c>
      <c r="O25" s="175">
        <v>14840.4</v>
      </c>
      <c r="P25" s="176">
        <v>26</v>
      </c>
      <c r="Q25" s="187">
        <f t="shared" si="4"/>
        <v>2254.5686666668</v>
      </c>
      <c r="R25" s="188">
        <f t="shared" si="5"/>
        <v>1.0397181430146</v>
      </c>
      <c r="S25" s="194">
        <f t="shared" si="6"/>
        <v>-1046.05965333332</v>
      </c>
      <c r="T25" s="24">
        <f t="shared" si="7"/>
        <v>-9098.2716</v>
      </c>
      <c r="U25" s="23">
        <f t="shared" si="8"/>
        <v>-3580.753216</v>
      </c>
      <c r="V25" s="184"/>
      <c r="W25" s="185"/>
      <c r="X25" s="186">
        <v>-50</v>
      </c>
      <c r="Y25" s="200"/>
    </row>
    <row r="26" customHeight="1" spans="1:25">
      <c r="A26" s="20">
        <v>23</v>
      </c>
      <c r="B26" s="168">
        <v>726</v>
      </c>
      <c r="C26" s="115" t="s">
        <v>56</v>
      </c>
      <c r="D26" s="115" t="s">
        <v>33</v>
      </c>
      <c r="E26" s="168" t="s">
        <v>28</v>
      </c>
      <c r="F26" s="23">
        <v>14204.5594444444</v>
      </c>
      <c r="G26" s="23">
        <f t="shared" si="0"/>
        <v>56818.2377777776</v>
      </c>
      <c r="H26" s="23">
        <v>4291.50694583333</v>
      </c>
      <c r="I26" s="23">
        <f t="shared" si="1"/>
        <v>17166.0277833333</v>
      </c>
      <c r="J26" s="23">
        <v>17045.4713333333</v>
      </c>
      <c r="K26" s="23">
        <f t="shared" si="2"/>
        <v>68181.8853333332</v>
      </c>
      <c r="L26" s="23">
        <v>4976.21929</v>
      </c>
      <c r="M26" s="23">
        <f t="shared" si="3"/>
        <v>19904.87716</v>
      </c>
      <c r="N26" s="175">
        <v>58956.62</v>
      </c>
      <c r="O26" s="175">
        <v>16991.61</v>
      </c>
      <c r="P26" s="176">
        <v>17</v>
      </c>
      <c r="Q26" s="187">
        <f t="shared" si="4"/>
        <v>2138.3822222224</v>
      </c>
      <c r="R26" s="188">
        <f t="shared" si="5"/>
        <v>1.03763549004434</v>
      </c>
      <c r="S26" s="194">
        <f t="shared" si="6"/>
        <v>-174.41778333332</v>
      </c>
      <c r="T26" s="24">
        <f t="shared" si="7"/>
        <v>-9225.26533333319</v>
      </c>
      <c r="U26" s="23">
        <f t="shared" si="8"/>
        <v>-2913.26716</v>
      </c>
      <c r="V26" s="184">
        <v>88</v>
      </c>
      <c r="W26" s="185"/>
      <c r="X26" s="186"/>
      <c r="Y26" s="200"/>
    </row>
    <row r="27" customHeight="1" spans="1:25">
      <c r="A27" s="20">
        <v>24</v>
      </c>
      <c r="B27" s="168">
        <v>373</v>
      </c>
      <c r="C27" s="115" t="s">
        <v>57</v>
      </c>
      <c r="D27" s="115" t="s">
        <v>30</v>
      </c>
      <c r="E27" s="168"/>
      <c r="F27" s="23">
        <v>13459.4893333333</v>
      </c>
      <c r="G27" s="23">
        <f t="shared" si="0"/>
        <v>53837.9573333332</v>
      </c>
      <c r="H27" s="23">
        <v>4187.27625222222</v>
      </c>
      <c r="I27" s="23">
        <f t="shared" si="1"/>
        <v>16749.1050088889</v>
      </c>
      <c r="J27" s="23">
        <v>16151.3872</v>
      </c>
      <c r="K27" s="23">
        <f t="shared" si="2"/>
        <v>64605.5488</v>
      </c>
      <c r="L27" s="23">
        <v>4855.35853066667</v>
      </c>
      <c r="M27" s="23">
        <f t="shared" si="3"/>
        <v>19421.4341226667</v>
      </c>
      <c r="N27" s="175">
        <v>47609.43</v>
      </c>
      <c r="O27" s="175">
        <v>17406.91</v>
      </c>
      <c r="P27" s="176">
        <v>5</v>
      </c>
      <c r="Q27" s="24">
        <f t="shared" si="4"/>
        <v>-6228.5273333332</v>
      </c>
      <c r="R27" s="183">
        <f t="shared" si="5"/>
        <v>0.884309739042108</v>
      </c>
      <c r="S27" s="24">
        <f t="shared" si="6"/>
        <v>657.804991111119</v>
      </c>
      <c r="T27" s="24">
        <f t="shared" si="7"/>
        <v>-16996.1188</v>
      </c>
      <c r="U27" s="23">
        <f t="shared" si="8"/>
        <v>-2014.52412266668</v>
      </c>
      <c r="V27" s="184"/>
      <c r="W27" s="185"/>
      <c r="X27" s="186">
        <v>-100</v>
      </c>
      <c r="Y27" s="199">
        <f>Q27*5%</f>
        <v>-311.42636666666</v>
      </c>
    </row>
    <row r="28" customHeight="1" spans="1:25">
      <c r="A28" s="20">
        <v>25</v>
      </c>
      <c r="B28" s="168">
        <v>359</v>
      </c>
      <c r="C28" s="115" t="s">
        <v>58</v>
      </c>
      <c r="D28" s="115" t="s">
        <v>33</v>
      </c>
      <c r="E28" s="168"/>
      <c r="F28" s="23">
        <v>12955.4412222222</v>
      </c>
      <c r="G28" s="23">
        <f t="shared" si="0"/>
        <v>51821.7648888888</v>
      </c>
      <c r="H28" s="23">
        <v>3971.35518166667</v>
      </c>
      <c r="I28" s="23">
        <f t="shared" si="1"/>
        <v>15885.4207266667</v>
      </c>
      <c r="J28" s="23">
        <v>15546.5294666667</v>
      </c>
      <c r="K28" s="23">
        <f t="shared" si="2"/>
        <v>62186.1178666668</v>
      </c>
      <c r="L28" s="23">
        <v>4604.987132</v>
      </c>
      <c r="M28" s="23">
        <f t="shared" si="3"/>
        <v>18419.948528</v>
      </c>
      <c r="N28" s="175">
        <v>46846.19</v>
      </c>
      <c r="O28" s="175">
        <v>13883.49</v>
      </c>
      <c r="P28" s="176">
        <v>10</v>
      </c>
      <c r="Q28" s="24">
        <f t="shared" si="4"/>
        <v>-4975.5748888888</v>
      </c>
      <c r="R28" s="183">
        <f t="shared" si="5"/>
        <v>0.903986772747765</v>
      </c>
      <c r="S28" s="24">
        <f t="shared" si="6"/>
        <v>-2001.93072666668</v>
      </c>
      <c r="T28" s="24">
        <f t="shared" si="7"/>
        <v>-15339.9278666668</v>
      </c>
      <c r="U28" s="23">
        <f t="shared" si="8"/>
        <v>-4536.458528</v>
      </c>
      <c r="V28" s="184"/>
      <c r="W28" s="185"/>
      <c r="X28" s="186"/>
      <c r="Y28" s="30">
        <f>Q28*3%</f>
        <v>-149.267246666664</v>
      </c>
    </row>
    <row r="29" customHeight="1" spans="1:25">
      <c r="A29" s="20">
        <v>26</v>
      </c>
      <c r="B29" s="168">
        <v>513</v>
      </c>
      <c r="C29" s="115" t="s">
        <v>59</v>
      </c>
      <c r="D29" s="115" t="s">
        <v>33</v>
      </c>
      <c r="E29" s="168"/>
      <c r="F29" s="23">
        <v>12218.4345555556</v>
      </c>
      <c r="G29" s="23">
        <f t="shared" si="0"/>
        <v>48873.7382222224</v>
      </c>
      <c r="H29" s="23">
        <v>3753.26463722222</v>
      </c>
      <c r="I29" s="23">
        <f t="shared" si="1"/>
        <v>15013.0585488889</v>
      </c>
      <c r="J29" s="23">
        <v>14662.1214666667</v>
      </c>
      <c r="K29" s="23">
        <f t="shared" si="2"/>
        <v>58648.4858666668</v>
      </c>
      <c r="L29" s="23">
        <v>4352.10011866667</v>
      </c>
      <c r="M29" s="23">
        <f t="shared" si="3"/>
        <v>17408.4004746667</v>
      </c>
      <c r="N29" s="175">
        <v>51963.09</v>
      </c>
      <c r="O29" s="175">
        <v>15699.95</v>
      </c>
      <c r="P29" s="176">
        <v>22</v>
      </c>
      <c r="Q29" s="187">
        <f t="shared" si="4"/>
        <v>3089.3517777776</v>
      </c>
      <c r="R29" s="188">
        <f t="shared" si="5"/>
        <v>1.06321087541392</v>
      </c>
      <c r="S29" s="187">
        <f t="shared" si="6"/>
        <v>686.891451111122</v>
      </c>
      <c r="T29" s="24">
        <f t="shared" si="7"/>
        <v>-6685.3958666668</v>
      </c>
      <c r="U29" s="23">
        <f t="shared" si="8"/>
        <v>-1708.45047466668</v>
      </c>
      <c r="V29" s="184"/>
      <c r="W29" s="189">
        <f>S29*0.2</f>
        <v>137.378290222224</v>
      </c>
      <c r="X29" s="190"/>
      <c r="Y29" s="200"/>
    </row>
    <row r="30" customHeight="1" spans="1:25">
      <c r="A30" s="20">
        <v>27</v>
      </c>
      <c r="B30" s="168">
        <v>514</v>
      </c>
      <c r="C30" s="115" t="s">
        <v>60</v>
      </c>
      <c r="D30" s="115" t="s">
        <v>36</v>
      </c>
      <c r="E30" s="168" t="s">
        <v>28</v>
      </c>
      <c r="F30" s="23">
        <v>12635.946</v>
      </c>
      <c r="G30" s="23">
        <f t="shared" si="0"/>
        <v>50543.784</v>
      </c>
      <c r="H30" s="23">
        <v>4027.93263</v>
      </c>
      <c r="I30" s="23">
        <f t="shared" si="1"/>
        <v>16111.73052</v>
      </c>
      <c r="J30" s="23">
        <v>15163.1352</v>
      </c>
      <c r="K30" s="23">
        <f t="shared" si="2"/>
        <v>60652.5408</v>
      </c>
      <c r="L30" s="23">
        <v>4670.591544</v>
      </c>
      <c r="M30" s="23">
        <f t="shared" si="3"/>
        <v>18682.366176</v>
      </c>
      <c r="N30" s="175">
        <v>51821.5</v>
      </c>
      <c r="O30" s="175">
        <v>15206.72</v>
      </c>
      <c r="P30" s="176">
        <v>21</v>
      </c>
      <c r="Q30" s="187">
        <f t="shared" si="4"/>
        <v>1277.716</v>
      </c>
      <c r="R30" s="188">
        <f t="shared" si="5"/>
        <v>1.02527938944975</v>
      </c>
      <c r="S30" s="24">
        <f t="shared" si="6"/>
        <v>-905.01052</v>
      </c>
      <c r="T30" s="24">
        <f t="shared" si="7"/>
        <v>-8831.0408</v>
      </c>
      <c r="U30" s="23">
        <f t="shared" si="8"/>
        <v>-3475.646176</v>
      </c>
      <c r="V30" s="184">
        <v>88</v>
      </c>
      <c r="W30" s="185"/>
      <c r="X30" s="186"/>
      <c r="Y30" s="200"/>
    </row>
    <row r="31" customHeight="1" spans="1:25">
      <c r="A31" s="20">
        <v>28</v>
      </c>
      <c r="B31" s="168">
        <v>744</v>
      </c>
      <c r="C31" s="115" t="s">
        <v>61</v>
      </c>
      <c r="D31" s="115" t="s">
        <v>30</v>
      </c>
      <c r="E31" s="168" t="s">
        <v>28</v>
      </c>
      <c r="F31" s="23">
        <v>11896.175</v>
      </c>
      <c r="G31" s="23">
        <f t="shared" si="0"/>
        <v>47584.7</v>
      </c>
      <c r="H31" s="23">
        <v>2950.55677666667</v>
      </c>
      <c r="I31" s="23">
        <f t="shared" si="1"/>
        <v>11802.2271066667</v>
      </c>
      <c r="J31" s="23">
        <v>14275.41</v>
      </c>
      <c r="K31" s="23">
        <f t="shared" si="2"/>
        <v>57101.64</v>
      </c>
      <c r="L31" s="23">
        <v>3421.319768</v>
      </c>
      <c r="M31" s="23">
        <f t="shared" si="3"/>
        <v>13685.279072</v>
      </c>
      <c r="N31" s="175">
        <v>51377.21</v>
      </c>
      <c r="O31" s="175">
        <v>13189.7</v>
      </c>
      <c r="P31" s="176">
        <v>12</v>
      </c>
      <c r="Q31" s="187">
        <f t="shared" si="4"/>
        <v>3792.51</v>
      </c>
      <c r="R31" s="188">
        <f t="shared" si="5"/>
        <v>1.07970019775264</v>
      </c>
      <c r="S31" s="187">
        <f t="shared" si="6"/>
        <v>1387.47289333332</v>
      </c>
      <c r="T31" s="24">
        <f t="shared" si="7"/>
        <v>-5724.43</v>
      </c>
      <c r="U31" s="23">
        <f t="shared" si="8"/>
        <v>-495.579071999999</v>
      </c>
      <c r="V31" s="184"/>
      <c r="W31" s="189">
        <f>S31*0.2</f>
        <v>277.494578666664</v>
      </c>
      <c r="X31" s="190"/>
      <c r="Y31" s="200"/>
    </row>
    <row r="32" customHeight="1" spans="1:25">
      <c r="A32" s="20">
        <v>29</v>
      </c>
      <c r="B32" s="168">
        <v>357</v>
      </c>
      <c r="C32" s="115" t="s">
        <v>62</v>
      </c>
      <c r="D32" s="115" t="s">
        <v>33</v>
      </c>
      <c r="E32" s="168"/>
      <c r="F32" s="23">
        <v>11560.7196666667</v>
      </c>
      <c r="G32" s="23">
        <f t="shared" si="0"/>
        <v>46242.8786666668</v>
      </c>
      <c r="H32" s="23">
        <v>2655.39401222222</v>
      </c>
      <c r="I32" s="23">
        <f t="shared" si="1"/>
        <v>10621.5760488889</v>
      </c>
      <c r="J32" s="23">
        <v>13872.8636</v>
      </c>
      <c r="K32" s="23">
        <f t="shared" si="2"/>
        <v>55491.4544</v>
      </c>
      <c r="L32" s="23">
        <v>3079.06361866667</v>
      </c>
      <c r="M32" s="23">
        <f t="shared" si="3"/>
        <v>12316.2544746667</v>
      </c>
      <c r="N32" s="175">
        <v>46566.99</v>
      </c>
      <c r="O32" s="175">
        <v>11388.18</v>
      </c>
      <c r="P32" s="176">
        <v>4</v>
      </c>
      <c r="Q32" s="187">
        <f t="shared" si="4"/>
        <v>324.111333333196</v>
      </c>
      <c r="R32" s="188">
        <f t="shared" si="5"/>
        <v>1.00700889180515</v>
      </c>
      <c r="S32" s="187">
        <f t="shared" si="6"/>
        <v>766.603951111119</v>
      </c>
      <c r="T32" s="24">
        <f t="shared" si="7"/>
        <v>-8924.4644</v>
      </c>
      <c r="U32" s="23">
        <f t="shared" si="8"/>
        <v>-928.074474666681</v>
      </c>
      <c r="V32" s="184"/>
      <c r="W32" s="189">
        <f>S32*0.2</f>
        <v>153.320790222224</v>
      </c>
      <c r="X32" s="190"/>
      <c r="Y32" s="200"/>
    </row>
    <row r="33" customHeight="1" spans="1:25">
      <c r="A33" s="20">
        <v>30</v>
      </c>
      <c r="B33" s="168">
        <v>399</v>
      </c>
      <c r="C33" s="115" t="s">
        <v>63</v>
      </c>
      <c r="D33" s="115" t="s">
        <v>38</v>
      </c>
      <c r="E33" s="168"/>
      <c r="F33" s="23">
        <v>11276.5599444444</v>
      </c>
      <c r="G33" s="23">
        <f t="shared" si="0"/>
        <v>45106.2397777776</v>
      </c>
      <c r="H33" s="23">
        <v>3456.14758111111</v>
      </c>
      <c r="I33" s="23">
        <f t="shared" si="1"/>
        <v>13824.5903244444</v>
      </c>
      <c r="J33" s="23">
        <v>13531.8719333333</v>
      </c>
      <c r="K33" s="23">
        <f t="shared" si="2"/>
        <v>54127.4877333332</v>
      </c>
      <c r="L33" s="23">
        <v>4007.57786933333</v>
      </c>
      <c r="M33" s="23">
        <f t="shared" si="3"/>
        <v>16030.3114773333</v>
      </c>
      <c r="N33" s="175">
        <v>39675.69</v>
      </c>
      <c r="O33" s="175">
        <v>9789.18</v>
      </c>
      <c r="P33" s="176">
        <v>5</v>
      </c>
      <c r="Q33" s="24">
        <f t="shared" si="4"/>
        <v>-5430.5497777776</v>
      </c>
      <c r="R33" s="183">
        <f t="shared" si="5"/>
        <v>0.879605353837252</v>
      </c>
      <c r="S33" s="24">
        <f t="shared" si="6"/>
        <v>-4035.41032444444</v>
      </c>
      <c r="T33" s="24">
        <f t="shared" si="7"/>
        <v>-14451.7977333332</v>
      </c>
      <c r="U33" s="23">
        <f t="shared" si="8"/>
        <v>-6241.13147733332</v>
      </c>
      <c r="V33" s="184"/>
      <c r="W33" s="185"/>
      <c r="X33" s="186">
        <v>-50</v>
      </c>
      <c r="Y33" s="199">
        <f>Q33*5%</f>
        <v>-271.52748888888</v>
      </c>
    </row>
    <row r="34" customHeight="1" spans="1:25">
      <c r="A34" s="20">
        <v>31</v>
      </c>
      <c r="B34" s="168">
        <v>54</v>
      </c>
      <c r="C34" s="115" t="s">
        <v>64</v>
      </c>
      <c r="D34" s="115" t="s">
        <v>65</v>
      </c>
      <c r="E34" s="168" t="s">
        <v>28</v>
      </c>
      <c r="F34" s="23">
        <v>11904.353</v>
      </c>
      <c r="G34" s="23">
        <f t="shared" si="0"/>
        <v>47617.412</v>
      </c>
      <c r="H34" s="23">
        <v>3811.20161</v>
      </c>
      <c r="I34" s="23">
        <f t="shared" si="1"/>
        <v>15244.80644</v>
      </c>
      <c r="J34" s="23">
        <v>14880.44125</v>
      </c>
      <c r="K34" s="23">
        <f t="shared" si="2"/>
        <v>59521.765</v>
      </c>
      <c r="L34" s="23">
        <v>4603.417675</v>
      </c>
      <c r="M34" s="23">
        <f t="shared" si="3"/>
        <v>18413.6707</v>
      </c>
      <c r="N34" s="175">
        <v>39624.94</v>
      </c>
      <c r="O34" s="175">
        <v>13194.98</v>
      </c>
      <c r="P34" s="176">
        <v>9</v>
      </c>
      <c r="Q34" s="24">
        <f t="shared" si="4"/>
        <v>-7992.47199999999</v>
      </c>
      <c r="R34" s="183">
        <f t="shared" si="5"/>
        <v>0.832152322767983</v>
      </c>
      <c r="S34" s="24">
        <f t="shared" si="6"/>
        <v>-2049.82644</v>
      </c>
      <c r="T34" s="24">
        <f t="shared" si="7"/>
        <v>-19896.825</v>
      </c>
      <c r="U34" s="23">
        <f t="shared" si="8"/>
        <v>-5218.6907</v>
      </c>
      <c r="V34" s="184"/>
      <c r="W34" s="185"/>
      <c r="X34" s="186"/>
      <c r="Y34" s="199">
        <f>Q34*5%</f>
        <v>-399.6236</v>
      </c>
    </row>
    <row r="35" customHeight="1" spans="1:25">
      <c r="A35" s="20">
        <v>32</v>
      </c>
      <c r="B35" s="168">
        <v>391</v>
      </c>
      <c r="C35" s="115" t="s">
        <v>66</v>
      </c>
      <c r="D35" s="115" t="s">
        <v>30</v>
      </c>
      <c r="E35" s="168"/>
      <c r="F35" s="23">
        <v>11031.079</v>
      </c>
      <c r="G35" s="23">
        <f t="shared" si="0"/>
        <v>44124.316</v>
      </c>
      <c r="H35" s="23">
        <v>3495.02831888889</v>
      </c>
      <c r="I35" s="23">
        <f t="shared" si="1"/>
        <v>13980.1132755556</v>
      </c>
      <c r="J35" s="23">
        <v>13237.2948</v>
      </c>
      <c r="K35" s="23">
        <f t="shared" si="2"/>
        <v>52949.1792</v>
      </c>
      <c r="L35" s="23">
        <v>4052.66205066667</v>
      </c>
      <c r="M35" s="23">
        <f t="shared" si="3"/>
        <v>16210.6482026667</v>
      </c>
      <c r="N35" s="175">
        <v>25575.71</v>
      </c>
      <c r="O35" s="175">
        <v>8374.58</v>
      </c>
      <c r="P35" s="176">
        <v>6</v>
      </c>
      <c r="Q35" s="24">
        <f t="shared" si="4"/>
        <v>-18548.606</v>
      </c>
      <c r="R35" s="183">
        <f t="shared" si="5"/>
        <v>0.579628475147354</v>
      </c>
      <c r="S35" s="24">
        <f t="shared" si="6"/>
        <v>-5605.53327555556</v>
      </c>
      <c r="T35" s="24">
        <f t="shared" si="7"/>
        <v>-27373.4692</v>
      </c>
      <c r="U35" s="23">
        <f t="shared" si="8"/>
        <v>-7836.06820266668</v>
      </c>
      <c r="V35" s="184"/>
      <c r="W35" s="185"/>
      <c r="X35" s="186"/>
      <c r="Y35" s="30">
        <f>Q35*10%</f>
        <v>-1854.8606</v>
      </c>
    </row>
    <row r="36" customHeight="1" spans="1:25">
      <c r="A36" s="20">
        <v>33</v>
      </c>
      <c r="B36" s="168">
        <v>329</v>
      </c>
      <c r="C36" s="115" t="s">
        <v>67</v>
      </c>
      <c r="D36" s="115" t="s">
        <v>65</v>
      </c>
      <c r="E36" s="168" t="s">
        <v>28</v>
      </c>
      <c r="F36" s="23">
        <v>11579.172</v>
      </c>
      <c r="G36" s="23">
        <f t="shared" si="0"/>
        <v>46316.688</v>
      </c>
      <c r="H36" s="23">
        <v>3358.87246</v>
      </c>
      <c r="I36" s="23">
        <f t="shared" si="1"/>
        <v>13435.48984</v>
      </c>
      <c r="J36" s="23">
        <v>13895.0064</v>
      </c>
      <c r="K36" s="23">
        <f t="shared" si="2"/>
        <v>55580.0256</v>
      </c>
      <c r="L36" s="23">
        <v>3894.782448</v>
      </c>
      <c r="M36" s="23">
        <f t="shared" si="3"/>
        <v>15579.129792</v>
      </c>
      <c r="N36" s="175">
        <v>45393.55</v>
      </c>
      <c r="O36" s="175">
        <v>15691.16</v>
      </c>
      <c r="P36" s="176">
        <v>26</v>
      </c>
      <c r="Q36" s="24">
        <f t="shared" si="4"/>
        <v>-923.137999999999</v>
      </c>
      <c r="R36" s="183">
        <f t="shared" si="5"/>
        <v>0.980068998025075</v>
      </c>
      <c r="S36" s="24">
        <f t="shared" si="6"/>
        <v>2255.67016</v>
      </c>
      <c r="T36" s="24">
        <f t="shared" si="7"/>
        <v>-10186.4756</v>
      </c>
      <c r="U36" s="23">
        <f t="shared" si="8"/>
        <v>112.030208</v>
      </c>
      <c r="V36" s="184"/>
      <c r="W36" s="185"/>
      <c r="X36" s="186"/>
      <c r="Y36" s="30">
        <f>Q36*3%</f>
        <v>-27.69414</v>
      </c>
    </row>
    <row r="37" customHeight="1" spans="1:25">
      <c r="A37" s="20">
        <v>34</v>
      </c>
      <c r="B37" s="168">
        <v>351</v>
      </c>
      <c r="C37" s="115" t="s">
        <v>68</v>
      </c>
      <c r="D37" s="115" t="s">
        <v>65</v>
      </c>
      <c r="E37" s="168"/>
      <c r="F37" s="23">
        <v>10888.262</v>
      </c>
      <c r="G37" s="23">
        <f t="shared" ref="G37:G68" si="9">F37*4</f>
        <v>43553.048</v>
      </c>
      <c r="H37" s="23">
        <v>3134.78385944444</v>
      </c>
      <c r="I37" s="23">
        <f t="shared" ref="I37:I68" si="10">H37*4</f>
        <v>12539.1354377778</v>
      </c>
      <c r="J37" s="23">
        <v>13065.9144</v>
      </c>
      <c r="K37" s="23">
        <f t="shared" ref="K37:K68" si="11">J37*4</f>
        <v>52263.6576</v>
      </c>
      <c r="L37" s="23">
        <v>3634.94038533333</v>
      </c>
      <c r="M37" s="23">
        <f t="shared" ref="M37:M68" si="12">L37*4</f>
        <v>14539.7615413333</v>
      </c>
      <c r="N37" s="175">
        <v>44797.91</v>
      </c>
      <c r="O37" s="175">
        <v>15454.74</v>
      </c>
      <c r="P37" s="176">
        <v>4</v>
      </c>
      <c r="Q37" s="187">
        <f t="shared" ref="Q37:Q68" si="13">N37-G37</f>
        <v>1244.862</v>
      </c>
      <c r="R37" s="188">
        <f t="shared" ref="R37:R68" si="14">N37/G37</f>
        <v>1.02858266085074</v>
      </c>
      <c r="S37" s="187">
        <f t="shared" ref="S37:S68" si="15">O37-I37</f>
        <v>2915.60456222224</v>
      </c>
      <c r="T37" s="24">
        <f t="shared" ref="T37:T68" si="16">N37-K37</f>
        <v>-7465.7476</v>
      </c>
      <c r="U37" s="23">
        <f t="shared" ref="U37:U68" si="17">O37-M37</f>
        <v>914.978458666679</v>
      </c>
      <c r="V37" s="184"/>
      <c r="W37" s="189">
        <f>S37*0.2</f>
        <v>583.120912444448</v>
      </c>
      <c r="X37" s="190"/>
      <c r="Y37" s="200"/>
    </row>
    <row r="38" customHeight="1" spans="1:25">
      <c r="A38" s="20">
        <v>35</v>
      </c>
      <c r="B38" s="168">
        <v>377</v>
      </c>
      <c r="C38" s="115" t="s">
        <v>69</v>
      </c>
      <c r="D38" s="115" t="s">
        <v>38</v>
      </c>
      <c r="E38" s="168"/>
      <c r="F38" s="23">
        <v>10611.2583333333</v>
      </c>
      <c r="G38" s="23">
        <f t="shared" si="9"/>
        <v>42445.0333333332</v>
      </c>
      <c r="H38" s="23">
        <v>3289.80836111111</v>
      </c>
      <c r="I38" s="23">
        <f t="shared" si="10"/>
        <v>13159.2334444444</v>
      </c>
      <c r="J38" s="23">
        <v>12733.51</v>
      </c>
      <c r="K38" s="23">
        <f t="shared" si="11"/>
        <v>50934.04</v>
      </c>
      <c r="L38" s="23">
        <v>3814.69913333333</v>
      </c>
      <c r="M38" s="23">
        <f t="shared" si="12"/>
        <v>15258.7965333333</v>
      </c>
      <c r="N38" s="175">
        <v>35674.17</v>
      </c>
      <c r="O38" s="175">
        <v>10933.31</v>
      </c>
      <c r="P38" s="176">
        <v>3</v>
      </c>
      <c r="Q38" s="24">
        <f t="shared" si="13"/>
        <v>-6770.8633333332</v>
      </c>
      <c r="R38" s="183">
        <f t="shared" si="14"/>
        <v>0.840479255130756</v>
      </c>
      <c r="S38" s="24">
        <f t="shared" si="15"/>
        <v>-2225.92344444444</v>
      </c>
      <c r="T38" s="24">
        <f t="shared" si="16"/>
        <v>-15259.87</v>
      </c>
      <c r="U38" s="23">
        <f t="shared" si="17"/>
        <v>-4325.48653333332</v>
      </c>
      <c r="V38" s="184"/>
      <c r="W38" s="185"/>
      <c r="X38" s="186"/>
      <c r="Y38" s="199">
        <f>Q38*5%</f>
        <v>-338.54316666666</v>
      </c>
    </row>
    <row r="39" customHeight="1" spans="1:25">
      <c r="A39" s="20">
        <v>36</v>
      </c>
      <c r="B39" s="168">
        <v>515</v>
      </c>
      <c r="C39" s="115" t="s">
        <v>70</v>
      </c>
      <c r="D39" s="115" t="s">
        <v>30</v>
      </c>
      <c r="E39" s="168" t="s">
        <v>28</v>
      </c>
      <c r="F39" s="23">
        <v>11229.817</v>
      </c>
      <c r="G39" s="23">
        <f t="shared" si="9"/>
        <v>44919.268</v>
      </c>
      <c r="H39" s="23">
        <v>3495.34773</v>
      </c>
      <c r="I39" s="23">
        <f t="shared" si="10"/>
        <v>13981.39092</v>
      </c>
      <c r="J39" s="23">
        <v>13475.7804</v>
      </c>
      <c r="K39" s="23">
        <f t="shared" si="11"/>
        <v>53903.1216</v>
      </c>
      <c r="L39" s="23">
        <v>4053.032424</v>
      </c>
      <c r="M39" s="23">
        <f t="shared" si="12"/>
        <v>16212.129696</v>
      </c>
      <c r="N39" s="175">
        <v>38998.66</v>
      </c>
      <c r="O39" s="175">
        <v>12174.99</v>
      </c>
      <c r="P39" s="176">
        <v>15</v>
      </c>
      <c r="Q39" s="24">
        <f t="shared" si="13"/>
        <v>-5920.60799999999</v>
      </c>
      <c r="R39" s="183">
        <f t="shared" si="14"/>
        <v>0.868194468351532</v>
      </c>
      <c r="S39" s="24">
        <f t="shared" si="15"/>
        <v>-1806.40092</v>
      </c>
      <c r="T39" s="24">
        <f t="shared" si="16"/>
        <v>-14904.4616</v>
      </c>
      <c r="U39" s="23">
        <f t="shared" si="17"/>
        <v>-4037.139696</v>
      </c>
      <c r="V39" s="184"/>
      <c r="W39" s="185"/>
      <c r="X39" s="186"/>
      <c r="Y39" s="199">
        <f>Q39*5%</f>
        <v>-296.0304</v>
      </c>
    </row>
    <row r="40" customHeight="1" spans="1:25">
      <c r="A40" s="20">
        <v>37</v>
      </c>
      <c r="B40" s="168">
        <v>349</v>
      </c>
      <c r="C40" s="115" t="s">
        <v>71</v>
      </c>
      <c r="D40" s="115" t="s">
        <v>30</v>
      </c>
      <c r="E40" s="168"/>
      <c r="F40" s="23">
        <v>10205.1925555556</v>
      </c>
      <c r="G40" s="23">
        <f t="shared" si="9"/>
        <v>40820.7702222224</v>
      </c>
      <c r="H40" s="23">
        <v>3171.82546166667</v>
      </c>
      <c r="I40" s="23">
        <f t="shared" si="10"/>
        <v>12687.3018466667</v>
      </c>
      <c r="J40" s="23">
        <v>12246.2310666667</v>
      </c>
      <c r="K40" s="23">
        <f t="shared" si="11"/>
        <v>48984.9242666668</v>
      </c>
      <c r="L40" s="23">
        <v>3677.891996</v>
      </c>
      <c r="M40" s="23">
        <f t="shared" si="12"/>
        <v>14711.567984</v>
      </c>
      <c r="N40" s="175">
        <v>22177.44</v>
      </c>
      <c r="O40" s="175">
        <v>7525.45</v>
      </c>
      <c r="P40" s="176">
        <v>4</v>
      </c>
      <c r="Q40" s="24">
        <f t="shared" si="13"/>
        <v>-18643.3302222224</v>
      </c>
      <c r="R40" s="183">
        <f t="shared" si="14"/>
        <v>0.543288131979608</v>
      </c>
      <c r="S40" s="24">
        <f t="shared" si="15"/>
        <v>-5161.85184666668</v>
      </c>
      <c r="T40" s="24">
        <f t="shared" si="16"/>
        <v>-26807.4842666668</v>
      </c>
      <c r="U40" s="23">
        <f t="shared" si="17"/>
        <v>-7186.117984</v>
      </c>
      <c r="V40" s="184"/>
      <c r="W40" s="185"/>
      <c r="X40" s="186"/>
      <c r="Y40" s="30">
        <f>Q40*10%</f>
        <v>-1864.33302222224</v>
      </c>
    </row>
    <row r="41" customHeight="1" spans="1:25">
      <c r="A41" s="20">
        <v>38</v>
      </c>
      <c r="B41" s="168">
        <v>379</v>
      </c>
      <c r="C41" s="115" t="s">
        <v>72</v>
      </c>
      <c r="D41" s="115" t="s">
        <v>33</v>
      </c>
      <c r="E41" s="168"/>
      <c r="F41" s="23">
        <v>10156.344</v>
      </c>
      <c r="G41" s="23">
        <f t="shared" si="9"/>
        <v>40625.376</v>
      </c>
      <c r="H41" s="23">
        <v>2653.93312666667</v>
      </c>
      <c r="I41" s="23">
        <f t="shared" si="10"/>
        <v>10615.7325066667</v>
      </c>
      <c r="J41" s="23">
        <v>12187.6128</v>
      </c>
      <c r="K41" s="23">
        <f t="shared" si="11"/>
        <v>48750.4512</v>
      </c>
      <c r="L41" s="23">
        <v>3077.369648</v>
      </c>
      <c r="M41" s="23">
        <f t="shared" si="12"/>
        <v>12309.478592</v>
      </c>
      <c r="N41" s="175">
        <v>36421.02</v>
      </c>
      <c r="O41" s="175">
        <v>10068.13</v>
      </c>
      <c r="P41" s="176">
        <v>6</v>
      </c>
      <c r="Q41" s="24">
        <f t="shared" si="13"/>
        <v>-4204.356</v>
      </c>
      <c r="R41" s="183">
        <f t="shared" si="14"/>
        <v>0.896509117847919</v>
      </c>
      <c r="S41" s="24">
        <f t="shared" si="15"/>
        <v>-547.602506666681</v>
      </c>
      <c r="T41" s="24">
        <f t="shared" si="16"/>
        <v>-12329.4312</v>
      </c>
      <c r="U41" s="23">
        <f t="shared" si="17"/>
        <v>-2241.348592</v>
      </c>
      <c r="V41" s="184"/>
      <c r="W41" s="185"/>
      <c r="X41" s="186"/>
      <c r="Y41" s="199">
        <f>Q41*5%</f>
        <v>-210.2178</v>
      </c>
    </row>
    <row r="42" customHeight="1" spans="1:25">
      <c r="A42" s="20">
        <v>39</v>
      </c>
      <c r="B42" s="168">
        <v>578</v>
      </c>
      <c r="C42" s="115" t="s">
        <v>73</v>
      </c>
      <c r="D42" s="115" t="s">
        <v>30</v>
      </c>
      <c r="E42" s="168" t="s">
        <v>31</v>
      </c>
      <c r="F42" s="23">
        <v>10627.558</v>
      </c>
      <c r="G42" s="23">
        <f t="shared" si="9"/>
        <v>42510.232</v>
      </c>
      <c r="H42" s="23">
        <v>3116.1837</v>
      </c>
      <c r="I42" s="23">
        <f t="shared" si="10"/>
        <v>12464.7348</v>
      </c>
      <c r="J42" s="23">
        <v>12753.0696</v>
      </c>
      <c r="K42" s="23">
        <f t="shared" si="11"/>
        <v>51012.2784</v>
      </c>
      <c r="L42" s="23">
        <v>3613.37256</v>
      </c>
      <c r="M42" s="23">
        <f t="shared" si="12"/>
        <v>14453.49024</v>
      </c>
      <c r="N42" s="175">
        <v>39259.77</v>
      </c>
      <c r="O42" s="175">
        <v>12885.68</v>
      </c>
      <c r="P42" s="176">
        <v>10</v>
      </c>
      <c r="Q42" s="24">
        <f t="shared" si="13"/>
        <v>-3250.46200000001</v>
      </c>
      <c r="R42" s="183">
        <f t="shared" si="14"/>
        <v>0.923536949880678</v>
      </c>
      <c r="S42" s="24">
        <f t="shared" si="15"/>
        <v>420.9452</v>
      </c>
      <c r="T42" s="24">
        <f t="shared" si="16"/>
        <v>-11752.5084</v>
      </c>
      <c r="U42" s="23">
        <f t="shared" si="17"/>
        <v>-1567.81024</v>
      </c>
      <c r="V42" s="184"/>
      <c r="W42" s="185"/>
      <c r="X42" s="186">
        <v>-100</v>
      </c>
      <c r="Y42" s="30">
        <f>Q42*3%</f>
        <v>-97.5138600000002</v>
      </c>
    </row>
    <row r="43" customHeight="1" spans="1:25">
      <c r="A43" s="20">
        <v>40</v>
      </c>
      <c r="B43" s="168">
        <v>598</v>
      </c>
      <c r="C43" s="115" t="s">
        <v>74</v>
      </c>
      <c r="D43" s="115" t="s">
        <v>38</v>
      </c>
      <c r="E43" s="168"/>
      <c r="F43" s="23">
        <v>9972.64577777778</v>
      </c>
      <c r="G43" s="23">
        <f t="shared" si="9"/>
        <v>39890.5831111111</v>
      </c>
      <c r="H43" s="23">
        <v>3203.99772555556</v>
      </c>
      <c r="I43" s="23">
        <f t="shared" si="10"/>
        <v>12815.9909022222</v>
      </c>
      <c r="J43" s="23">
        <v>11967.1749333333</v>
      </c>
      <c r="K43" s="23">
        <f t="shared" si="11"/>
        <v>47868.6997333332</v>
      </c>
      <c r="L43" s="23">
        <v>3715.19736266667</v>
      </c>
      <c r="M43" s="23">
        <f t="shared" si="12"/>
        <v>14860.7894506667</v>
      </c>
      <c r="N43" s="175">
        <v>36531.87</v>
      </c>
      <c r="O43" s="175">
        <v>12864.15</v>
      </c>
      <c r="P43" s="176">
        <v>17</v>
      </c>
      <c r="Q43" s="24">
        <f t="shared" si="13"/>
        <v>-3358.71311111112</v>
      </c>
      <c r="R43" s="183">
        <f t="shared" si="14"/>
        <v>0.915801854744621</v>
      </c>
      <c r="S43" s="24">
        <f t="shared" si="15"/>
        <v>48.1590977777596</v>
      </c>
      <c r="T43" s="24">
        <f t="shared" si="16"/>
        <v>-11336.8297333332</v>
      </c>
      <c r="U43" s="23">
        <f t="shared" si="17"/>
        <v>-1996.63945066668</v>
      </c>
      <c r="V43" s="184"/>
      <c r="W43" s="185"/>
      <c r="X43" s="186"/>
      <c r="Y43" s="30">
        <f>Q43*3%</f>
        <v>-100.761393333333</v>
      </c>
    </row>
    <row r="44" customHeight="1" spans="1:25">
      <c r="A44" s="20">
        <v>41</v>
      </c>
      <c r="B44" s="168">
        <v>709</v>
      </c>
      <c r="C44" s="115" t="s">
        <v>75</v>
      </c>
      <c r="D44" s="115" t="s">
        <v>33</v>
      </c>
      <c r="E44" s="168"/>
      <c r="F44" s="23">
        <v>9954.58044444444</v>
      </c>
      <c r="G44" s="23">
        <f t="shared" si="9"/>
        <v>39818.3217777778</v>
      </c>
      <c r="H44" s="23">
        <v>2738.18116944444</v>
      </c>
      <c r="I44" s="23">
        <f t="shared" si="10"/>
        <v>10952.7246777778</v>
      </c>
      <c r="J44" s="23">
        <v>11945.4965333333</v>
      </c>
      <c r="K44" s="23">
        <f t="shared" si="11"/>
        <v>47781.9861333332</v>
      </c>
      <c r="L44" s="23">
        <v>3175.05951333333</v>
      </c>
      <c r="M44" s="23">
        <f t="shared" si="12"/>
        <v>12700.2380533333</v>
      </c>
      <c r="N44" s="175">
        <v>30993.31</v>
      </c>
      <c r="O44" s="175">
        <v>10053.85</v>
      </c>
      <c r="P44" s="176">
        <v>7</v>
      </c>
      <c r="Q44" s="24">
        <f t="shared" si="13"/>
        <v>-8825.01177777776</v>
      </c>
      <c r="R44" s="183">
        <f t="shared" si="14"/>
        <v>0.778368063148686</v>
      </c>
      <c r="S44" s="24">
        <f t="shared" si="15"/>
        <v>-898.87467777776</v>
      </c>
      <c r="T44" s="24">
        <f t="shared" si="16"/>
        <v>-16788.6761333332</v>
      </c>
      <c r="U44" s="23">
        <f t="shared" si="17"/>
        <v>-2646.38805333332</v>
      </c>
      <c r="V44" s="184"/>
      <c r="W44" s="185"/>
      <c r="X44" s="186">
        <v>-50</v>
      </c>
      <c r="Y44" s="199">
        <f>Q44*5%</f>
        <v>-441.250588888888</v>
      </c>
    </row>
    <row r="45" customHeight="1" spans="1:25">
      <c r="A45" s="20">
        <v>42</v>
      </c>
      <c r="B45" s="168">
        <v>311</v>
      </c>
      <c r="C45" s="115" t="s">
        <v>76</v>
      </c>
      <c r="D45" s="115" t="s">
        <v>33</v>
      </c>
      <c r="E45" s="168"/>
      <c r="F45" s="23">
        <v>9813.29816666667</v>
      </c>
      <c r="G45" s="23">
        <f t="shared" si="9"/>
        <v>39253.1926666667</v>
      </c>
      <c r="H45" s="23">
        <v>2322.91898666667</v>
      </c>
      <c r="I45" s="23">
        <f t="shared" si="10"/>
        <v>9291.67594666668</v>
      </c>
      <c r="J45" s="23">
        <v>11775.9578</v>
      </c>
      <c r="K45" s="23">
        <f t="shared" si="11"/>
        <v>47103.8312</v>
      </c>
      <c r="L45" s="23">
        <v>2693.542016</v>
      </c>
      <c r="M45" s="23">
        <f t="shared" si="12"/>
        <v>10774.168064</v>
      </c>
      <c r="N45" s="175">
        <v>38658.38</v>
      </c>
      <c r="O45" s="175">
        <v>8641.14</v>
      </c>
      <c r="P45" s="176">
        <v>2</v>
      </c>
      <c r="Q45" s="24">
        <f t="shared" si="13"/>
        <v>-594.812666666679</v>
      </c>
      <c r="R45" s="183">
        <f t="shared" si="14"/>
        <v>0.984846769746406</v>
      </c>
      <c r="S45" s="24">
        <f t="shared" si="15"/>
        <v>-650.535946666681</v>
      </c>
      <c r="T45" s="24">
        <f t="shared" si="16"/>
        <v>-8445.4512</v>
      </c>
      <c r="U45" s="23">
        <f t="shared" si="17"/>
        <v>-2133.028064</v>
      </c>
      <c r="V45" s="184"/>
      <c r="W45" s="185"/>
      <c r="X45" s="186"/>
      <c r="Y45" s="30">
        <f>Q45*3%</f>
        <v>-17.8443800000004</v>
      </c>
    </row>
    <row r="46" customHeight="1" spans="1:25">
      <c r="A46" s="20">
        <v>43</v>
      </c>
      <c r="B46" s="168">
        <v>572</v>
      </c>
      <c r="C46" s="115" t="s">
        <v>77</v>
      </c>
      <c r="D46" s="115" t="s">
        <v>30</v>
      </c>
      <c r="E46" s="168" t="s">
        <v>28</v>
      </c>
      <c r="F46" s="23">
        <v>10501.3933235294</v>
      </c>
      <c r="G46" s="23">
        <f t="shared" si="9"/>
        <v>42005.5732941176</v>
      </c>
      <c r="H46" s="23">
        <v>2939.30177558824</v>
      </c>
      <c r="I46" s="23">
        <f t="shared" si="10"/>
        <v>11757.207102353</v>
      </c>
      <c r="J46" s="23">
        <v>13651.8113205882</v>
      </c>
      <c r="K46" s="23">
        <f t="shared" si="11"/>
        <v>54607.2452823528</v>
      </c>
      <c r="L46" s="23">
        <v>3692.29144394118</v>
      </c>
      <c r="M46" s="23">
        <f t="shared" si="12"/>
        <v>14769.1657757647</v>
      </c>
      <c r="N46" s="175">
        <v>29393.95</v>
      </c>
      <c r="O46" s="175">
        <v>9597.81</v>
      </c>
      <c r="P46" s="176">
        <v>3</v>
      </c>
      <c r="Q46" s="24">
        <f t="shared" si="13"/>
        <v>-12611.6232941176</v>
      </c>
      <c r="R46" s="183">
        <f t="shared" si="14"/>
        <v>0.699763095582278</v>
      </c>
      <c r="S46" s="24">
        <f t="shared" si="15"/>
        <v>-2159.39710235296</v>
      </c>
      <c r="T46" s="24">
        <f t="shared" si="16"/>
        <v>-25213.2952823528</v>
      </c>
      <c r="U46" s="23">
        <f t="shared" si="17"/>
        <v>-5171.35577576472</v>
      </c>
      <c r="V46" s="184"/>
      <c r="W46" s="185"/>
      <c r="X46" s="186"/>
      <c r="Y46" s="30">
        <f>Q46*10%</f>
        <v>-1261.16232941176</v>
      </c>
    </row>
    <row r="47" customHeight="1" spans="1:25">
      <c r="A47" s="20">
        <v>44</v>
      </c>
      <c r="B47" s="168">
        <v>746</v>
      </c>
      <c r="C47" s="115" t="s">
        <v>78</v>
      </c>
      <c r="D47" s="115" t="s">
        <v>36</v>
      </c>
      <c r="E47" s="168" t="s">
        <v>28</v>
      </c>
      <c r="F47" s="23">
        <v>10361.5355</v>
      </c>
      <c r="G47" s="23">
        <f t="shared" si="9"/>
        <v>41446.142</v>
      </c>
      <c r="H47" s="23">
        <v>2902.11632638889</v>
      </c>
      <c r="I47" s="23">
        <f t="shared" si="10"/>
        <v>11608.4653055556</v>
      </c>
      <c r="J47" s="23">
        <v>13469.99615</v>
      </c>
      <c r="K47" s="23">
        <f t="shared" si="11"/>
        <v>53879.9846</v>
      </c>
      <c r="L47" s="23">
        <v>3645.57983472222</v>
      </c>
      <c r="M47" s="23">
        <f t="shared" si="12"/>
        <v>14582.3193388889</v>
      </c>
      <c r="N47" s="175">
        <v>40668.49</v>
      </c>
      <c r="O47" s="175">
        <v>11706.42</v>
      </c>
      <c r="P47" s="176">
        <v>5</v>
      </c>
      <c r="Q47" s="24">
        <f t="shared" si="13"/>
        <v>-777.652000000002</v>
      </c>
      <c r="R47" s="183">
        <f t="shared" si="14"/>
        <v>0.981237047346892</v>
      </c>
      <c r="S47" s="24">
        <f t="shared" si="15"/>
        <v>97.954694444441</v>
      </c>
      <c r="T47" s="24">
        <f t="shared" si="16"/>
        <v>-13211.4946</v>
      </c>
      <c r="U47" s="23">
        <f t="shared" si="17"/>
        <v>-2875.89933888888</v>
      </c>
      <c r="V47" s="184"/>
      <c r="W47" s="185"/>
      <c r="X47" s="186"/>
      <c r="Y47" s="30">
        <f>Q47*3%</f>
        <v>-23.3295600000001</v>
      </c>
    </row>
    <row r="48" customHeight="1" spans="1:25">
      <c r="A48" s="20">
        <v>45</v>
      </c>
      <c r="B48" s="168">
        <v>52</v>
      </c>
      <c r="C48" s="115" t="s">
        <v>79</v>
      </c>
      <c r="D48" s="115" t="s">
        <v>65</v>
      </c>
      <c r="E48" s="168" t="s">
        <v>28</v>
      </c>
      <c r="F48" s="23">
        <v>10030.1049166667</v>
      </c>
      <c r="G48" s="23">
        <f t="shared" si="9"/>
        <v>40120.4196666668</v>
      </c>
      <c r="H48" s="23">
        <v>2874.41670805556</v>
      </c>
      <c r="I48" s="23">
        <f t="shared" si="10"/>
        <v>11497.6668322222</v>
      </c>
      <c r="J48" s="23">
        <v>13039.1363916667</v>
      </c>
      <c r="K48" s="23">
        <f t="shared" si="11"/>
        <v>52156.5455666668</v>
      </c>
      <c r="L48" s="23">
        <v>3610.78413438889</v>
      </c>
      <c r="M48" s="23">
        <f t="shared" si="12"/>
        <v>14443.1365375556</v>
      </c>
      <c r="N48" s="175">
        <v>32285.76</v>
      </c>
      <c r="O48" s="175">
        <v>9997.31</v>
      </c>
      <c r="P48" s="176">
        <v>7</v>
      </c>
      <c r="Q48" s="24">
        <f t="shared" si="13"/>
        <v>-7834.6596666668</v>
      </c>
      <c r="R48" s="183">
        <f t="shared" si="14"/>
        <v>0.804721392952525</v>
      </c>
      <c r="S48" s="24">
        <f t="shared" si="15"/>
        <v>-1500.35683222224</v>
      </c>
      <c r="T48" s="24">
        <f t="shared" si="16"/>
        <v>-19870.7855666668</v>
      </c>
      <c r="U48" s="23">
        <f t="shared" si="17"/>
        <v>-4445.82653755556</v>
      </c>
      <c r="V48" s="184"/>
      <c r="W48" s="185"/>
      <c r="X48" s="186"/>
      <c r="Y48" s="199">
        <f>Q48*5%</f>
        <v>-391.73298333334</v>
      </c>
    </row>
    <row r="49" customHeight="1" spans="1:25">
      <c r="A49" s="20">
        <v>46</v>
      </c>
      <c r="B49" s="168">
        <v>747</v>
      </c>
      <c r="C49" s="115" t="s">
        <v>80</v>
      </c>
      <c r="D49" s="115" t="s">
        <v>30</v>
      </c>
      <c r="E49" s="168" t="s">
        <v>28</v>
      </c>
      <c r="F49" s="23">
        <v>10012.9708333333</v>
      </c>
      <c r="G49" s="23">
        <f t="shared" si="9"/>
        <v>40051.8833333332</v>
      </c>
      <c r="H49" s="23">
        <v>2879.39371166667</v>
      </c>
      <c r="I49" s="23">
        <f t="shared" si="10"/>
        <v>11517.5748466667</v>
      </c>
      <c r="J49" s="23">
        <v>13016.8620833333</v>
      </c>
      <c r="K49" s="23">
        <f t="shared" si="11"/>
        <v>52067.4483333332</v>
      </c>
      <c r="L49" s="23">
        <v>3617.03614566667</v>
      </c>
      <c r="M49" s="23">
        <f t="shared" si="12"/>
        <v>14468.1445826667</v>
      </c>
      <c r="N49" s="175">
        <v>30677.2</v>
      </c>
      <c r="O49" s="175">
        <v>8253.82</v>
      </c>
      <c r="P49" s="176">
        <v>3</v>
      </c>
      <c r="Q49" s="24">
        <f t="shared" si="13"/>
        <v>-9374.6833333332</v>
      </c>
      <c r="R49" s="183">
        <f t="shared" si="14"/>
        <v>0.765936516510046</v>
      </c>
      <c r="S49" s="24">
        <f t="shared" si="15"/>
        <v>-3263.75484666668</v>
      </c>
      <c r="T49" s="24">
        <f t="shared" si="16"/>
        <v>-21390.2483333332</v>
      </c>
      <c r="U49" s="23">
        <f t="shared" si="17"/>
        <v>-6214.32458266668</v>
      </c>
      <c r="V49" s="184"/>
      <c r="W49" s="185"/>
      <c r="X49" s="186"/>
      <c r="Y49" s="199">
        <f>Q49*5%</f>
        <v>-468.73416666666</v>
      </c>
    </row>
    <row r="50" customHeight="1" spans="1:25">
      <c r="A50" s="20">
        <v>47</v>
      </c>
      <c r="B50" s="168">
        <v>587</v>
      </c>
      <c r="C50" s="115" t="s">
        <v>81</v>
      </c>
      <c r="D50" s="115" t="s">
        <v>65</v>
      </c>
      <c r="E50" s="168"/>
      <c r="F50" s="23">
        <v>9524.098</v>
      </c>
      <c r="G50" s="23">
        <f t="shared" si="9"/>
        <v>38096.392</v>
      </c>
      <c r="H50" s="23">
        <v>2544.83396</v>
      </c>
      <c r="I50" s="23">
        <f t="shared" si="10"/>
        <v>10179.33584</v>
      </c>
      <c r="J50" s="23">
        <v>12381.3274</v>
      </c>
      <c r="K50" s="23">
        <f t="shared" si="11"/>
        <v>49525.3096</v>
      </c>
      <c r="L50" s="23">
        <v>3196.768952</v>
      </c>
      <c r="M50" s="23">
        <f t="shared" si="12"/>
        <v>12787.075808</v>
      </c>
      <c r="N50" s="175">
        <v>38852.23</v>
      </c>
      <c r="O50" s="175">
        <v>11725.05</v>
      </c>
      <c r="P50" s="176">
        <v>12</v>
      </c>
      <c r="Q50" s="187">
        <f t="shared" si="13"/>
        <v>755.838000000003</v>
      </c>
      <c r="R50" s="188">
        <f t="shared" si="14"/>
        <v>1.01984014654196</v>
      </c>
      <c r="S50" s="187">
        <f t="shared" si="15"/>
        <v>1545.71416</v>
      </c>
      <c r="T50" s="24">
        <f t="shared" si="16"/>
        <v>-10673.0796</v>
      </c>
      <c r="U50" s="23">
        <f t="shared" si="17"/>
        <v>-1062.025808</v>
      </c>
      <c r="V50" s="184"/>
      <c r="W50" s="189">
        <f>S50*0.2</f>
        <v>309.142832</v>
      </c>
      <c r="X50" s="190"/>
      <c r="Y50" s="200"/>
    </row>
    <row r="51" customHeight="1" spans="1:25">
      <c r="A51" s="20">
        <v>48</v>
      </c>
      <c r="B51" s="168">
        <v>367</v>
      </c>
      <c r="C51" s="115" t="s">
        <v>82</v>
      </c>
      <c r="D51" s="115" t="s">
        <v>65</v>
      </c>
      <c r="E51" s="168" t="s">
        <v>28</v>
      </c>
      <c r="F51" s="23">
        <v>9738.20061111111</v>
      </c>
      <c r="G51" s="23">
        <f t="shared" si="9"/>
        <v>38952.8024444444</v>
      </c>
      <c r="H51" s="23">
        <v>2605.88810833333</v>
      </c>
      <c r="I51" s="23">
        <f t="shared" si="10"/>
        <v>10423.5524333333</v>
      </c>
      <c r="J51" s="23">
        <v>12659.6607944444</v>
      </c>
      <c r="K51" s="23">
        <f t="shared" si="11"/>
        <v>50638.6431777776</v>
      </c>
      <c r="L51" s="23">
        <v>3273.46393833333</v>
      </c>
      <c r="M51" s="23">
        <f t="shared" si="12"/>
        <v>13093.8557533333</v>
      </c>
      <c r="N51" s="175">
        <v>24702.87</v>
      </c>
      <c r="O51" s="175">
        <v>7190.08</v>
      </c>
      <c r="P51" s="176">
        <v>5</v>
      </c>
      <c r="Q51" s="24">
        <f t="shared" si="13"/>
        <v>-14249.9324444444</v>
      </c>
      <c r="R51" s="183">
        <f t="shared" si="14"/>
        <v>0.634174396957239</v>
      </c>
      <c r="S51" s="24">
        <f t="shared" si="15"/>
        <v>-3233.47243333332</v>
      </c>
      <c r="T51" s="24">
        <f t="shared" si="16"/>
        <v>-25935.7731777776</v>
      </c>
      <c r="U51" s="23">
        <f t="shared" si="17"/>
        <v>-5903.77575333332</v>
      </c>
      <c r="V51" s="184"/>
      <c r="W51" s="185"/>
      <c r="X51" s="186"/>
      <c r="Y51" s="30">
        <f>Q51*10%</f>
        <v>-1424.99324444444</v>
      </c>
    </row>
    <row r="52" customHeight="1" spans="1:25">
      <c r="A52" s="20">
        <v>49</v>
      </c>
      <c r="B52" s="168">
        <v>737</v>
      </c>
      <c r="C52" s="115" t="s">
        <v>83</v>
      </c>
      <c r="D52" s="115" t="s">
        <v>38</v>
      </c>
      <c r="E52" s="168"/>
      <c r="F52" s="23">
        <v>9427.415</v>
      </c>
      <c r="G52" s="23">
        <f t="shared" si="9"/>
        <v>37709.66</v>
      </c>
      <c r="H52" s="23">
        <v>2831.59018</v>
      </c>
      <c r="I52" s="23">
        <f t="shared" si="10"/>
        <v>11326.36072</v>
      </c>
      <c r="J52" s="23">
        <v>12255.6395</v>
      </c>
      <c r="K52" s="23">
        <f t="shared" si="11"/>
        <v>49022.558</v>
      </c>
      <c r="L52" s="23">
        <v>3556.986316</v>
      </c>
      <c r="M52" s="23">
        <f t="shared" si="12"/>
        <v>14227.945264</v>
      </c>
      <c r="N52" s="175">
        <v>34235.07</v>
      </c>
      <c r="O52" s="175">
        <v>10389.59</v>
      </c>
      <c r="P52" s="176">
        <v>3</v>
      </c>
      <c r="Q52" s="24">
        <f t="shared" si="13"/>
        <v>-3474.59</v>
      </c>
      <c r="R52" s="183">
        <f t="shared" si="14"/>
        <v>0.907859418515043</v>
      </c>
      <c r="S52" s="24">
        <f t="shared" si="15"/>
        <v>-936.77072</v>
      </c>
      <c r="T52" s="24">
        <f t="shared" si="16"/>
        <v>-14787.488</v>
      </c>
      <c r="U52" s="23">
        <f t="shared" si="17"/>
        <v>-3838.355264</v>
      </c>
      <c r="V52" s="184"/>
      <c r="W52" s="185"/>
      <c r="X52" s="186">
        <v>-100</v>
      </c>
      <c r="Y52" s="30">
        <f>Q52*3%</f>
        <v>-104.2377</v>
      </c>
    </row>
    <row r="53" customHeight="1" spans="1:25">
      <c r="A53" s="20">
        <v>50</v>
      </c>
      <c r="B53" s="168">
        <v>704</v>
      </c>
      <c r="C53" s="115" t="s">
        <v>84</v>
      </c>
      <c r="D53" s="115" t="s">
        <v>65</v>
      </c>
      <c r="E53" s="168"/>
      <c r="F53" s="23">
        <v>9160.066</v>
      </c>
      <c r="G53" s="23">
        <f t="shared" si="9"/>
        <v>36640.264</v>
      </c>
      <c r="H53" s="23">
        <v>2702.41736</v>
      </c>
      <c r="I53" s="23">
        <f t="shared" si="10"/>
        <v>10809.66944</v>
      </c>
      <c r="J53" s="23">
        <v>11908.0858</v>
      </c>
      <c r="K53" s="23">
        <f t="shared" si="11"/>
        <v>47632.3432</v>
      </c>
      <c r="L53" s="23">
        <v>3394.722032</v>
      </c>
      <c r="M53" s="23">
        <f t="shared" si="12"/>
        <v>13578.888128</v>
      </c>
      <c r="N53" s="175">
        <v>37046.75</v>
      </c>
      <c r="O53" s="175">
        <v>11101.94</v>
      </c>
      <c r="P53" s="176">
        <v>23</v>
      </c>
      <c r="Q53" s="187">
        <f t="shared" si="13"/>
        <v>406.485999999997</v>
      </c>
      <c r="R53" s="188">
        <f t="shared" si="14"/>
        <v>1.01109397028362</v>
      </c>
      <c r="S53" s="187">
        <f t="shared" si="15"/>
        <v>292.270560000001</v>
      </c>
      <c r="T53" s="24">
        <f t="shared" si="16"/>
        <v>-10585.5932</v>
      </c>
      <c r="U53" s="23">
        <f t="shared" si="17"/>
        <v>-2476.948128</v>
      </c>
      <c r="V53" s="184">
        <v>168</v>
      </c>
      <c r="W53" s="189">
        <f>S53*0.2</f>
        <v>58.4541120000002</v>
      </c>
      <c r="X53" s="190"/>
      <c r="Y53" s="200"/>
    </row>
    <row r="54" customHeight="1" spans="1:25">
      <c r="A54" s="20">
        <v>51</v>
      </c>
      <c r="B54" s="168">
        <v>347</v>
      </c>
      <c r="C54" s="115" t="s">
        <v>85</v>
      </c>
      <c r="D54" s="115" t="s">
        <v>33</v>
      </c>
      <c r="E54" s="168"/>
      <c r="F54" s="23">
        <v>9011.539</v>
      </c>
      <c r="G54" s="23">
        <f t="shared" si="9"/>
        <v>36046.156</v>
      </c>
      <c r="H54" s="23">
        <v>2287.84112</v>
      </c>
      <c r="I54" s="23">
        <f t="shared" si="10"/>
        <v>9151.36448</v>
      </c>
      <c r="J54" s="23">
        <v>11715.0007</v>
      </c>
      <c r="K54" s="23">
        <f t="shared" si="11"/>
        <v>46860.0028</v>
      </c>
      <c r="L54" s="23">
        <v>2873.939744</v>
      </c>
      <c r="M54" s="23">
        <f t="shared" si="12"/>
        <v>11495.758976</v>
      </c>
      <c r="N54" s="175">
        <v>54517.88</v>
      </c>
      <c r="O54" s="175">
        <v>16361.92</v>
      </c>
      <c r="P54" s="176">
        <v>4</v>
      </c>
      <c r="Q54" s="187">
        <f t="shared" si="13"/>
        <v>18471.724</v>
      </c>
      <c r="R54" s="188">
        <f t="shared" si="14"/>
        <v>1.51244643118118</v>
      </c>
      <c r="S54" s="187">
        <f t="shared" si="15"/>
        <v>7210.55552</v>
      </c>
      <c r="T54" s="187">
        <f t="shared" si="16"/>
        <v>7657.8772</v>
      </c>
      <c r="U54" s="191">
        <f t="shared" si="17"/>
        <v>4866.161024</v>
      </c>
      <c r="V54" s="184"/>
      <c r="W54" s="192">
        <f>U54*0.3</f>
        <v>1459.8483072</v>
      </c>
      <c r="X54" s="193"/>
      <c r="Y54" s="37"/>
    </row>
    <row r="55" customHeight="1" spans="1:25">
      <c r="A55" s="20">
        <v>52</v>
      </c>
      <c r="B55" s="168">
        <v>511</v>
      </c>
      <c r="C55" s="115" t="s">
        <v>86</v>
      </c>
      <c r="D55" s="115" t="s">
        <v>30</v>
      </c>
      <c r="E55" s="168" t="s">
        <v>28</v>
      </c>
      <c r="F55" s="23">
        <v>9973.51</v>
      </c>
      <c r="G55" s="23">
        <f t="shared" si="9"/>
        <v>39894.04</v>
      </c>
      <c r="H55" s="23">
        <v>2841.15886666667</v>
      </c>
      <c r="I55" s="23">
        <f t="shared" si="10"/>
        <v>11364.6354666667</v>
      </c>
      <c r="J55" s="23">
        <v>12965.563</v>
      </c>
      <c r="K55" s="23">
        <f t="shared" si="11"/>
        <v>51862.252</v>
      </c>
      <c r="L55" s="23">
        <v>3569.00630666667</v>
      </c>
      <c r="M55" s="23">
        <f t="shared" si="12"/>
        <v>14276.0252266667</v>
      </c>
      <c r="N55" s="175">
        <v>36460.62</v>
      </c>
      <c r="O55" s="175">
        <v>11308.84</v>
      </c>
      <c r="P55" s="176">
        <v>6</v>
      </c>
      <c r="Q55" s="24">
        <f t="shared" si="13"/>
        <v>-3433.42</v>
      </c>
      <c r="R55" s="183">
        <f t="shared" si="14"/>
        <v>0.913936517835747</v>
      </c>
      <c r="S55" s="24">
        <f t="shared" si="15"/>
        <v>-55.7954666666792</v>
      </c>
      <c r="T55" s="24">
        <f t="shared" si="16"/>
        <v>-15401.632</v>
      </c>
      <c r="U55" s="23">
        <f t="shared" si="17"/>
        <v>-2967.18522666668</v>
      </c>
      <c r="V55" s="184"/>
      <c r="W55" s="185"/>
      <c r="X55" s="186">
        <v>-50</v>
      </c>
      <c r="Y55" s="30">
        <f>Q55*3%</f>
        <v>-103.0026</v>
      </c>
    </row>
    <row r="56" customHeight="1" spans="1:25">
      <c r="A56" s="20">
        <v>53</v>
      </c>
      <c r="B56" s="168">
        <v>745</v>
      </c>
      <c r="C56" s="115" t="s">
        <v>87</v>
      </c>
      <c r="D56" s="115" t="s">
        <v>33</v>
      </c>
      <c r="E56" s="168"/>
      <c r="F56" s="23">
        <v>9174.74405555555</v>
      </c>
      <c r="G56" s="23">
        <f t="shared" si="9"/>
        <v>36698.9762222222</v>
      </c>
      <c r="H56" s="23">
        <v>2427.87676083333</v>
      </c>
      <c r="I56" s="23">
        <f t="shared" si="10"/>
        <v>9711.50704333332</v>
      </c>
      <c r="J56" s="23">
        <v>11927.1672722222</v>
      </c>
      <c r="K56" s="23">
        <f t="shared" si="11"/>
        <v>47708.6690888888</v>
      </c>
      <c r="L56" s="23">
        <v>3049.84968383333</v>
      </c>
      <c r="M56" s="23">
        <f t="shared" si="12"/>
        <v>12199.3987353333</v>
      </c>
      <c r="N56" s="175">
        <v>33211.25</v>
      </c>
      <c r="O56" s="175">
        <v>9908.05</v>
      </c>
      <c r="P56" s="176">
        <v>14.25</v>
      </c>
      <c r="Q56" s="24">
        <f t="shared" si="13"/>
        <v>-3487.7262222222</v>
      </c>
      <c r="R56" s="183">
        <f t="shared" si="14"/>
        <v>0.904963936838372</v>
      </c>
      <c r="S56" s="24">
        <f t="shared" si="15"/>
        <v>196.542956666679</v>
      </c>
      <c r="T56" s="24">
        <f t="shared" si="16"/>
        <v>-14497.4190888888</v>
      </c>
      <c r="U56" s="23">
        <f t="shared" si="17"/>
        <v>-2291.34873533332</v>
      </c>
      <c r="V56" s="184"/>
      <c r="W56" s="185"/>
      <c r="X56" s="186"/>
      <c r="Y56" s="30">
        <f>Q56*3%</f>
        <v>-104.631786666666</v>
      </c>
    </row>
    <row r="57" customHeight="1" spans="1:25">
      <c r="A57" s="20">
        <v>54</v>
      </c>
      <c r="B57" s="168">
        <v>721</v>
      </c>
      <c r="C57" s="115" t="s">
        <v>88</v>
      </c>
      <c r="D57" s="115" t="s">
        <v>36</v>
      </c>
      <c r="E57" s="168" t="s">
        <v>28</v>
      </c>
      <c r="F57" s="23">
        <v>9679.89222222222</v>
      </c>
      <c r="G57" s="23">
        <f t="shared" si="9"/>
        <v>38719.5688888889</v>
      </c>
      <c r="H57" s="23">
        <v>3079.72138888889</v>
      </c>
      <c r="I57" s="23">
        <f t="shared" si="10"/>
        <v>12318.8855555556</v>
      </c>
      <c r="J57" s="23">
        <v>12583.8598888889</v>
      </c>
      <c r="K57" s="23">
        <f t="shared" si="11"/>
        <v>50335.4395555556</v>
      </c>
      <c r="L57" s="23">
        <v>3868.68372222222</v>
      </c>
      <c r="M57" s="23">
        <f t="shared" si="12"/>
        <v>15474.7348888889</v>
      </c>
      <c r="N57" s="175">
        <v>35261.49</v>
      </c>
      <c r="O57" s="175">
        <v>11990.94</v>
      </c>
      <c r="P57" s="176">
        <v>8</v>
      </c>
      <c r="Q57" s="24">
        <f t="shared" si="13"/>
        <v>-3458.07888888889</v>
      </c>
      <c r="R57" s="183">
        <f t="shared" si="14"/>
        <v>0.910689116947239</v>
      </c>
      <c r="S57" s="24">
        <f t="shared" si="15"/>
        <v>-327.94555555556</v>
      </c>
      <c r="T57" s="24">
        <f t="shared" si="16"/>
        <v>-15073.9495555556</v>
      </c>
      <c r="U57" s="23">
        <f t="shared" si="17"/>
        <v>-3483.79488888888</v>
      </c>
      <c r="V57" s="184"/>
      <c r="W57" s="185"/>
      <c r="X57" s="186"/>
      <c r="Y57" s="30">
        <f>Q57*3%</f>
        <v>-103.742366666667</v>
      </c>
    </row>
    <row r="58" customHeight="1" spans="1:25">
      <c r="A58" s="20">
        <v>55</v>
      </c>
      <c r="B58" s="168">
        <v>339</v>
      </c>
      <c r="C58" s="115" t="s">
        <v>89</v>
      </c>
      <c r="D58" s="115" t="s">
        <v>33</v>
      </c>
      <c r="E58" s="168" t="s">
        <v>31</v>
      </c>
      <c r="F58" s="23">
        <v>8432.31541666667</v>
      </c>
      <c r="G58" s="23">
        <f t="shared" si="9"/>
        <v>33729.2616666667</v>
      </c>
      <c r="H58" s="23">
        <v>2370.9682325</v>
      </c>
      <c r="I58" s="23">
        <f t="shared" si="10"/>
        <v>9483.87293</v>
      </c>
      <c r="J58" s="23">
        <v>10962.0100416667</v>
      </c>
      <c r="K58" s="23">
        <f t="shared" si="11"/>
        <v>43848.0401666668</v>
      </c>
      <c r="L58" s="23">
        <v>2978.3623415</v>
      </c>
      <c r="M58" s="23">
        <f t="shared" si="12"/>
        <v>11913.449366</v>
      </c>
      <c r="N58" s="175">
        <v>18943.21</v>
      </c>
      <c r="O58" s="175">
        <v>5681.86</v>
      </c>
      <c r="P58" s="176">
        <v>5</v>
      </c>
      <c r="Q58" s="24">
        <f t="shared" si="13"/>
        <v>-14786.0516666667</v>
      </c>
      <c r="R58" s="183">
        <f t="shared" si="14"/>
        <v>0.561625397769108</v>
      </c>
      <c r="S58" s="24">
        <f t="shared" si="15"/>
        <v>-3802.01293</v>
      </c>
      <c r="T58" s="24">
        <f t="shared" si="16"/>
        <v>-24904.8301666668</v>
      </c>
      <c r="U58" s="23">
        <f t="shared" si="17"/>
        <v>-6231.589366</v>
      </c>
      <c r="V58" s="184"/>
      <c r="W58" s="185"/>
      <c r="X58" s="186"/>
      <c r="Y58" s="30">
        <f>Q58*10%</f>
        <v>-1478.60516666667</v>
      </c>
    </row>
    <row r="59" customHeight="1" spans="1:25">
      <c r="A59" s="20">
        <v>56</v>
      </c>
      <c r="B59" s="168">
        <v>570</v>
      </c>
      <c r="C59" s="115" t="s">
        <v>90</v>
      </c>
      <c r="D59" s="115" t="s">
        <v>33</v>
      </c>
      <c r="E59" s="168"/>
      <c r="F59" s="23">
        <v>8096.87855555556</v>
      </c>
      <c r="G59" s="23">
        <f t="shared" si="9"/>
        <v>32387.5142222222</v>
      </c>
      <c r="H59" s="23">
        <v>2284.97428166667</v>
      </c>
      <c r="I59" s="23">
        <f t="shared" si="10"/>
        <v>9139.89712666668</v>
      </c>
      <c r="J59" s="23">
        <v>10525.9421222222</v>
      </c>
      <c r="K59" s="23">
        <f t="shared" si="11"/>
        <v>42103.7684888888</v>
      </c>
      <c r="L59" s="23">
        <v>2870.33847966667</v>
      </c>
      <c r="M59" s="23">
        <f t="shared" si="12"/>
        <v>11481.3539186667</v>
      </c>
      <c r="N59" s="175">
        <v>27763.53</v>
      </c>
      <c r="O59" s="175">
        <v>7310.18</v>
      </c>
      <c r="P59" s="176">
        <v>5</v>
      </c>
      <c r="Q59" s="24">
        <f t="shared" si="13"/>
        <v>-4623.98422222224</v>
      </c>
      <c r="R59" s="183">
        <f t="shared" si="14"/>
        <v>0.857229419013283</v>
      </c>
      <c r="S59" s="24">
        <f t="shared" si="15"/>
        <v>-1829.71712666668</v>
      </c>
      <c r="T59" s="24">
        <f t="shared" si="16"/>
        <v>-14340.2384888888</v>
      </c>
      <c r="U59" s="23">
        <f t="shared" si="17"/>
        <v>-4171.17391866668</v>
      </c>
      <c r="V59" s="184"/>
      <c r="W59" s="185"/>
      <c r="X59" s="186"/>
      <c r="Y59" s="199">
        <f>Q59*5%</f>
        <v>-231.199211111112</v>
      </c>
    </row>
    <row r="60" customHeight="1" spans="1:25">
      <c r="A60" s="20">
        <v>57</v>
      </c>
      <c r="B60" s="168">
        <v>727</v>
      </c>
      <c r="C60" s="115" t="s">
        <v>91</v>
      </c>
      <c r="D60" s="115" t="s">
        <v>33</v>
      </c>
      <c r="E60" s="168"/>
      <c r="F60" s="23">
        <v>8029.28161111111</v>
      </c>
      <c r="G60" s="23">
        <f t="shared" si="9"/>
        <v>32117.1264444444</v>
      </c>
      <c r="H60" s="23">
        <v>2302.79215583333</v>
      </c>
      <c r="I60" s="23">
        <f t="shared" si="10"/>
        <v>9211.16862333332</v>
      </c>
      <c r="J60" s="23">
        <v>10438.0660944444</v>
      </c>
      <c r="K60" s="23">
        <f t="shared" si="11"/>
        <v>41752.2643777776</v>
      </c>
      <c r="L60" s="23">
        <v>2892.72093283333</v>
      </c>
      <c r="M60" s="23">
        <f t="shared" si="12"/>
        <v>11570.8837313333</v>
      </c>
      <c r="N60" s="175">
        <v>28265.42</v>
      </c>
      <c r="O60" s="175">
        <v>7694.14</v>
      </c>
      <c r="P60" s="176">
        <v>3</v>
      </c>
      <c r="Q60" s="24">
        <f t="shared" si="13"/>
        <v>-3851.70644444444</v>
      </c>
      <c r="R60" s="183">
        <f t="shared" si="14"/>
        <v>0.880073130106859</v>
      </c>
      <c r="S60" s="24">
        <f t="shared" si="15"/>
        <v>-1517.02862333332</v>
      </c>
      <c r="T60" s="24">
        <f t="shared" si="16"/>
        <v>-13486.8443777776</v>
      </c>
      <c r="U60" s="23">
        <f t="shared" si="17"/>
        <v>-3876.74373133332</v>
      </c>
      <c r="V60" s="184"/>
      <c r="W60" s="185"/>
      <c r="X60" s="186"/>
      <c r="Y60" s="199">
        <f>Q60*5%</f>
        <v>-192.585322222222</v>
      </c>
    </row>
    <row r="61" customHeight="1" spans="1:25">
      <c r="A61" s="20">
        <v>58</v>
      </c>
      <c r="B61" s="168">
        <v>573</v>
      </c>
      <c r="C61" s="115" t="s">
        <v>92</v>
      </c>
      <c r="D61" s="115" t="s">
        <v>38</v>
      </c>
      <c r="E61" s="168" t="s">
        <v>28</v>
      </c>
      <c r="F61" s="23">
        <v>8556.68222222222</v>
      </c>
      <c r="G61" s="23">
        <f t="shared" si="9"/>
        <v>34226.7288888889</v>
      </c>
      <c r="H61" s="23">
        <v>2415.36111111111</v>
      </c>
      <c r="I61" s="23">
        <f t="shared" si="10"/>
        <v>9661.44444444444</v>
      </c>
      <c r="J61" s="23">
        <v>11123.6868888889</v>
      </c>
      <c r="K61" s="23">
        <f t="shared" si="11"/>
        <v>44494.7475555556</v>
      </c>
      <c r="L61" s="23">
        <v>3034.12777777778</v>
      </c>
      <c r="M61" s="23">
        <f t="shared" si="12"/>
        <v>12136.5111111111</v>
      </c>
      <c r="N61" s="175">
        <v>23365.82</v>
      </c>
      <c r="O61" s="175">
        <v>5662.05</v>
      </c>
      <c r="P61" s="176">
        <v>2</v>
      </c>
      <c r="Q61" s="24">
        <f t="shared" si="13"/>
        <v>-10860.9088888889</v>
      </c>
      <c r="R61" s="183">
        <f t="shared" si="14"/>
        <v>0.682677566876258</v>
      </c>
      <c r="S61" s="24">
        <f t="shared" si="15"/>
        <v>-3999.39444444444</v>
      </c>
      <c r="T61" s="24">
        <f t="shared" si="16"/>
        <v>-21128.9275555556</v>
      </c>
      <c r="U61" s="23">
        <f t="shared" si="17"/>
        <v>-6474.46111111112</v>
      </c>
      <c r="V61" s="184"/>
      <c r="W61" s="185"/>
      <c r="X61" s="186">
        <v>-50</v>
      </c>
      <c r="Y61" s="30">
        <f>Q61*10%</f>
        <v>-1086.09088888889</v>
      </c>
    </row>
    <row r="62" customHeight="1" spans="1:25">
      <c r="A62" s="20">
        <v>59</v>
      </c>
      <c r="B62" s="168">
        <v>717</v>
      </c>
      <c r="C62" s="115" t="s">
        <v>93</v>
      </c>
      <c r="D62" s="115" t="s">
        <v>36</v>
      </c>
      <c r="E62" s="168"/>
      <c r="F62" s="23">
        <v>7878.0955</v>
      </c>
      <c r="G62" s="23">
        <f t="shared" si="9"/>
        <v>31512.382</v>
      </c>
      <c r="H62" s="23">
        <v>2221.84289805556</v>
      </c>
      <c r="I62" s="23">
        <f t="shared" si="10"/>
        <v>8887.37159222224</v>
      </c>
      <c r="J62" s="23">
        <v>10241.52415</v>
      </c>
      <c r="K62" s="23">
        <f t="shared" si="11"/>
        <v>40966.0966</v>
      </c>
      <c r="L62" s="23">
        <v>2791.03411238889</v>
      </c>
      <c r="M62" s="23">
        <f t="shared" si="12"/>
        <v>11164.1364495556</v>
      </c>
      <c r="N62" s="175">
        <v>30349.5</v>
      </c>
      <c r="O62" s="175">
        <v>7513.58</v>
      </c>
      <c r="P62" s="176">
        <v>11</v>
      </c>
      <c r="Q62" s="24">
        <f t="shared" si="13"/>
        <v>-1162.882</v>
      </c>
      <c r="R62" s="183">
        <f t="shared" si="14"/>
        <v>0.963097616676518</v>
      </c>
      <c r="S62" s="24">
        <f t="shared" si="15"/>
        <v>-1373.79159222224</v>
      </c>
      <c r="T62" s="24">
        <f t="shared" si="16"/>
        <v>-10616.5966</v>
      </c>
      <c r="U62" s="23">
        <f t="shared" si="17"/>
        <v>-3650.55644955556</v>
      </c>
      <c r="V62" s="184"/>
      <c r="W62" s="185"/>
      <c r="X62" s="186"/>
      <c r="Y62" s="30">
        <f>Q62*3%</f>
        <v>-34.88646</v>
      </c>
    </row>
    <row r="63" customHeight="1" spans="1:25">
      <c r="A63" s="20">
        <v>60</v>
      </c>
      <c r="B63" s="168">
        <v>738</v>
      </c>
      <c r="C63" s="115" t="s">
        <v>94</v>
      </c>
      <c r="D63" s="115" t="s">
        <v>65</v>
      </c>
      <c r="E63" s="168"/>
      <c r="F63" s="23">
        <v>7336.34458333333</v>
      </c>
      <c r="G63" s="23">
        <f t="shared" si="9"/>
        <v>29345.3783333333</v>
      </c>
      <c r="H63" s="23">
        <v>1928.53264388889</v>
      </c>
      <c r="I63" s="23">
        <f t="shared" si="10"/>
        <v>7714.13057555556</v>
      </c>
      <c r="J63" s="23">
        <v>9537.24795833333</v>
      </c>
      <c r="K63" s="23">
        <f t="shared" si="11"/>
        <v>38148.9918333333</v>
      </c>
      <c r="L63" s="23">
        <v>2422.58370322222</v>
      </c>
      <c r="M63" s="23">
        <f t="shared" si="12"/>
        <v>9690.33481288888</v>
      </c>
      <c r="N63" s="175">
        <v>25276.26</v>
      </c>
      <c r="O63" s="175">
        <v>7683.48</v>
      </c>
      <c r="P63" s="176">
        <v>9</v>
      </c>
      <c r="Q63" s="24">
        <f t="shared" si="13"/>
        <v>-4069.11833333332</v>
      </c>
      <c r="R63" s="183">
        <f t="shared" si="14"/>
        <v>0.861336995314481</v>
      </c>
      <c r="S63" s="24">
        <f t="shared" si="15"/>
        <v>-30.6505755555609</v>
      </c>
      <c r="T63" s="24">
        <f t="shared" si="16"/>
        <v>-12872.7318333333</v>
      </c>
      <c r="U63" s="23">
        <f t="shared" si="17"/>
        <v>-2006.85481288888</v>
      </c>
      <c r="V63" s="184"/>
      <c r="W63" s="185"/>
      <c r="X63" s="186"/>
      <c r="Y63" s="199">
        <f>Q63*5%</f>
        <v>-203.455916666666</v>
      </c>
    </row>
    <row r="64" s="155" customFormat="1" customHeight="1" spans="1:25">
      <c r="A64" s="20">
        <v>61</v>
      </c>
      <c r="B64" s="168">
        <v>584</v>
      </c>
      <c r="C64" s="115" t="s">
        <v>95</v>
      </c>
      <c r="D64" s="115" t="s">
        <v>38</v>
      </c>
      <c r="E64" s="168"/>
      <c r="F64" s="169">
        <v>6977.48569444444</v>
      </c>
      <c r="G64" s="169">
        <f t="shared" si="9"/>
        <v>27909.9427777778</v>
      </c>
      <c r="H64" s="169">
        <v>2022.07122361111</v>
      </c>
      <c r="I64" s="169">
        <f t="shared" si="10"/>
        <v>8088.28489444444</v>
      </c>
      <c r="J64" s="169">
        <v>9070.73140277778</v>
      </c>
      <c r="K64" s="169">
        <f t="shared" si="11"/>
        <v>36282.9256111111</v>
      </c>
      <c r="L64" s="169">
        <v>2540.08497527778</v>
      </c>
      <c r="M64" s="169">
        <f t="shared" si="12"/>
        <v>10160.3399011111</v>
      </c>
      <c r="N64" s="175">
        <v>16337.03</v>
      </c>
      <c r="O64" s="175">
        <v>4256.11</v>
      </c>
      <c r="P64" s="176">
        <v>1</v>
      </c>
      <c r="Q64" s="194">
        <f t="shared" si="13"/>
        <v>-11572.9127777778</v>
      </c>
      <c r="R64" s="195">
        <f t="shared" si="14"/>
        <v>0.585348029197958</v>
      </c>
      <c r="S64" s="194">
        <f t="shared" si="15"/>
        <v>-3832.17489444444</v>
      </c>
      <c r="T64" s="194">
        <f t="shared" si="16"/>
        <v>-19945.8956111111</v>
      </c>
      <c r="U64" s="169">
        <f t="shared" si="17"/>
        <v>-5904.22990111112</v>
      </c>
      <c r="V64" s="184"/>
      <c r="W64" s="196"/>
      <c r="X64" s="197">
        <v>-100</v>
      </c>
      <c r="Y64" s="201" t="s">
        <v>96</v>
      </c>
    </row>
    <row r="65" customHeight="1" spans="1:25">
      <c r="A65" s="20">
        <v>62</v>
      </c>
      <c r="B65" s="168">
        <v>539</v>
      </c>
      <c r="C65" s="115" t="s">
        <v>97</v>
      </c>
      <c r="D65" s="115" t="s">
        <v>36</v>
      </c>
      <c r="E65" s="168"/>
      <c r="F65" s="23">
        <v>6976.14136111111</v>
      </c>
      <c r="G65" s="23">
        <f t="shared" si="9"/>
        <v>27904.5654444444</v>
      </c>
      <c r="H65" s="23">
        <v>1986.19581805556</v>
      </c>
      <c r="I65" s="23">
        <f t="shared" si="10"/>
        <v>7944.78327222224</v>
      </c>
      <c r="J65" s="23">
        <v>9068.98376944444</v>
      </c>
      <c r="K65" s="23">
        <f t="shared" si="11"/>
        <v>36275.9350777778</v>
      </c>
      <c r="L65" s="23">
        <v>2495.01901638889</v>
      </c>
      <c r="M65" s="23">
        <f t="shared" si="12"/>
        <v>9980.07606555556</v>
      </c>
      <c r="N65" s="175">
        <v>32190.91</v>
      </c>
      <c r="O65" s="175">
        <v>10293.04</v>
      </c>
      <c r="P65" s="176">
        <v>5</v>
      </c>
      <c r="Q65" s="187">
        <f t="shared" si="13"/>
        <v>4286.34455555556</v>
      </c>
      <c r="R65" s="188">
        <f t="shared" si="14"/>
        <v>1.15360728566404</v>
      </c>
      <c r="S65" s="187">
        <f t="shared" si="15"/>
        <v>2348.25672777776</v>
      </c>
      <c r="T65" s="24">
        <f t="shared" si="16"/>
        <v>-4085.02507777776</v>
      </c>
      <c r="U65" s="23">
        <f t="shared" si="17"/>
        <v>312.96393444444</v>
      </c>
      <c r="V65" s="184"/>
      <c r="W65" s="189">
        <f>S65*0.2</f>
        <v>469.651345555552</v>
      </c>
      <c r="X65" s="190"/>
      <c r="Y65" s="200"/>
    </row>
    <row r="66" customHeight="1" spans="1:25">
      <c r="A66" s="20">
        <v>63</v>
      </c>
      <c r="B66" s="168">
        <v>743</v>
      </c>
      <c r="C66" s="115" t="s">
        <v>98</v>
      </c>
      <c r="D66" s="115" t="s">
        <v>38</v>
      </c>
      <c r="E66" s="168"/>
      <c r="F66" s="23">
        <v>6948.84563888889</v>
      </c>
      <c r="G66" s="23">
        <f t="shared" si="9"/>
        <v>27795.3825555556</v>
      </c>
      <c r="H66" s="23">
        <v>2081.84374722222</v>
      </c>
      <c r="I66" s="23">
        <f t="shared" si="10"/>
        <v>8327.37498888888</v>
      </c>
      <c r="J66" s="23">
        <v>9033.49933055556</v>
      </c>
      <c r="K66" s="23">
        <f t="shared" si="11"/>
        <v>36133.9973222222</v>
      </c>
      <c r="L66" s="23">
        <v>2615.17001055556</v>
      </c>
      <c r="M66" s="23">
        <f t="shared" si="12"/>
        <v>10460.6800422222</v>
      </c>
      <c r="N66" s="175">
        <v>27837.86</v>
      </c>
      <c r="O66" s="175">
        <v>8087.66</v>
      </c>
      <c r="P66" s="176">
        <v>3</v>
      </c>
      <c r="Q66" s="187">
        <f t="shared" si="13"/>
        <v>42.4774444444411</v>
      </c>
      <c r="R66" s="188">
        <f t="shared" si="14"/>
        <v>1.0015282194573</v>
      </c>
      <c r="S66" s="24">
        <f t="shared" si="15"/>
        <v>-239.71498888888</v>
      </c>
      <c r="T66" s="24">
        <f t="shared" si="16"/>
        <v>-8296.13732222224</v>
      </c>
      <c r="U66" s="23">
        <f t="shared" si="17"/>
        <v>-2373.02004222224</v>
      </c>
      <c r="V66" s="184"/>
      <c r="W66" s="185"/>
      <c r="X66" s="186"/>
      <c r="Y66" s="200"/>
    </row>
    <row r="67" customHeight="1" spans="1:25">
      <c r="A67" s="20">
        <v>64</v>
      </c>
      <c r="B67" s="168">
        <v>716</v>
      </c>
      <c r="C67" s="115" t="s">
        <v>99</v>
      </c>
      <c r="D67" s="115" t="s">
        <v>36</v>
      </c>
      <c r="E67" s="168" t="s">
        <v>28</v>
      </c>
      <c r="F67" s="23">
        <v>7281.34</v>
      </c>
      <c r="G67" s="23">
        <f t="shared" si="9"/>
        <v>29125.36</v>
      </c>
      <c r="H67" s="23">
        <v>2000.91975555556</v>
      </c>
      <c r="I67" s="23">
        <f t="shared" si="10"/>
        <v>8003.67902222224</v>
      </c>
      <c r="J67" s="23">
        <v>10193.876</v>
      </c>
      <c r="K67" s="23">
        <f t="shared" si="11"/>
        <v>40775.504</v>
      </c>
      <c r="L67" s="23">
        <v>2706.86223111111</v>
      </c>
      <c r="M67" s="23">
        <f t="shared" si="12"/>
        <v>10827.4489244444</v>
      </c>
      <c r="N67" s="175">
        <v>27853.11</v>
      </c>
      <c r="O67" s="175">
        <v>9134.43</v>
      </c>
      <c r="P67" s="176">
        <v>6</v>
      </c>
      <c r="Q67" s="24">
        <f t="shared" si="13"/>
        <v>-1272.25</v>
      </c>
      <c r="R67" s="183">
        <f t="shared" si="14"/>
        <v>0.956318136496854</v>
      </c>
      <c r="S67" s="24">
        <f t="shared" si="15"/>
        <v>1130.75097777776</v>
      </c>
      <c r="T67" s="24">
        <f t="shared" si="16"/>
        <v>-12922.394</v>
      </c>
      <c r="U67" s="23">
        <f t="shared" si="17"/>
        <v>-1693.01892444444</v>
      </c>
      <c r="V67" s="184"/>
      <c r="W67" s="185"/>
      <c r="X67" s="186"/>
      <c r="Y67" s="30">
        <f>Q67*3%</f>
        <v>-38.1675</v>
      </c>
    </row>
    <row r="68" customHeight="1" spans="1:25">
      <c r="A68" s="20">
        <v>65</v>
      </c>
      <c r="B68" s="168">
        <v>748</v>
      </c>
      <c r="C68" s="115" t="s">
        <v>100</v>
      </c>
      <c r="D68" s="115" t="s">
        <v>36</v>
      </c>
      <c r="E68" s="168" t="s">
        <v>28</v>
      </c>
      <c r="F68" s="23">
        <v>7279.43222222222</v>
      </c>
      <c r="G68" s="23">
        <f t="shared" si="9"/>
        <v>29117.7288888889</v>
      </c>
      <c r="H68" s="23">
        <v>2072.43817777778</v>
      </c>
      <c r="I68" s="23">
        <f t="shared" si="10"/>
        <v>8289.75271111112</v>
      </c>
      <c r="J68" s="23">
        <v>10191.2051111111</v>
      </c>
      <c r="K68" s="23">
        <f t="shared" si="11"/>
        <v>40764.8204444444</v>
      </c>
      <c r="L68" s="23">
        <v>2803.61299555556</v>
      </c>
      <c r="M68" s="23">
        <f t="shared" si="12"/>
        <v>11214.4519822222</v>
      </c>
      <c r="N68" s="175">
        <v>27512.69</v>
      </c>
      <c r="O68" s="175">
        <v>8445.34</v>
      </c>
      <c r="P68" s="176">
        <v>6</v>
      </c>
      <c r="Q68" s="24">
        <f t="shared" si="13"/>
        <v>-1605.03888888888</v>
      </c>
      <c r="R68" s="183">
        <f t="shared" si="14"/>
        <v>0.944877607212651</v>
      </c>
      <c r="S68" s="24">
        <f t="shared" si="15"/>
        <v>155.587288888881</v>
      </c>
      <c r="T68" s="24">
        <f t="shared" si="16"/>
        <v>-13252.1304444444</v>
      </c>
      <c r="U68" s="23">
        <f t="shared" si="17"/>
        <v>-2769.11198222224</v>
      </c>
      <c r="V68" s="184"/>
      <c r="W68" s="185"/>
      <c r="X68" s="186"/>
      <c r="Y68" s="30">
        <f>Q68*3%</f>
        <v>-48.1511666666664</v>
      </c>
    </row>
    <row r="69" customHeight="1" spans="1:25">
      <c r="A69" s="20">
        <v>66</v>
      </c>
      <c r="B69" s="168">
        <v>591</v>
      </c>
      <c r="C69" s="115" t="s">
        <v>101</v>
      </c>
      <c r="D69" s="115" t="s">
        <v>36</v>
      </c>
      <c r="E69" s="168" t="s">
        <v>28</v>
      </c>
      <c r="F69" s="23">
        <v>7278.03111111111</v>
      </c>
      <c r="G69" s="23">
        <f t="shared" ref="G69:G86" si="18">F69*4</f>
        <v>29112.1244444444</v>
      </c>
      <c r="H69" s="23">
        <v>2149.35395555556</v>
      </c>
      <c r="I69" s="23">
        <f t="shared" ref="I69:I86" si="19">H69*4</f>
        <v>8597.41582222224</v>
      </c>
      <c r="J69" s="23">
        <v>10189.2435555556</v>
      </c>
      <c r="K69" s="23">
        <f t="shared" ref="K69:K86" si="20">J69*4</f>
        <v>40756.9742222224</v>
      </c>
      <c r="L69" s="23">
        <v>2907.66535111111</v>
      </c>
      <c r="M69" s="23">
        <f t="shared" ref="M69:M87" si="21">L69*4</f>
        <v>11630.6614044444</v>
      </c>
      <c r="N69" s="175">
        <v>26500.04</v>
      </c>
      <c r="O69" s="175">
        <v>7306.73</v>
      </c>
      <c r="P69" s="176">
        <v>4</v>
      </c>
      <c r="Q69" s="24">
        <f t="shared" ref="Q69:Q86" si="22">N69-G69</f>
        <v>-2612.08444444444</v>
      </c>
      <c r="R69" s="183">
        <f t="shared" ref="R69:R87" si="23">N69/G69</f>
        <v>0.910275031647754</v>
      </c>
      <c r="S69" s="24">
        <f t="shared" ref="S69:S86" si="24">O69-I69</f>
        <v>-1290.68582222224</v>
      </c>
      <c r="T69" s="24">
        <f t="shared" ref="T69:T86" si="25">N69-K69</f>
        <v>-14256.9342222224</v>
      </c>
      <c r="U69" s="23">
        <f t="shared" ref="U69:U86" si="26">O69-M69</f>
        <v>-4323.93140444444</v>
      </c>
      <c r="V69" s="184"/>
      <c r="W69" s="185"/>
      <c r="X69" s="186"/>
      <c r="Y69" s="30">
        <f>Q69*3%</f>
        <v>-78.3625333333331</v>
      </c>
    </row>
    <row r="70" customHeight="1" spans="1:25">
      <c r="A70" s="20">
        <v>67</v>
      </c>
      <c r="B70" s="168">
        <v>56</v>
      </c>
      <c r="C70" s="115" t="s">
        <v>102</v>
      </c>
      <c r="D70" s="115" t="s">
        <v>65</v>
      </c>
      <c r="E70" s="168" t="s">
        <v>28</v>
      </c>
      <c r="F70" s="23">
        <v>7181.85888888889</v>
      </c>
      <c r="G70" s="23">
        <f t="shared" si="18"/>
        <v>28727.4355555556</v>
      </c>
      <c r="H70" s="23">
        <v>2088.62431111111</v>
      </c>
      <c r="I70" s="23">
        <f t="shared" si="19"/>
        <v>8354.49724444444</v>
      </c>
      <c r="J70" s="23">
        <v>10054.6024444444</v>
      </c>
      <c r="K70" s="23">
        <f t="shared" si="20"/>
        <v>40218.4097777776</v>
      </c>
      <c r="L70" s="23">
        <v>2825.50974222222</v>
      </c>
      <c r="M70" s="23">
        <f t="shared" si="21"/>
        <v>11302.0389688889</v>
      </c>
      <c r="N70" s="175">
        <v>20422.21</v>
      </c>
      <c r="O70" s="175">
        <v>5840.28</v>
      </c>
      <c r="P70" s="176">
        <v>13</v>
      </c>
      <c r="Q70" s="24">
        <f t="shared" si="22"/>
        <v>-8305.22555555556</v>
      </c>
      <c r="R70" s="183">
        <f t="shared" si="23"/>
        <v>0.710895685781134</v>
      </c>
      <c r="S70" s="24">
        <f t="shared" si="24"/>
        <v>-2514.21724444444</v>
      </c>
      <c r="T70" s="24">
        <f t="shared" si="25"/>
        <v>-19796.1997777776</v>
      </c>
      <c r="U70" s="23">
        <f t="shared" si="26"/>
        <v>-5461.75896888888</v>
      </c>
      <c r="V70" s="184"/>
      <c r="W70" s="185"/>
      <c r="X70" s="186"/>
      <c r="Y70" s="199">
        <f>Q70*5%</f>
        <v>-415.261277777778</v>
      </c>
    </row>
    <row r="71" customHeight="1" spans="1:25">
      <c r="A71" s="20">
        <v>68</v>
      </c>
      <c r="B71" s="168">
        <v>549</v>
      </c>
      <c r="C71" s="115" t="s">
        <v>103</v>
      </c>
      <c r="D71" s="115" t="s">
        <v>36</v>
      </c>
      <c r="E71" s="168"/>
      <c r="F71" s="23">
        <v>6521.33325</v>
      </c>
      <c r="G71" s="23">
        <f t="shared" si="18"/>
        <v>26085.333</v>
      </c>
      <c r="H71" s="23">
        <v>1784.88649555556</v>
      </c>
      <c r="I71" s="23">
        <f t="shared" si="19"/>
        <v>7139.54598222224</v>
      </c>
      <c r="J71" s="23">
        <v>9129.86655</v>
      </c>
      <c r="K71" s="23">
        <f t="shared" si="20"/>
        <v>36519.4662</v>
      </c>
      <c r="L71" s="23">
        <v>2414.61049511111</v>
      </c>
      <c r="M71" s="23">
        <f t="shared" si="21"/>
        <v>9658.44198044444</v>
      </c>
      <c r="N71" s="175">
        <v>25513.87</v>
      </c>
      <c r="O71" s="175">
        <v>7063.43</v>
      </c>
      <c r="P71" s="176">
        <v>5</v>
      </c>
      <c r="Q71" s="24">
        <f t="shared" si="22"/>
        <v>-571.463</v>
      </c>
      <c r="R71" s="183">
        <f t="shared" si="23"/>
        <v>0.978092554923489</v>
      </c>
      <c r="S71" s="24">
        <f t="shared" si="24"/>
        <v>-76.1159822222398</v>
      </c>
      <c r="T71" s="24">
        <f t="shared" si="25"/>
        <v>-11005.5962</v>
      </c>
      <c r="U71" s="23">
        <f t="shared" si="26"/>
        <v>-2595.01198044444</v>
      </c>
      <c r="V71" s="184"/>
      <c r="W71" s="185"/>
      <c r="X71" s="186"/>
      <c r="Y71" s="30">
        <f>Q71*3%</f>
        <v>-17.14389</v>
      </c>
    </row>
    <row r="72" customHeight="1" spans="1:25">
      <c r="A72" s="20">
        <v>69</v>
      </c>
      <c r="B72" s="168">
        <v>371</v>
      </c>
      <c r="C72" s="115" t="s">
        <v>104</v>
      </c>
      <c r="D72" s="115" t="s">
        <v>36</v>
      </c>
      <c r="E72" s="168"/>
      <c r="F72" s="23">
        <v>6496.96875</v>
      </c>
      <c r="G72" s="23">
        <f t="shared" si="18"/>
        <v>25987.875</v>
      </c>
      <c r="H72" s="23">
        <v>1972.35607083333</v>
      </c>
      <c r="I72" s="23">
        <f t="shared" si="19"/>
        <v>7889.42428333332</v>
      </c>
      <c r="J72" s="23">
        <v>9095.75625</v>
      </c>
      <c r="K72" s="23">
        <f t="shared" si="20"/>
        <v>36383.025</v>
      </c>
      <c r="L72" s="23">
        <v>2668.22102166667</v>
      </c>
      <c r="M72" s="23">
        <f t="shared" si="21"/>
        <v>10672.8840866667</v>
      </c>
      <c r="N72" s="175">
        <v>21765.35</v>
      </c>
      <c r="O72" s="175">
        <v>7401.92</v>
      </c>
      <c r="P72" s="176">
        <v>5</v>
      </c>
      <c r="Q72" s="24">
        <f t="shared" si="22"/>
        <v>-4222.525</v>
      </c>
      <c r="R72" s="183">
        <f t="shared" si="23"/>
        <v>0.837519420114188</v>
      </c>
      <c r="S72" s="24">
        <f t="shared" si="24"/>
        <v>-487.50428333332</v>
      </c>
      <c r="T72" s="24">
        <f t="shared" si="25"/>
        <v>-14617.675</v>
      </c>
      <c r="U72" s="23">
        <f t="shared" si="26"/>
        <v>-3270.96408666668</v>
      </c>
      <c r="V72" s="184"/>
      <c r="W72" s="185"/>
      <c r="X72" s="186"/>
      <c r="Y72" s="199">
        <f>Q72*5%</f>
        <v>-211.12625</v>
      </c>
    </row>
    <row r="73" customHeight="1" spans="1:25">
      <c r="A73" s="20">
        <v>70</v>
      </c>
      <c r="B73" s="168">
        <v>740</v>
      </c>
      <c r="C73" s="115" t="s">
        <v>105</v>
      </c>
      <c r="D73" s="115" t="s">
        <v>38</v>
      </c>
      <c r="E73" s="168"/>
      <c r="F73" s="23">
        <v>6418.6975625</v>
      </c>
      <c r="G73" s="23">
        <f t="shared" si="18"/>
        <v>25674.79025</v>
      </c>
      <c r="H73" s="23">
        <v>1903.994076875</v>
      </c>
      <c r="I73" s="23">
        <f t="shared" si="19"/>
        <v>7615.9763075</v>
      </c>
      <c r="J73" s="23">
        <v>8986.1765875</v>
      </c>
      <c r="K73" s="23">
        <f t="shared" si="20"/>
        <v>35944.70635</v>
      </c>
      <c r="L73" s="23">
        <v>2575.74030175</v>
      </c>
      <c r="M73" s="23">
        <f t="shared" si="21"/>
        <v>10302.961207</v>
      </c>
      <c r="N73" s="175">
        <v>25678.93</v>
      </c>
      <c r="O73" s="175">
        <v>8901.24</v>
      </c>
      <c r="P73" s="176">
        <v>9</v>
      </c>
      <c r="Q73" s="187">
        <f t="shared" si="22"/>
        <v>4.1397500000021</v>
      </c>
      <c r="R73" s="188">
        <f t="shared" si="23"/>
        <v>1.00016123792871</v>
      </c>
      <c r="S73" s="187">
        <f t="shared" si="24"/>
        <v>1285.2636925</v>
      </c>
      <c r="T73" s="24">
        <f t="shared" si="25"/>
        <v>-10265.77635</v>
      </c>
      <c r="U73" s="23">
        <f t="shared" si="26"/>
        <v>-1401.721207</v>
      </c>
      <c r="V73" s="184"/>
      <c r="W73" s="189">
        <f>S73*0.2</f>
        <v>257.0527385</v>
      </c>
      <c r="X73" s="190"/>
      <c r="Y73" s="200"/>
    </row>
    <row r="74" customHeight="1" spans="1:25">
      <c r="A74" s="20">
        <v>71</v>
      </c>
      <c r="B74" s="168">
        <v>594</v>
      </c>
      <c r="C74" s="115" t="s">
        <v>106</v>
      </c>
      <c r="D74" s="115" t="s">
        <v>36</v>
      </c>
      <c r="E74" s="168"/>
      <c r="F74" s="23">
        <v>6340.22133333333</v>
      </c>
      <c r="G74" s="23">
        <f t="shared" si="18"/>
        <v>25360.8853333333</v>
      </c>
      <c r="H74" s="23">
        <v>1580.52657444444</v>
      </c>
      <c r="I74" s="23">
        <f t="shared" si="19"/>
        <v>6322.10629777776</v>
      </c>
      <c r="J74" s="23">
        <v>8876.30986666666</v>
      </c>
      <c r="K74" s="23">
        <f t="shared" si="20"/>
        <v>35505.2394666666</v>
      </c>
      <c r="L74" s="23">
        <v>2138.15055688889</v>
      </c>
      <c r="M74" s="23">
        <f t="shared" si="21"/>
        <v>8552.60222755556</v>
      </c>
      <c r="N74" s="175">
        <v>25723.79</v>
      </c>
      <c r="O74" s="175">
        <v>5807.45</v>
      </c>
      <c r="P74" s="176">
        <v>18</v>
      </c>
      <c r="Q74" s="187">
        <f t="shared" si="22"/>
        <v>362.90466666668</v>
      </c>
      <c r="R74" s="188">
        <f t="shared" si="23"/>
        <v>1.01430962136758</v>
      </c>
      <c r="S74" s="24">
        <f t="shared" si="24"/>
        <v>-514.65629777776</v>
      </c>
      <c r="T74" s="24">
        <f t="shared" si="25"/>
        <v>-9781.44946666664</v>
      </c>
      <c r="U74" s="23">
        <f t="shared" si="26"/>
        <v>-2745.15222755556</v>
      </c>
      <c r="V74" s="184"/>
      <c r="W74" s="185"/>
      <c r="X74" s="186"/>
      <c r="Y74" s="200"/>
    </row>
    <row r="75" customHeight="1" spans="1:25">
      <c r="A75" s="20">
        <v>72</v>
      </c>
      <c r="B75" s="168">
        <v>733</v>
      </c>
      <c r="C75" s="115" t="s">
        <v>107</v>
      </c>
      <c r="D75" s="115" t="s">
        <v>38</v>
      </c>
      <c r="E75" s="168"/>
      <c r="F75" s="23">
        <v>6141.05238888889</v>
      </c>
      <c r="G75" s="23">
        <f t="shared" si="18"/>
        <v>24564.2095555556</v>
      </c>
      <c r="H75" s="23">
        <v>1605.3457325</v>
      </c>
      <c r="I75" s="23">
        <f t="shared" si="19"/>
        <v>6421.38293</v>
      </c>
      <c r="J75" s="23">
        <v>8597.47334444444</v>
      </c>
      <c r="K75" s="23">
        <f t="shared" si="20"/>
        <v>34389.8933777778</v>
      </c>
      <c r="L75" s="23">
        <v>2171.726137</v>
      </c>
      <c r="M75" s="23">
        <f t="shared" si="21"/>
        <v>8686.904548</v>
      </c>
      <c r="N75" s="175">
        <v>19836.8</v>
      </c>
      <c r="O75" s="175">
        <v>4777.82</v>
      </c>
      <c r="P75" s="176">
        <v>4</v>
      </c>
      <c r="Q75" s="24">
        <f t="shared" si="22"/>
        <v>-4727.40955555556</v>
      </c>
      <c r="R75" s="183">
        <f t="shared" si="23"/>
        <v>0.807548883473583</v>
      </c>
      <c r="S75" s="24">
        <f t="shared" si="24"/>
        <v>-1643.56293</v>
      </c>
      <c r="T75" s="24">
        <f t="shared" si="25"/>
        <v>-14553.0933777778</v>
      </c>
      <c r="U75" s="23">
        <f t="shared" si="26"/>
        <v>-3909.084548</v>
      </c>
      <c r="V75" s="184"/>
      <c r="W75" s="185"/>
      <c r="X75" s="186"/>
      <c r="Y75" s="199">
        <f>Q75*5%</f>
        <v>-236.370477777778</v>
      </c>
    </row>
    <row r="76" customHeight="1" spans="1:25">
      <c r="A76" s="20">
        <v>73</v>
      </c>
      <c r="B76" s="168">
        <v>718</v>
      </c>
      <c r="C76" s="115" t="s">
        <v>108</v>
      </c>
      <c r="D76" s="115" t="s">
        <v>30</v>
      </c>
      <c r="E76" s="168"/>
      <c r="F76" s="23">
        <v>5662.64033333333</v>
      </c>
      <c r="G76" s="23">
        <f t="shared" si="18"/>
        <v>22650.5613333333</v>
      </c>
      <c r="H76" s="23">
        <v>1679.82333055556</v>
      </c>
      <c r="I76" s="23">
        <f t="shared" si="19"/>
        <v>6719.29332222224</v>
      </c>
      <c r="J76" s="23">
        <v>7927.69646666667</v>
      </c>
      <c r="K76" s="23">
        <f t="shared" si="20"/>
        <v>31710.7858666667</v>
      </c>
      <c r="L76" s="23">
        <v>2272.48010111111</v>
      </c>
      <c r="M76" s="23">
        <f t="shared" si="21"/>
        <v>9089.92040444444</v>
      </c>
      <c r="N76" s="175">
        <v>17990.73</v>
      </c>
      <c r="O76" s="175">
        <v>5038.2</v>
      </c>
      <c r="P76" s="176">
        <v>4</v>
      </c>
      <c r="Q76" s="24">
        <f t="shared" si="22"/>
        <v>-4659.83133333332</v>
      </c>
      <c r="R76" s="183">
        <f t="shared" si="23"/>
        <v>0.794273030819958</v>
      </c>
      <c r="S76" s="24">
        <f t="shared" si="24"/>
        <v>-1681.09332222224</v>
      </c>
      <c r="T76" s="24">
        <f t="shared" si="25"/>
        <v>-13720.0558666667</v>
      </c>
      <c r="U76" s="23">
        <f t="shared" si="26"/>
        <v>-4051.72040444444</v>
      </c>
      <c r="V76" s="184"/>
      <c r="W76" s="185"/>
      <c r="X76" s="186">
        <v>-50</v>
      </c>
      <c r="Y76" s="199">
        <f>Q76*5%</f>
        <v>-232.991566666666</v>
      </c>
    </row>
    <row r="77" customHeight="1" spans="1:25">
      <c r="A77" s="20">
        <v>74</v>
      </c>
      <c r="B77" s="168">
        <v>720</v>
      </c>
      <c r="C77" s="115" t="s">
        <v>109</v>
      </c>
      <c r="D77" s="115" t="s">
        <v>36</v>
      </c>
      <c r="E77" s="168" t="s">
        <v>28</v>
      </c>
      <c r="F77" s="23">
        <v>6535.53755555556</v>
      </c>
      <c r="G77" s="23">
        <f t="shared" si="18"/>
        <v>26142.1502222222</v>
      </c>
      <c r="H77" s="23">
        <v>1730.99056777778</v>
      </c>
      <c r="I77" s="23">
        <f t="shared" si="19"/>
        <v>6923.96227111112</v>
      </c>
      <c r="J77" s="23">
        <v>9149.75257777778</v>
      </c>
      <c r="K77" s="23">
        <f t="shared" si="20"/>
        <v>36599.0103111111</v>
      </c>
      <c r="L77" s="23">
        <v>2341.69959955556</v>
      </c>
      <c r="M77" s="23">
        <f t="shared" si="21"/>
        <v>9366.79839822224</v>
      </c>
      <c r="N77" s="175">
        <v>28196.58</v>
      </c>
      <c r="O77" s="175">
        <v>7905.4</v>
      </c>
      <c r="P77" s="176">
        <v>22</v>
      </c>
      <c r="Q77" s="187">
        <f t="shared" si="22"/>
        <v>2054.42977777776</v>
      </c>
      <c r="R77" s="188">
        <f t="shared" si="23"/>
        <v>1.07858687064048</v>
      </c>
      <c r="S77" s="187">
        <f t="shared" si="24"/>
        <v>981.43772888888</v>
      </c>
      <c r="T77" s="24">
        <f t="shared" si="25"/>
        <v>-8402.43031111111</v>
      </c>
      <c r="U77" s="23">
        <f t="shared" si="26"/>
        <v>-1461.39839822224</v>
      </c>
      <c r="V77" s="184">
        <v>168</v>
      </c>
      <c r="W77" s="189">
        <f>S77*0.2</f>
        <v>196.287545777776</v>
      </c>
      <c r="X77" s="190"/>
      <c r="Y77" s="200"/>
    </row>
    <row r="78" customHeight="1" spans="1:25">
      <c r="A78" s="20">
        <v>75</v>
      </c>
      <c r="B78" s="168">
        <v>706</v>
      </c>
      <c r="C78" s="115" t="s">
        <v>110</v>
      </c>
      <c r="D78" s="115" t="s">
        <v>65</v>
      </c>
      <c r="E78" s="168"/>
      <c r="F78" s="23">
        <v>5886.07555555556</v>
      </c>
      <c r="G78" s="23">
        <f t="shared" si="18"/>
        <v>23544.3022222222</v>
      </c>
      <c r="H78" s="23">
        <v>1625.16274444444</v>
      </c>
      <c r="I78" s="23">
        <f t="shared" si="19"/>
        <v>6500.65097777776</v>
      </c>
      <c r="J78" s="23">
        <v>8240.50577777778</v>
      </c>
      <c r="K78" s="23">
        <f t="shared" si="20"/>
        <v>32962.0231111111</v>
      </c>
      <c r="L78" s="23">
        <v>2198.53476888889</v>
      </c>
      <c r="M78" s="23">
        <f t="shared" si="21"/>
        <v>8794.13907555556</v>
      </c>
      <c r="N78" s="175">
        <v>18148.73</v>
      </c>
      <c r="O78" s="175">
        <v>5608.78</v>
      </c>
      <c r="P78" s="176">
        <v>6</v>
      </c>
      <c r="Q78" s="24">
        <f t="shared" si="22"/>
        <v>-5395.57222222224</v>
      </c>
      <c r="R78" s="183">
        <f t="shared" si="23"/>
        <v>0.770833207487048</v>
      </c>
      <c r="S78" s="24">
        <f t="shared" si="24"/>
        <v>-891.87097777776</v>
      </c>
      <c r="T78" s="24">
        <f t="shared" si="25"/>
        <v>-14813.2931111111</v>
      </c>
      <c r="U78" s="23">
        <f t="shared" si="26"/>
        <v>-3185.35907555556</v>
      </c>
      <c r="V78" s="184"/>
      <c r="W78" s="185"/>
      <c r="X78" s="186"/>
      <c r="Y78" s="199">
        <f>Q78*5%</f>
        <v>-269.778611111112</v>
      </c>
    </row>
    <row r="79" customHeight="1" spans="1:25">
      <c r="A79" s="20">
        <v>76</v>
      </c>
      <c r="B79" s="168">
        <v>710</v>
      </c>
      <c r="C79" s="115" t="s">
        <v>111</v>
      </c>
      <c r="D79" s="115" t="s">
        <v>65</v>
      </c>
      <c r="E79" s="168"/>
      <c r="F79" s="23">
        <v>5884.48666666667</v>
      </c>
      <c r="G79" s="23">
        <f t="shared" si="18"/>
        <v>23537.9466666667</v>
      </c>
      <c r="H79" s="23">
        <v>1788.34226666667</v>
      </c>
      <c r="I79" s="23">
        <f t="shared" si="19"/>
        <v>7153.36906666668</v>
      </c>
      <c r="J79" s="23">
        <v>8238.28133333333</v>
      </c>
      <c r="K79" s="23">
        <f t="shared" si="20"/>
        <v>32953.1253333333</v>
      </c>
      <c r="L79" s="23">
        <v>2419.28549333333</v>
      </c>
      <c r="M79" s="23">
        <f t="shared" si="21"/>
        <v>9677.14197333332</v>
      </c>
      <c r="N79" s="175">
        <v>17457.99</v>
      </c>
      <c r="O79" s="175">
        <v>5623.73</v>
      </c>
      <c r="P79" s="176">
        <v>9</v>
      </c>
      <c r="Q79" s="24">
        <f t="shared" si="22"/>
        <v>-6079.95666666668</v>
      </c>
      <c r="R79" s="183">
        <f t="shared" si="23"/>
        <v>0.741695537305434</v>
      </c>
      <c r="S79" s="24">
        <f t="shared" si="24"/>
        <v>-1529.63906666668</v>
      </c>
      <c r="T79" s="24">
        <f t="shared" si="25"/>
        <v>-15495.1353333333</v>
      </c>
      <c r="U79" s="23">
        <f t="shared" si="26"/>
        <v>-4053.41197333332</v>
      </c>
      <c r="V79" s="184"/>
      <c r="W79" s="185"/>
      <c r="X79" s="186"/>
      <c r="Y79" s="199">
        <f>Q79*5%</f>
        <v>-303.997833333334</v>
      </c>
    </row>
    <row r="80" customHeight="1" spans="1:25">
      <c r="A80" s="20">
        <v>77</v>
      </c>
      <c r="B80" s="168">
        <v>754</v>
      </c>
      <c r="C80" s="115" t="s">
        <v>112</v>
      </c>
      <c r="D80" s="115" t="s">
        <v>65</v>
      </c>
      <c r="E80" s="168"/>
      <c r="F80" s="23">
        <v>5835.52222222222</v>
      </c>
      <c r="G80" s="23">
        <f t="shared" si="18"/>
        <v>23342.0888888889</v>
      </c>
      <c r="H80" s="23">
        <v>1899.23428888889</v>
      </c>
      <c r="I80" s="23">
        <f t="shared" si="19"/>
        <v>7596.93715555556</v>
      </c>
      <c r="J80" s="23">
        <v>8169.73111111111</v>
      </c>
      <c r="K80" s="23">
        <f t="shared" si="20"/>
        <v>32678.9244444444</v>
      </c>
      <c r="L80" s="23">
        <v>2569.30121777778</v>
      </c>
      <c r="M80" s="23">
        <f t="shared" si="21"/>
        <v>10277.2048711111</v>
      </c>
      <c r="N80" s="175">
        <v>16903.59</v>
      </c>
      <c r="O80" s="175">
        <v>5708.44</v>
      </c>
      <c r="P80" s="176">
        <v>4</v>
      </c>
      <c r="Q80" s="24">
        <f t="shared" si="22"/>
        <v>-6438.49888888888</v>
      </c>
      <c r="R80" s="183">
        <f t="shared" si="23"/>
        <v>0.724167836069132</v>
      </c>
      <c r="S80" s="24">
        <f t="shared" si="24"/>
        <v>-1888.49715555556</v>
      </c>
      <c r="T80" s="24">
        <f t="shared" si="25"/>
        <v>-15775.3344444444</v>
      </c>
      <c r="U80" s="23">
        <f t="shared" si="26"/>
        <v>-4568.76487111112</v>
      </c>
      <c r="V80" s="184"/>
      <c r="W80" s="185"/>
      <c r="X80" s="186"/>
      <c r="Y80" s="199">
        <f>Q80*5%</f>
        <v>-321.924944444444</v>
      </c>
    </row>
    <row r="81" customHeight="1" spans="1:25">
      <c r="A81" s="20">
        <v>78</v>
      </c>
      <c r="B81" s="168">
        <v>741</v>
      </c>
      <c r="C81" s="115" t="s">
        <v>113</v>
      </c>
      <c r="D81" s="115" t="s">
        <v>33</v>
      </c>
      <c r="E81" s="168"/>
      <c r="F81" s="23">
        <v>5450.99888888889</v>
      </c>
      <c r="G81" s="23">
        <f t="shared" si="18"/>
        <v>21803.9955555556</v>
      </c>
      <c r="H81" s="23">
        <v>1502.34966666667</v>
      </c>
      <c r="I81" s="23">
        <f t="shared" si="19"/>
        <v>6009.39866666668</v>
      </c>
      <c r="J81" s="23">
        <v>7631.39844444444</v>
      </c>
      <c r="K81" s="23">
        <f t="shared" si="20"/>
        <v>30525.5937777778</v>
      </c>
      <c r="L81" s="23">
        <v>2032.39213333333</v>
      </c>
      <c r="M81" s="23">
        <f t="shared" si="21"/>
        <v>8129.56853333332</v>
      </c>
      <c r="N81" s="175">
        <v>15204.37</v>
      </c>
      <c r="O81" s="175">
        <v>4716.07</v>
      </c>
      <c r="P81" s="176">
        <v>3</v>
      </c>
      <c r="Q81" s="24">
        <f t="shared" si="22"/>
        <v>-6599.62555555556</v>
      </c>
      <c r="R81" s="183">
        <f t="shared" si="23"/>
        <v>0.697320358613171</v>
      </c>
      <c r="S81" s="24">
        <f t="shared" si="24"/>
        <v>-1293.32866666668</v>
      </c>
      <c r="T81" s="24">
        <f t="shared" si="25"/>
        <v>-15321.2237777778</v>
      </c>
      <c r="U81" s="23">
        <f t="shared" si="26"/>
        <v>-3413.49853333332</v>
      </c>
      <c r="V81" s="184"/>
      <c r="W81" s="185"/>
      <c r="X81" s="186"/>
      <c r="Y81" s="30">
        <f>Q81*10%</f>
        <v>-659.962555555556</v>
      </c>
    </row>
    <row r="82" customHeight="1" spans="1:25">
      <c r="A82" s="20">
        <v>79</v>
      </c>
      <c r="B82" s="168">
        <v>732</v>
      </c>
      <c r="C82" s="115" t="s">
        <v>114</v>
      </c>
      <c r="D82" s="115" t="s">
        <v>36</v>
      </c>
      <c r="E82" s="168" t="s">
        <v>28</v>
      </c>
      <c r="F82" s="23">
        <v>5647.78622222222</v>
      </c>
      <c r="G82" s="23">
        <f t="shared" si="18"/>
        <v>22591.1448888889</v>
      </c>
      <c r="H82" s="23">
        <v>1562.43613777778</v>
      </c>
      <c r="I82" s="23">
        <f t="shared" si="19"/>
        <v>6249.74455111112</v>
      </c>
      <c r="J82" s="23">
        <v>7906.90071111111</v>
      </c>
      <c r="K82" s="23">
        <f t="shared" si="20"/>
        <v>31627.6028444444</v>
      </c>
      <c r="L82" s="23">
        <v>2113.67765155556</v>
      </c>
      <c r="M82" s="23">
        <f t="shared" si="21"/>
        <v>8454.71060622224</v>
      </c>
      <c r="N82" s="175">
        <v>19761.04</v>
      </c>
      <c r="O82" s="175">
        <v>7127.79</v>
      </c>
      <c r="P82" s="176">
        <v>3</v>
      </c>
      <c r="Q82" s="24">
        <f t="shared" si="22"/>
        <v>-2830.10488888888</v>
      </c>
      <c r="R82" s="183">
        <f t="shared" si="23"/>
        <v>0.87472503483961</v>
      </c>
      <c r="S82" s="24">
        <f t="shared" si="24"/>
        <v>878.04544888888</v>
      </c>
      <c r="T82" s="24">
        <f t="shared" si="25"/>
        <v>-11866.5628444444</v>
      </c>
      <c r="U82" s="23">
        <f t="shared" si="26"/>
        <v>-1326.92060622224</v>
      </c>
      <c r="V82" s="184"/>
      <c r="W82" s="185"/>
      <c r="X82" s="186"/>
      <c r="Y82" s="199">
        <f>Q82*5%</f>
        <v>-141.505244444444</v>
      </c>
    </row>
    <row r="83" customHeight="1" spans="1:25">
      <c r="A83" s="20">
        <v>80</v>
      </c>
      <c r="B83" s="168">
        <v>713</v>
      </c>
      <c r="C83" s="115" t="s">
        <v>115</v>
      </c>
      <c r="D83" s="115" t="s">
        <v>65</v>
      </c>
      <c r="E83" s="168"/>
      <c r="F83" s="23">
        <v>4907.78470588235</v>
      </c>
      <c r="G83" s="23">
        <f t="shared" si="18"/>
        <v>19631.1388235294</v>
      </c>
      <c r="H83" s="23">
        <v>1446.69604705882</v>
      </c>
      <c r="I83" s="23">
        <f t="shared" si="19"/>
        <v>5786.78418823528</v>
      </c>
      <c r="J83" s="23">
        <v>6870.89858823529</v>
      </c>
      <c r="K83" s="23">
        <f t="shared" si="20"/>
        <v>27483.5943529412</v>
      </c>
      <c r="L83" s="23">
        <v>1957.10341647059</v>
      </c>
      <c r="M83" s="23">
        <f t="shared" si="21"/>
        <v>7828.41366588236</v>
      </c>
      <c r="N83" s="175">
        <v>16877.51</v>
      </c>
      <c r="O83" s="175">
        <v>5524.47</v>
      </c>
      <c r="P83" s="176">
        <v>7</v>
      </c>
      <c r="Q83" s="24">
        <f t="shared" si="22"/>
        <v>-2753.6288235294</v>
      </c>
      <c r="R83" s="183">
        <f t="shared" si="23"/>
        <v>0.85973158010431</v>
      </c>
      <c r="S83" s="24">
        <f t="shared" si="24"/>
        <v>-262.31418823528</v>
      </c>
      <c r="T83" s="24">
        <f t="shared" si="25"/>
        <v>-10606.0843529412</v>
      </c>
      <c r="U83" s="23">
        <f t="shared" si="26"/>
        <v>-2303.94366588236</v>
      </c>
      <c r="V83" s="184"/>
      <c r="W83" s="185"/>
      <c r="X83" s="186"/>
      <c r="Y83" s="199">
        <f>Q83*5%</f>
        <v>-137.68144117647</v>
      </c>
    </row>
    <row r="84" customHeight="1" spans="1:25">
      <c r="A84" s="20">
        <v>81</v>
      </c>
      <c r="B84" s="168">
        <v>545</v>
      </c>
      <c r="C84" s="115" t="s">
        <v>116</v>
      </c>
      <c r="D84" s="115" t="s">
        <v>38</v>
      </c>
      <c r="E84" s="168"/>
      <c r="F84" s="23">
        <v>4689.65</v>
      </c>
      <c r="G84" s="23">
        <f t="shared" si="18"/>
        <v>18758.6</v>
      </c>
      <c r="H84" s="23">
        <v>1394.10094444444</v>
      </c>
      <c r="I84" s="23">
        <f t="shared" si="19"/>
        <v>5576.40377777776</v>
      </c>
      <c r="J84" s="23">
        <v>6565.51</v>
      </c>
      <c r="K84" s="23">
        <f t="shared" si="20"/>
        <v>26262.04</v>
      </c>
      <c r="L84" s="23">
        <v>1885.95228888889</v>
      </c>
      <c r="M84" s="23">
        <f t="shared" si="21"/>
        <v>7543.80915555556</v>
      </c>
      <c r="N84" s="175">
        <v>14182.96</v>
      </c>
      <c r="O84" s="175">
        <v>3481.88</v>
      </c>
      <c r="P84" s="176">
        <v>4</v>
      </c>
      <c r="Q84" s="24">
        <f t="shared" si="22"/>
        <v>-4575.64</v>
      </c>
      <c r="R84" s="183">
        <f t="shared" si="23"/>
        <v>0.756077745673984</v>
      </c>
      <c r="S84" s="24">
        <f t="shared" si="24"/>
        <v>-2094.52377777776</v>
      </c>
      <c r="T84" s="24">
        <f t="shared" si="25"/>
        <v>-12079.08</v>
      </c>
      <c r="U84" s="23">
        <f t="shared" si="26"/>
        <v>-4061.92915555556</v>
      </c>
      <c r="V84" s="184"/>
      <c r="W84" s="185"/>
      <c r="X84" s="186"/>
      <c r="Y84" s="199">
        <f>Q84*5%</f>
        <v>-228.782</v>
      </c>
    </row>
    <row r="85" customHeight="1" spans="1:25">
      <c r="A85" s="20">
        <v>82</v>
      </c>
      <c r="B85" s="168">
        <v>752</v>
      </c>
      <c r="C85" s="115" t="s">
        <v>117</v>
      </c>
      <c r="D85" s="115" t="s">
        <v>33</v>
      </c>
      <c r="E85" s="168" t="s">
        <v>28</v>
      </c>
      <c r="F85" s="23">
        <v>4388.78366666667</v>
      </c>
      <c r="G85" s="23">
        <f t="shared" si="18"/>
        <v>17555.1346666667</v>
      </c>
      <c r="H85" s="23">
        <v>924.564336666667</v>
      </c>
      <c r="I85" s="23">
        <f t="shared" si="19"/>
        <v>3698.25734666667</v>
      </c>
      <c r="J85" s="23">
        <v>6144.29713333333</v>
      </c>
      <c r="K85" s="23">
        <f t="shared" si="20"/>
        <v>24577.1885333333</v>
      </c>
      <c r="L85" s="23">
        <v>1250.75894533333</v>
      </c>
      <c r="M85" s="23">
        <f t="shared" si="21"/>
        <v>5003.03578133332</v>
      </c>
      <c r="N85" s="175">
        <v>11378.1</v>
      </c>
      <c r="O85" s="175">
        <v>2427.79</v>
      </c>
      <c r="P85" s="176">
        <v>3</v>
      </c>
      <c r="Q85" s="24">
        <f t="shared" si="22"/>
        <v>-6177.03466666668</v>
      </c>
      <c r="R85" s="183">
        <f t="shared" si="23"/>
        <v>0.648135159088497</v>
      </c>
      <c r="S85" s="24">
        <f t="shared" si="24"/>
        <v>-1270.46734666667</v>
      </c>
      <c r="T85" s="24">
        <f t="shared" si="25"/>
        <v>-13199.0885333333</v>
      </c>
      <c r="U85" s="23">
        <f t="shared" si="26"/>
        <v>-2575.24578133332</v>
      </c>
      <c r="V85" s="184"/>
      <c r="W85" s="185"/>
      <c r="X85" s="186"/>
      <c r="Y85" s="30">
        <f>Q85*10%</f>
        <v>-617.703466666668</v>
      </c>
    </row>
    <row r="86" customHeight="1" spans="1:25">
      <c r="A86" s="20">
        <v>83</v>
      </c>
      <c r="B86" s="168">
        <v>753</v>
      </c>
      <c r="C86" s="115" t="s">
        <v>118</v>
      </c>
      <c r="D86" s="115" t="s">
        <v>38</v>
      </c>
      <c r="E86" s="168" t="s">
        <v>28</v>
      </c>
      <c r="F86" s="23">
        <v>2624.18444444444</v>
      </c>
      <c r="G86" s="23">
        <f t="shared" si="18"/>
        <v>10496.7377777778</v>
      </c>
      <c r="H86" s="23">
        <v>697.397176666667</v>
      </c>
      <c r="I86" s="23">
        <f t="shared" si="19"/>
        <v>2789.58870666667</v>
      </c>
      <c r="J86" s="23">
        <v>3673.85822222222</v>
      </c>
      <c r="K86" s="23">
        <f t="shared" si="20"/>
        <v>14695.4328888889</v>
      </c>
      <c r="L86" s="23">
        <v>943.445169333333</v>
      </c>
      <c r="M86" s="23">
        <f t="shared" si="21"/>
        <v>3773.78067733333</v>
      </c>
      <c r="N86" s="175">
        <v>5967.8</v>
      </c>
      <c r="O86" s="175">
        <v>1781.98</v>
      </c>
      <c r="P86" s="176">
        <v>2</v>
      </c>
      <c r="Q86" s="24">
        <f t="shared" si="22"/>
        <v>-4528.93777777776</v>
      </c>
      <c r="R86" s="183">
        <f t="shared" si="23"/>
        <v>0.568538542768421</v>
      </c>
      <c r="S86" s="24">
        <f t="shared" si="24"/>
        <v>-1007.60870666667</v>
      </c>
      <c r="T86" s="24">
        <f t="shared" si="25"/>
        <v>-8727.63288888888</v>
      </c>
      <c r="U86" s="23">
        <f t="shared" si="26"/>
        <v>-1991.80067733333</v>
      </c>
      <c r="V86" s="184"/>
      <c r="W86" s="185"/>
      <c r="X86" s="186">
        <v>-50</v>
      </c>
      <c r="Y86" s="30">
        <f>Q86*10%</f>
        <v>-452.893777777776</v>
      </c>
    </row>
    <row r="87" s="156" customFormat="1" customHeight="1" spans="1:25">
      <c r="A87" s="202" t="s">
        <v>119</v>
      </c>
      <c r="B87" s="203"/>
      <c r="C87" s="204"/>
      <c r="D87" s="204"/>
      <c r="E87" s="205"/>
      <c r="F87" s="206">
        <f t="shared" ref="F87:Q87" si="27">SUM(F4:F86)</f>
        <v>1008245.86401413</v>
      </c>
      <c r="G87" s="206">
        <f t="shared" si="27"/>
        <v>4032983.45605654</v>
      </c>
      <c r="H87" s="206">
        <f t="shared" si="27"/>
        <v>283388.098601466</v>
      </c>
      <c r="I87" s="206">
        <f t="shared" si="27"/>
        <v>1133552.39440587</v>
      </c>
      <c r="J87" s="206">
        <f t="shared" si="27"/>
        <v>1234030.15548021</v>
      </c>
      <c r="K87" s="206">
        <f t="shared" si="27"/>
        <v>4936120.62192085</v>
      </c>
      <c r="L87" s="206">
        <f t="shared" si="27"/>
        <v>335445.126549051</v>
      </c>
      <c r="M87" s="206">
        <f t="shared" si="27"/>
        <v>1341780.5061962</v>
      </c>
      <c r="N87" s="207">
        <f t="shared" si="27"/>
        <v>3634227.49</v>
      </c>
      <c r="O87" s="207">
        <f t="shared" si="27"/>
        <v>1078772.01</v>
      </c>
      <c r="P87" s="208">
        <f t="shared" si="27"/>
        <v>1443.3</v>
      </c>
      <c r="Q87" s="209">
        <f t="shared" si="27"/>
        <v>-398755.966056536</v>
      </c>
      <c r="R87" s="177">
        <f t="shared" si="23"/>
        <v>0.901126307508724</v>
      </c>
      <c r="S87" s="209">
        <f>SUM(S4:S86)</f>
        <v>-54780.3844058662</v>
      </c>
      <c r="T87" s="209">
        <f>SUM(T4:T86)</f>
        <v>-1301893.13192085</v>
      </c>
      <c r="U87" s="206">
        <f>SUM(U4:U86)</f>
        <v>-263008.496196203</v>
      </c>
      <c r="V87" s="210"/>
      <c r="W87" s="211"/>
      <c r="X87" s="212"/>
      <c r="Y87" s="213"/>
    </row>
  </sheetData>
  <mergeCells count="17">
    <mergeCell ref="A1:M1"/>
    <mergeCell ref="N1:P1"/>
    <mergeCell ref="Q1:U1"/>
    <mergeCell ref="F2:I2"/>
    <mergeCell ref="J2:M2"/>
    <mergeCell ref="Q2:S2"/>
    <mergeCell ref="T2:U2"/>
    <mergeCell ref="A87:E87"/>
    <mergeCell ref="A2:A3"/>
    <mergeCell ref="B2:B3"/>
    <mergeCell ref="C2:C3"/>
    <mergeCell ref="D2:D3"/>
    <mergeCell ref="E2:E3"/>
    <mergeCell ref="N2:N3"/>
    <mergeCell ref="O2:O3"/>
    <mergeCell ref="P2:P3"/>
    <mergeCell ref="V1:Y2"/>
  </mergeCells>
  <pageMargins left="0.196527777777778" right="0.118055555555556" top="0.313888888888889" bottom="0.313888888888889" header="0.196527777777778" footer="0.118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1"/>
  <sheetViews>
    <sheetView topLeftCell="A245" workbookViewId="0">
      <selection activeCell="J260" sqref="J260"/>
    </sheetView>
  </sheetViews>
  <sheetFormatPr defaultColWidth="9" defaultRowHeight="18" customHeight="1"/>
  <cols>
    <col min="1" max="1" width="4.25" style="10" customWidth="1"/>
    <col min="2" max="2" width="7.5" customWidth="1"/>
    <col min="3" max="3" width="16.75" style="108" customWidth="1"/>
    <col min="4" max="4" width="9" style="11"/>
    <col min="6" max="6" width="9" style="67"/>
    <col min="8" max="8" width="15.75" style="67" customWidth="1"/>
    <col min="9" max="9" width="9" style="67"/>
  </cols>
  <sheetData>
    <row r="1" customFormat="1" customHeight="1" spans="1:9">
      <c r="A1" s="109" t="s">
        <v>4</v>
      </c>
      <c r="B1" s="109" t="s">
        <v>5</v>
      </c>
      <c r="C1" s="110" t="s">
        <v>120</v>
      </c>
      <c r="D1" s="111" t="s">
        <v>121</v>
      </c>
      <c r="E1" s="112" t="s">
        <v>122</v>
      </c>
      <c r="F1" s="112" t="s">
        <v>123</v>
      </c>
      <c r="G1" s="113" t="s">
        <v>124</v>
      </c>
      <c r="H1" s="114" t="s">
        <v>125</v>
      </c>
      <c r="I1" s="114" t="s">
        <v>126</v>
      </c>
    </row>
    <row r="2" s="106" customFormat="1" customHeight="1" spans="1:9">
      <c r="A2" s="41">
        <v>1</v>
      </c>
      <c r="B2" s="20">
        <v>52</v>
      </c>
      <c r="C2" s="115" t="s">
        <v>127</v>
      </c>
      <c r="D2" s="21" t="s">
        <v>65</v>
      </c>
      <c r="E2" s="116">
        <v>4121</v>
      </c>
      <c r="F2" s="117" t="s">
        <v>128</v>
      </c>
      <c r="G2" s="20" t="s">
        <v>129</v>
      </c>
      <c r="H2" s="41">
        <v>2</v>
      </c>
      <c r="I2" s="79"/>
    </row>
    <row r="3" s="106" customFormat="1" customHeight="1" spans="1:9">
      <c r="A3" s="41">
        <v>2</v>
      </c>
      <c r="B3" s="20">
        <v>52</v>
      </c>
      <c r="C3" s="115" t="s">
        <v>127</v>
      </c>
      <c r="D3" s="21" t="s">
        <v>65</v>
      </c>
      <c r="E3" s="118">
        <v>6231</v>
      </c>
      <c r="F3" s="118" t="s">
        <v>130</v>
      </c>
      <c r="G3" s="119" t="s">
        <v>131</v>
      </c>
      <c r="H3" s="41">
        <v>1</v>
      </c>
      <c r="I3" s="79"/>
    </row>
    <row r="4" s="106" customFormat="1" customHeight="1" spans="1:9">
      <c r="A4" s="41">
        <v>3</v>
      </c>
      <c r="B4" s="20">
        <v>52</v>
      </c>
      <c r="C4" s="115" t="s">
        <v>127</v>
      </c>
      <c r="D4" s="21" t="s">
        <v>65</v>
      </c>
      <c r="E4" s="20">
        <v>10043</v>
      </c>
      <c r="F4" s="20" t="s">
        <v>132</v>
      </c>
      <c r="G4" s="20" t="s">
        <v>129</v>
      </c>
      <c r="H4" s="41">
        <v>2</v>
      </c>
      <c r="I4" s="79"/>
    </row>
    <row r="5" s="106" customFormat="1" customHeight="1" spans="1:9">
      <c r="A5" s="41">
        <v>4</v>
      </c>
      <c r="B5" s="20">
        <v>52</v>
      </c>
      <c r="C5" s="120" t="s">
        <v>127</v>
      </c>
      <c r="D5" s="21" t="s">
        <v>65</v>
      </c>
      <c r="E5" s="118">
        <v>10808</v>
      </c>
      <c r="F5" s="118" t="s">
        <v>133</v>
      </c>
      <c r="G5" s="20" t="s">
        <v>129</v>
      </c>
      <c r="H5" s="41">
        <v>2</v>
      </c>
      <c r="I5" s="79"/>
    </row>
    <row r="6" s="106" customFormat="1" customHeight="1" spans="1:9">
      <c r="A6" s="41">
        <v>5</v>
      </c>
      <c r="B6" s="20">
        <v>54</v>
      </c>
      <c r="C6" s="115" t="s">
        <v>134</v>
      </c>
      <c r="D6" s="21" t="s">
        <v>65</v>
      </c>
      <c r="E6" s="118">
        <v>6301</v>
      </c>
      <c r="F6" s="116" t="s">
        <v>135</v>
      </c>
      <c r="G6" s="121" t="s">
        <v>129</v>
      </c>
      <c r="H6" s="41">
        <v>2</v>
      </c>
      <c r="I6" s="79"/>
    </row>
    <row r="7" s="106" customFormat="1" customHeight="1" spans="1:9">
      <c r="A7" s="41">
        <v>6</v>
      </c>
      <c r="B7" s="20">
        <v>54</v>
      </c>
      <c r="C7" s="115" t="s">
        <v>134</v>
      </c>
      <c r="D7" s="21" t="s">
        <v>65</v>
      </c>
      <c r="E7" s="20">
        <v>6884</v>
      </c>
      <c r="F7" s="20" t="s">
        <v>136</v>
      </c>
      <c r="G7" s="20" t="s">
        <v>129</v>
      </c>
      <c r="H7" s="41">
        <v>1</v>
      </c>
      <c r="I7" s="79"/>
    </row>
    <row r="8" s="106" customFormat="1" customHeight="1" spans="1:9">
      <c r="A8" s="41">
        <v>7</v>
      </c>
      <c r="B8" s="20">
        <v>54</v>
      </c>
      <c r="C8" s="115" t="s">
        <v>134</v>
      </c>
      <c r="D8" s="21" t="s">
        <v>65</v>
      </c>
      <c r="E8" s="116">
        <v>7379</v>
      </c>
      <c r="F8" s="116" t="s">
        <v>137</v>
      </c>
      <c r="G8" s="20" t="s">
        <v>129</v>
      </c>
      <c r="H8" s="41">
        <v>4</v>
      </c>
      <c r="I8" s="79"/>
    </row>
    <row r="9" s="106" customFormat="1" customHeight="1" spans="1:9">
      <c r="A9" s="41">
        <v>8</v>
      </c>
      <c r="B9" s="20">
        <v>54</v>
      </c>
      <c r="C9" s="115" t="s">
        <v>134</v>
      </c>
      <c r="D9" s="21" t="s">
        <v>65</v>
      </c>
      <c r="E9" s="116">
        <v>9118</v>
      </c>
      <c r="F9" s="116" t="s">
        <v>138</v>
      </c>
      <c r="G9" s="20" t="s">
        <v>139</v>
      </c>
      <c r="H9" s="41">
        <v>2</v>
      </c>
      <c r="I9" s="79"/>
    </row>
    <row r="10" s="106" customFormat="1" customHeight="1" spans="1:9">
      <c r="A10" s="41">
        <v>9</v>
      </c>
      <c r="B10" s="20">
        <v>56</v>
      </c>
      <c r="C10" s="115" t="s">
        <v>140</v>
      </c>
      <c r="D10" s="21" t="s">
        <v>65</v>
      </c>
      <c r="E10" s="118">
        <v>7948</v>
      </c>
      <c r="F10" s="20" t="s">
        <v>141</v>
      </c>
      <c r="G10" s="20" t="s">
        <v>129</v>
      </c>
      <c r="H10" s="41">
        <v>6</v>
      </c>
      <c r="I10" s="79"/>
    </row>
    <row r="11" s="106" customFormat="1" customHeight="1" spans="1:9">
      <c r="A11" s="41">
        <v>10</v>
      </c>
      <c r="B11" s="20">
        <v>56</v>
      </c>
      <c r="C11" s="115" t="s">
        <v>140</v>
      </c>
      <c r="D11" s="21" t="s">
        <v>65</v>
      </c>
      <c r="E11" s="116">
        <v>10983</v>
      </c>
      <c r="F11" s="116" t="s">
        <v>142</v>
      </c>
      <c r="G11" s="20" t="s">
        <v>131</v>
      </c>
      <c r="H11" s="41">
        <v>4</v>
      </c>
      <c r="I11" s="79"/>
    </row>
    <row r="12" s="106" customFormat="1" customHeight="1" spans="1:9">
      <c r="A12" s="41">
        <v>11</v>
      </c>
      <c r="B12" s="20">
        <v>56</v>
      </c>
      <c r="C12" s="115" t="s">
        <v>140</v>
      </c>
      <c r="D12" s="21" t="s">
        <v>65</v>
      </c>
      <c r="E12" s="116">
        <v>11239</v>
      </c>
      <c r="F12" s="116" t="s">
        <v>143</v>
      </c>
      <c r="G12" s="20" t="s">
        <v>129</v>
      </c>
      <c r="H12" s="41">
        <v>3</v>
      </c>
      <c r="I12" s="79"/>
    </row>
    <row r="13" s="106" customFormat="1" customHeight="1" spans="1:9">
      <c r="A13" s="41">
        <v>12</v>
      </c>
      <c r="B13" s="20">
        <v>307</v>
      </c>
      <c r="C13" s="115" t="s">
        <v>144</v>
      </c>
      <c r="D13" s="21" t="s">
        <v>145</v>
      </c>
      <c r="E13" s="116">
        <v>4277</v>
      </c>
      <c r="F13" s="122" t="s">
        <v>146</v>
      </c>
      <c r="G13" s="20"/>
      <c r="H13" s="41">
        <v>24</v>
      </c>
      <c r="I13" s="79"/>
    </row>
    <row r="14" s="106" customFormat="1" customHeight="1" spans="1:9">
      <c r="A14" s="41">
        <v>13</v>
      </c>
      <c r="B14" s="20">
        <v>307</v>
      </c>
      <c r="C14" s="115" t="s">
        <v>144</v>
      </c>
      <c r="D14" s="21" t="s">
        <v>145</v>
      </c>
      <c r="E14" s="116">
        <v>4291</v>
      </c>
      <c r="F14" s="20" t="s">
        <v>147</v>
      </c>
      <c r="G14" s="20" t="s">
        <v>129</v>
      </c>
      <c r="H14" s="41">
        <v>3</v>
      </c>
      <c r="I14" s="79"/>
    </row>
    <row r="15" s="106" customFormat="1" customHeight="1" spans="1:9">
      <c r="A15" s="41">
        <v>14</v>
      </c>
      <c r="B15" s="20">
        <v>307</v>
      </c>
      <c r="C15" s="115" t="s">
        <v>144</v>
      </c>
      <c r="D15" s="21" t="s">
        <v>145</v>
      </c>
      <c r="E15" s="116">
        <v>4449</v>
      </c>
      <c r="F15" s="20" t="s">
        <v>148</v>
      </c>
      <c r="G15" s="119" t="s">
        <v>129</v>
      </c>
      <c r="H15" s="41">
        <v>1</v>
      </c>
      <c r="I15" s="79"/>
    </row>
    <row r="16" s="106" customFormat="1" customHeight="1" spans="1:9">
      <c r="A16" s="41">
        <v>15</v>
      </c>
      <c r="B16" s="20">
        <v>307</v>
      </c>
      <c r="C16" s="115" t="s">
        <v>144</v>
      </c>
      <c r="D16" s="21" t="s">
        <v>145</v>
      </c>
      <c r="E16" s="20">
        <v>4529</v>
      </c>
      <c r="F16" s="20" t="s">
        <v>149</v>
      </c>
      <c r="G16" s="20" t="s">
        <v>131</v>
      </c>
      <c r="H16" s="41">
        <v>1</v>
      </c>
      <c r="I16" s="79"/>
    </row>
    <row r="17" s="106" customFormat="1" customHeight="1" spans="1:9">
      <c r="A17" s="41">
        <v>16</v>
      </c>
      <c r="B17" s="20">
        <v>307</v>
      </c>
      <c r="C17" s="115" t="s">
        <v>144</v>
      </c>
      <c r="D17" s="21" t="s">
        <v>145</v>
      </c>
      <c r="E17" s="118">
        <v>4746</v>
      </c>
      <c r="F17" s="20" t="s">
        <v>150</v>
      </c>
      <c r="G17" s="119" t="s">
        <v>151</v>
      </c>
      <c r="H17" s="41">
        <v>1</v>
      </c>
      <c r="I17" s="79"/>
    </row>
    <row r="18" customFormat="1" customHeight="1" spans="1:9">
      <c r="A18" s="36">
        <v>17</v>
      </c>
      <c r="B18" s="123">
        <v>307</v>
      </c>
      <c r="C18" s="124" t="s">
        <v>144</v>
      </c>
      <c r="D18" s="21" t="s">
        <v>145</v>
      </c>
      <c r="E18" s="118">
        <v>5880</v>
      </c>
      <c r="F18" s="118" t="s">
        <v>152</v>
      </c>
      <c r="G18" s="119" t="s">
        <v>129</v>
      </c>
      <c r="H18" s="36">
        <v>4</v>
      </c>
      <c r="I18" s="136"/>
    </row>
    <row r="19" customFormat="1" customHeight="1" spans="1:9">
      <c r="A19" s="36">
        <v>18</v>
      </c>
      <c r="B19" s="123">
        <v>307</v>
      </c>
      <c r="C19" s="124" t="s">
        <v>144</v>
      </c>
      <c r="D19" s="21" t="s">
        <v>145</v>
      </c>
      <c r="E19" s="116">
        <v>7107</v>
      </c>
      <c r="F19" s="20" t="s">
        <v>153</v>
      </c>
      <c r="G19" s="20" t="s">
        <v>129</v>
      </c>
      <c r="H19" s="36">
        <v>9</v>
      </c>
      <c r="I19" s="136"/>
    </row>
    <row r="20" s="107" customFormat="1" customHeight="1" spans="1:10">
      <c r="A20" s="37">
        <v>19</v>
      </c>
      <c r="B20" s="27">
        <v>307</v>
      </c>
      <c r="C20" s="125" t="s">
        <v>144</v>
      </c>
      <c r="D20" s="28" t="s">
        <v>145</v>
      </c>
      <c r="E20" s="126">
        <v>7551</v>
      </c>
      <c r="F20" s="27" t="s">
        <v>154</v>
      </c>
      <c r="G20" s="27" t="s">
        <v>129</v>
      </c>
      <c r="H20" s="37">
        <v>0</v>
      </c>
      <c r="I20" s="81">
        <v>-50</v>
      </c>
      <c r="J20" s="107" t="s">
        <v>155</v>
      </c>
    </row>
    <row r="21" s="107" customFormat="1" customHeight="1" spans="1:10">
      <c r="A21" s="37">
        <v>20</v>
      </c>
      <c r="B21" s="27">
        <v>307</v>
      </c>
      <c r="C21" s="125" t="s">
        <v>144</v>
      </c>
      <c r="D21" s="28" t="s">
        <v>145</v>
      </c>
      <c r="E21" s="126">
        <v>7588</v>
      </c>
      <c r="F21" s="27" t="s">
        <v>156</v>
      </c>
      <c r="G21" s="27" t="s">
        <v>129</v>
      </c>
      <c r="H21" s="37">
        <v>0</v>
      </c>
      <c r="I21" s="81">
        <v>-50</v>
      </c>
      <c r="J21" s="107" t="s">
        <v>155</v>
      </c>
    </row>
    <row r="22" customFormat="1" customHeight="1" spans="1:9">
      <c r="A22" s="36">
        <v>21</v>
      </c>
      <c r="B22" s="123">
        <v>307</v>
      </c>
      <c r="C22" s="115" t="s">
        <v>144</v>
      </c>
      <c r="D22" s="21" t="s">
        <v>145</v>
      </c>
      <c r="E22" s="116">
        <v>8022</v>
      </c>
      <c r="F22" s="20" t="s">
        <v>157</v>
      </c>
      <c r="G22" s="121" t="s">
        <v>129</v>
      </c>
      <c r="H22" s="36">
        <v>2</v>
      </c>
      <c r="I22" s="136"/>
    </row>
    <row r="23" customFormat="1" customHeight="1" spans="1:9">
      <c r="A23" s="36">
        <v>22</v>
      </c>
      <c r="B23" s="20">
        <v>307</v>
      </c>
      <c r="C23" s="115" t="s">
        <v>144</v>
      </c>
      <c r="D23" s="21" t="s">
        <v>145</v>
      </c>
      <c r="E23" s="20">
        <v>8527</v>
      </c>
      <c r="F23" s="20" t="s">
        <v>158</v>
      </c>
      <c r="G23" s="119" t="s">
        <v>129</v>
      </c>
      <c r="H23" s="36">
        <v>7</v>
      </c>
      <c r="I23" s="136"/>
    </row>
    <row r="24" customFormat="1" customHeight="1" spans="1:9">
      <c r="A24" s="36">
        <v>23</v>
      </c>
      <c r="B24" s="123">
        <v>307</v>
      </c>
      <c r="C24" s="115" t="s">
        <v>144</v>
      </c>
      <c r="D24" s="21" t="s">
        <v>145</v>
      </c>
      <c r="E24" s="116">
        <v>8592</v>
      </c>
      <c r="F24" s="116" t="s">
        <v>159</v>
      </c>
      <c r="G24" s="127" t="s">
        <v>129</v>
      </c>
      <c r="H24" s="36">
        <v>1</v>
      </c>
      <c r="I24" s="136"/>
    </row>
    <row r="25" customFormat="1" customHeight="1" spans="1:9">
      <c r="A25" s="36">
        <v>24</v>
      </c>
      <c r="B25" s="20">
        <v>307</v>
      </c>
      <c r="C25" s="115" t="s">
        <v>144</v>
      </c>
      <c r="D25" s="21" t="s">
        <v>145</v>
      </c>
      <c r="E25" s="20">
        <v>9190</v>
      </c>
      <c r="F25" s="20" t="s">
        <v>160</v>
      </c>
      <c r="G25" s="119" t="s">
        <v>129</v>
      </c>
      <c r="H25" s="36">
        <v>3</v>
      </c>
      <c r="I25" s="136"/>
    </row>
    <row r="26" customFormat="1" customHeight="1" spans="1:9">
      <c r="A26" s="36">
        <v>25</v>
      </c>
      <c r="B26" s="123">
        <v>307</v>
      </c>
      <c r="C26" s="124" t="s">
        <v>144</v>
      </c>
      <c r="D26" s="21" t="s">
        <v>145</v>
      </c>
      <c r="E26" s="116">
        <v>9563</v>
      </c>
      <c r="F26" s="116" t="s">
        <v>161</v>
      </c>
      <c r="G26" s="127" t="s">
        <v>129</v>
      </c>
      <c r="H26" s="36">
        <v>8</v>
      </c>
      <c r="I26" s="136"/>
    </row>
    <row r="27" customFormat="1" customHeight="1" spans="1:9">
      <c r="A27" s="36">
        <v>26</v>
      </c>
      <c r="B27" s="20">
        <v>307</v>
      </c>
      <c r="C27" s="115" t="s">
        <v>144</v>
      </c>
      <c r="D27" s="21" t="s">
        <v>145</v>
      </c>
      <c r="E27" s="20">
        <v>9669</v>
      </c>
      <c r="F27" s="20" t="s">
        <v>162</v>
      </c>
      <c r="G27" s="127" t="s">
        <v>129</v>
      </c>
      <c r="H27" s="36">
        <v>5</v>
      </c>
      <c r="I27" s="136"/>
    </row>
    <row r="28" customFormat="1" customHeight="1" spans="1:9">
      <c r="A28" s="36">
        <v>27</v>
      </c>
      <c r="B28" s="123">
        <v>307</v>
      </c>
      <c r="C28" s="124" t="s">
        <v>144</v>
      </c>
      <c r="D28" s="21" t="s">
        <v>145</v>
      </c>
      <c r="E28" s="20">
        <v>9679</v>
      </c>
      <c r="F28" s="20" t="s">
        <v>163</v>
      </c>
      <c r="G28" s="119" t="s">
        <v>129</v>
      </c>
      <c r="H28" s="36">
        <v>2</v>
      </c>
      <c r="I28" s="136"/>
    </row>
    <row r="29" customFormat="1" customHeight="1" spans="1:9">
      <c r="A29" s="36">
        <v>28</v>
      </c>
      <c r="B29" s="20">
        <v>307</v>
      </c>
      <c r="C29" s="115" t="s">
        <v>144</v>
      </c>
      <c r="D29" s="21" t="s">
        <v>145</v>
      </c>
      <c r="E29" s="116">
        <v>10613</v>
      </c>
      <c r="F29" s="116" t="s">
        <v>164</v>
      </c>
      <c r="G29" s="119" t="s">
        <v>165</v>
      </c>
      <c r="H29" s="36">
        <v>14</v>
      </c>
      <c r="I29" s="136"/>
    </row>
    <row r="30" customFormat="1" customHeight="1" spans="1:9">
      <c r="A30" s="36">
        <v>29</v>
      </c>
      <c r="B30" s="20">
        <v>307</v>
      </c>
      <c r="C30" s="115" t="s">
        <v>144</v>
      </c>
      <c r="D30" s="21" t="s">
        <v>145</v>
      </c>
      <c r="E30" s="116">
        <v>10886</v>
      </c>
      <c r="F30" s="116" t="s">
        <v>166</v>
      </c>
      <c r="G30" s="20" t="s">
        <v>129</v>
      </c>
      <c r="H30" s="36">
        <v>7</v>
      </c>
      <c r="I30" s="136"/>
    </row>
    <row r="31" customFormat="1" customHeight="1" spans="1:9">
      <c r="A31" s="36">
        <v>30</v>
      </c>
      <c r="B31" s="123">
        <v>307</v>
      </c>
      <c r="C31" s="124" t="s">
        <v>144</v>
      </c>
      <c r="D31" s="21" t="s">
        <v>145</v>
      </c>
      <c r="E31" s="20">
        <v>10890</v>
      </c>
      <c r="F31" s="20" t="s">
        <v>167</v>
      </c>
      <c r="G31" s="20" t="s">
        <v>129</v>
      </c>
      <c r="H31" s="36">
        <v>3</v>
      </c>
      <c r="I31" s="136"/>
    </row>
    <row r="32" customFormat="1" customHeight="1" spans="1:9">
      <c r="A32" s="36">
        <v>31</v>
      </c>
      <c r="B32" s="123">
        <v>307</v>
      </c>
      <c r="C32" s="124" t="s">
        <v>144</v>
      </c>
      <c r="D32" s="21" t="s">
        <v>145</v>
      </c>
      <c r="E32" s="20">
        <v>10891</v>
      </c>
      <c r="F32" s="20" t="s">
        <v>168</v>
      </c>
      <c r="G32" s="20" t="s">
        <v>129</v>
      </c>
      <c r="H32" s="36">
        <v>3</v>
      </c>
      <c r="I32" s="136"/>
    </row>
    <row r="33" customFormat="1" customHeight="1" spans="1:9">
      <c r="A33" s="36">
        <v>32</v>
      </c>
      <c r="B33" s="123">
        <v>307</v>
      </c>
      <c r="C33" s="124" t="s">
        <v>144</v>
      </c>
      <c r="D33" s="21" t="s">
        <v>145</v>
      </c>
      <c r="E33" s="20">
        <v>10892</v>
      </c>
      <c r="F33" s="20" t="s">
        <v>169</v>
      </c>
      <c r="G33" s="20" t="s">
        <v>129</v>
      </c>
      <c r="H33" s="36">
        <v>2</v>
      </c>
      <c r="I33" s="136"/>
    </row>
    <row r="34" customFormat="1" customHeight="1" spans="1:9">
      <c r="A34" s="36">
        <v>33</v>
      </c>
      <c r="B34" s="123">
        <v>307</v>
      </c>
      <c r="C34" s="124" t="s">
        <v>144</v>
      </c>
      <c r="D34" s="21" t="s">
        <v>145</v>
      </c>
      <c r="E34" s="20">
        <v>10902</v>
      </c>
      <c r="F34" s="20" t="s">
        <v>170</v>
      </c>
      <c r="G34" s="20" t="s">
        <v>129</v>
      </c>
      <c r="H34" s="36">
        <v>1</v>
      </c>
      <c r="I34" s="136"/>
    </row>
    <row r="35" customFormat="1" customHeight="1" spans="1:9">
      <c r="A35" s="36">
        <v>34</v>
      </c>
      <c r="B35" s="123">
        <v>307</v>
      </c>
      <c r="C35" s="128" t="s">
        <v>144</v>
      </c>
      <c r="D35" s="129" t="s">
        <v>145</v>
      </c>
      <c r="E35" s="116">
        <v>10989</v>
      </c>
      <c r="F35" s="116" t="s">
        <v>171</v>
      </c>
      <c r="G35" s="20" t="s">
        <v>129</v>
      </c>
      <c r="H35" s="36">
        <v>3</v>
      </c>
      <c r="I35" s="136"/>
    </row>
    <row r="36" s="107" customFormat="1" customHeight="1" spans="1:10">
      <c r="A36" s="37">
        <v>35</v>
      </c>
      <c r="B36" s="27">
        <v>307</v>
      </c>
      <c r="C36" s="125" t="s">
        <v>144</v>
      </c>
      <c r="D36" s="28" t="s">
        <v>145</v>
      </c>
      <c r="E36" s="126">
        <v>11117</v>
      </c>
      <c r="F36" s="27" t="s">
        <v>172</v>
      </c>
      <c r="G36" s="27" t="s">
        <v>173</v>
      </c>
      <c r="H36" s="37">
        <v>0</v>
      </c>
      <c r="I36" s="81">
        <v>-50</v>
      </c>
      <c r="J36" s="107" t="s">
        <v>155</v>
      </c>
    </row>
    <row r="37" customFormat="1" customHeight="1" spans="1:9">
      <c r="A37" s="36">
        <v>36</v>
      </c>
      <c r="B37" s="121">
        <v>307</v>
      </c>
      <c r="C37" s="130" t="s">
        <v>144</v>
      </c>
      <c r="D37" s="21" t="s">
        <v>145</v>
      </c>
      <c r="E37" s="121">
        <v>990264</v>
      </c>
      <c r="F37" s="131" t="s">
        <v>174</v>
      </c>
      <c r="G37" s="20" t="s">
        <v>175</v>
      </c>
      <c r="H37" s="36">
        <v>12</v>
      </c>
      <c r="I37" s="136"/>
    </row>
    <row r="38" s="107" customFormat="1" customHeight="1" spans="1:10">
      <c r="A38" s="37">
        <v>37</v>
      </c>
      <c r="B38" s="132">
        <v>307</v>
      </c>
      <c r="C38" s="133" t="s">
        <v>144</v>
      </c>
      <c r="D38" s="28" t="s">
        <v>145</v>
      </c>
      <c r="E38" s="132">
        <v>990280</v>
      </c>
      <c r="F38" s="134" t="s">
        <v>176</v>
      </c>
      <c r="G38" s="27" t="s">
        <v>175</v>
      </c>
      <c r="H38" s="37">
        <v>0</v>
      </c>
      <c r="I38" s="81">
        <v>-50</v>
      </c>
      <c r="J38" s="107" t="s">
        <v>155</v>
      </c>
    </row>
    <row r="39" s="106" customFormat="1" customHeight="1" spans="1:9">
      <c r="A39" s="41">
        <v>38</v>
      </c>
      <c r="B39" s="121">
        <v>307</v>
      </c>
      <c r="C39" s="130" t="s">
        <v>144</v>
      </c>
      <c r="D39" s="21" t="s">
        <v>145</v>
      </c>
      <c r="E39" s="121">
        <v>991137</v>
      </c>
      <c r="F39" s="131" t="s">
        <v>177</v>
      </c>
      <c r="G39" s="20" t="s">
        <v>175</v>
      </c>
      <c r="H39" s="41">
        <v>3</v>
      </c>
      <c r="I39" s="79"/>
    </row>
    <row r="40" s="106" customFormat="1" customHeight="1" spans="1:9">
      <c r="A40" s="41">
        <v>39</v>
      </c>
      <c r="B40" s="121">
        <v>307</v>
      </c>
      <c r="C40" s="130" t="s">
        <v>144</v>
      </c>
      <c r="D40" s="21" t="s">
        <v>145</v>
      </c>
      <c r="E40" s="121">
        <v>993501</v>
      </c>
      <c r="F40" s="131" t="s">
        <v>178</v>
      </c>
      <c r="G40" s="20" t="s">
        <v>175</v>
      </c>
      <c r="H40" s="41">
        <v>25</v>
      </c>
      <c r="I40" s="79"/>
    </row>
    <row r="41" s="106" customFormat="1" customHeight="1" spans="1:9">
      <c r="A41" s="41">
        <v>40</v>
      </c>
      <c r="B41" s="20">
        <v>308</v>
      </c>
      <c r="C41" s="115" t="s">
        <v>179</v>
      </c>
      <c r="D41" s="21" t="s">
        <v>180</v>
      </c>
      <c r="E41" s="116">
        <v>4089</v>
      </c>
      <c r="F41" s="118" t="s">
        <v>181</v>
      </c>
      <c r="G41" s="20" t="s">
        <v>131</v>
      </c>
      <c r="H41" s="41">
        <v>14</v>
      </c>
      <c r="I41" s="79"/>
    </row>
    <row r="42" s="106" customFormat="1" customHeight="1" spans="1:9">
      <c r="A42" s="41">
        <v>41</v>
      </c>
      <c r="B42" s="20">
        <v>308</v>
      </c>
      <c r="C42" s="128" t="s">
        <v>179</v>
      </c>
      <c r="D42" s="21" t="s">
        <v>180</v>
      </c>
      <c r="E42" s="20">
        <v>5347</v>
      </c>
      <c r="F42" s="20" t="s">
        <v>182</v>
      </c>
      <c r="G42" s="20" t="s">
        <v>129</v>
      </c>
      <c r="H42" s="41">
        <v>14</v>
      </c>
      <c r="I42" s="79"/>
    </row>
    <row r="43" s="106" customFormat="1" customHeight="1" spans="1:9">
      <c r="A43" s="41">
        <v>42</v>
      </c>
      <c r="B43" s="20">
        <v>308</v>
      </c>
      <c r="C43" s="128" t="s">
        <v>179</v>
      </c>
      <c r="D43" s="21" t="s">
        <v>180</v>
      </c>
      <c r="E43" s="20">
        <v>9200</v>
      </c>
      <c r="F43" s="20" t="s">
        <v>183</v>
      </c>
      <c r="G43" s="119" t="s">
        <v>129</v>
      </c>
      <c r="H43" s="41">
        <v>5</v>
      </c>
      <c r="I43" s="79"/>
    </row>
    <row r="44" s="106" customFormat="1" customHeight="1" spans="1:9">
      <c r="A44" s="41">
        <v>43</v>
      </c>
      <c r="B44" s="20">
        <v>308</v>
      </c>
      <c r="C44" s="115" t="s">
        <v>179</v>
      </c>
      <c r="D44" s="21" t="s">
        <v>180</v>
      </c>
      <c r="E44" s="20">
        <v>9967</v>
      </c>
      <c r="F44" s="20" t="s">
        <v>184</v>
      </c>
      <c r="G44" s="20" t="s">
        <v>129</v>
      </c>
      <c r="H44" s="41">
        <v>7</v>
      </c>
      <c r="I44" s="79"/>
    </row>
    <row r="45" s="106" customFormat="1" customHeight="1" spans="1:9">
      <c r="A45" s="41">
        <v>44</v>
      </c>
      <c r="B45" s="20">
        <v>308</v>
      </c>
      <c r="C45" s="128" t="s">
        <v>179</v>
      </c>
      <c r="D45" s="21" t="s">
        <v>180</v>
      </c>
      <c r="E45" s="116">
        <v>11251</v>
      </c>
      <c r="F45" s="116" t="s">
        <v>185</v>
      </c>
      <c r="G45" s="20" t="s">
        <v>129</v>
      </c>
      <c r="H45" s="41">
        <v>6</v>
      </c>
      <c r="I45" s="79"/>
    </row>
    <row r="46" s="106" customFormat="1" customHeight="1" spans="1:9">
      <c r="A46" s="41">
        <v>45</v>
      </c>
      <c r="B46" s="20">
        <v>311</v>
      </c>
      <c r="C46" s="115" t="s">
        <v>186</v>
      </c>
      <c r="D46" s="21" t="s">
        <v>187</v>
      </c>
      <c r="E46" s="116">
        <v>4093</v>
      </c>
      <c r="F46" s="118" t="s">
        <v>188</v>
      </c>
      <c r="G46" s="119" t="s">
        <v>131</v>
      </c>
      <c r="H46" s="41">
        <v>3</v>
      </c>
      <c r="I46" s="79"/>
    </row>
    <row r="47" s="106" customFormat="1" customHeight="1" spans="1:9">
      <c r="A47" s="41">
        <v>46</v>
      </c>
      <c r="B47" s="20">
        <v>311</v>
      </c>
      <c r="C47" s="115" t="s">
        <v>186</v>
      </c>
      <c r="D47" s="21" t="s">
        <v>187</v>
      </c>
      <c r="E47" s="116">
        <v>4302</v>
      </c>
      <c r="F47" s="118" t="s">
        <v>189</v>
      </c>
      <c r="G47" s="119" t="s">
        <v>129</v>
      </c>
      <c r="H47" s="41">
        <v>1</v>
      </c>
      <c r="I47" s="79"/>
    </row>
    <row r="48" s="106" customFormat="1" customHeight="1" spans="1:9">
      <c r="A48" s="41">
        <v>47</v>
      </c>
      <c r="B48" s="20">
        <v>329</v>
      </c>
      <c r="C48" s="115" t="s">
        <v>190</v>
      </c>
      <c r="D48" s="21" t="s">
        <v>65</v>
      </c>
      <c r="E48" s="118">
        <v>4518</v>
      </c>
      <c r="F48" s="118" t="s">
        <v>191</v>
      </c>
      <c r="G48" s="119" t="s">
        <v>129</v>
      </c>
      <c r="H48" s="41">
        <v>4</v>
      </c>
      <c r="I48" s="79"/>
    </row>
    <row r="49" s="106" customFormat="1" customHeight="1" spans="1:9">
      <c r="A49" s="41">
        <v>48</v>
      </c>
      <c r="B49" s="20">
        <v>329</v>
      </c>
      <c r="C49" s="120" t="s">
        <v>190</v>
      </c>
      <c r="D49" s="21" t="s">
        <v>65</v>
      </c>
      <c r="E49" s="20">
        <v>5589</v>
      </c>
      <c r="F49" s="20" t="s">
        <v>192</v>
      </c>
      <c r="G49" s="20" t="s">
        <v>129</v>
      </c>
      <c r="H49" s="41">
        <v>8</v>
      </c>
      <c r="I49" s="79"/>
    </row>
    <row r="50" s="106" customFormat="1" customHeight="1" spans="1:9">
      <c r="A50" s="41">
        <v>49</v>
      </c>
      <c r="B50" s="20">
        <v>329</v>
      </c>
      <c r="C50" s="115" t="s">
        <v>190</v>
      </c>
      <c r="D50" s="21" t="s">
        <v>65</v>
      </c>
      <c r="E50" s="20">
        <v>9988</v>
      </c>
      <c r="F50" s="20" t="s">
        <v>193</v>
      </c>
      <c r="G50" s="119" t="s">
        <v>131</v>
      </c>
      <c r="H50" s="41">
        <v>8</v>
      </c>
      <c r="I50" s="79"/>
    </row>
    <row r="51" customFormat="1" customHeight="1" spans="1:9">
      <c r="A51" s="36">
        <v>50</v>
      </c>
      <c r="B51" s="20">
        <v>329</v>
      </c>
      <c r="C51" s="120" t="s">
        <v>190</v>
      </c>
      <c r="D51" s="21" t="s">
        <v>65</v>
      </c>
      <c r="E51" s="116">
        <v>10927</v>
      </c>
      <c r="F51" s="116" t="s">
        <v>194</v>
      </c>
      <c r="G51" s="20" t="s">
        <v>129</v>
      </c>
      <c r="H51" s="36">
        <v>6</v>
      </c>
      <c r="I51" s="136"/>
    </row>
    <row r="52" s="106" customFormat="1" customHeight="1" spans="1:9">
      <c r="A52" s="41">
        <v>51</v>
      </c>
      <c r="B52" s="20">
        <v>337</v>
      </c>
      <c r="C52" s="115" t="s">
        <v>195</v>
      </c>
      <c r="D52" s="21" t="s">
        <v>180</v>
      </c>
      <c r="E52" s="20">
        <v>4061</v>
      </c>
      <c r="F52" s="20" t="s">
        <v>196</v>
      </c>
      <c r="G52" s="20" t="s">
        <v>129</v>
      </c>
      <c r="H52" s="41">
        <v>19</v>
      </c>
      <c r="I52" s="79"/>
    </row>
    <row r="53" s="106" customFormat="1" customHeight="1" spans="1:9">
      <c r="A53" s="41">
        <v>52</v>
      </c>
      <c r="B53" s="20">
        <v>337</v>
      </c>
      <c r="C53" s="115" t="s">
        <v>195</v>
      </c>
      <c r="D53" s="21" t="s">
        <v>180</v>
      </c>
      <c r="E53" s="116">
        <v>4264</v>
      </c>
      <c r="F53" s="20" t="s">
        <v>197</v>
      </c>
      <c r="G53" s="127" t="s">
        <v>131</v>
      </c>
      <c r="H53" s="41">
        <v>11</v>
      </c>
      <c r="I53" s="79"/>
    </row>
    <row r="54" s="106" customFormat="1" customHeight="1" spans="1:9">
      <c r="A54" s="41">
        <v>53</v>
      </c>
      <c r="B54" s="20">
        <v>337</v>
      </c>
      <c r="C54" s="115" t="s">
        <v>195</v>
      </c>
      <c r="D54" s="21" t="s">
        <v>180</v>
      </c>
      <c r="E54" s="118">
        <v>6965</v>
      </c>
      <c r="F54" s="118" t="s">
        <v>198</v>
      </c>
      <c r="G54" s="20" t="s">
        <v>129</v>
      </c>
      <c r="H54" s="41">
        <v>14</v>
      </c>
      <c r="I54" s="79"/>
    </row>
    <row r="55" s="106" customFormat="1" customHeight="1" spans="1:9">
      <c r="A55" s="41">
        <v>54</v>
      </c>
      <c r="B55" s="20">
        <v>337</v>
      </c>
      <c r="C55" s="115" t="s">
        <v>195</v>
      </c>
      <c r="D55" s="21" t="s">
        <v>180</v>
      </c>
      <c r="E55" s="116">
        <v>10816</v>
      </c>
      <c r="F55" s="116" t="s">
        <v>199</v>
      </c>
      <c r="G55" s="119" t="s">
        <v>129</v>
      </c>
      <c r="H55" s="41">
        <v>10</v>
      </c>
      <c r="I55" s="79"/>
    </row>
    <row r="56" s="106" customFormat="1" customHeight="1" spans="1:9">
      <c r="A56" s="41">
        <v>55</v>
      </c>
      <c r="B56" s="121">
        <v>337</v>
      </c>
      <c r="C56" s="130" t="s">
        <v>200</v>
      </c>
      <c r="D56" s="21" t="s">
        <v>180</v>
      </c>
      <c r="E56" s="121">
        <v>990176</v>
      </c>
      <c r="F56" s="131" t="s">
        <v>201</v>
      </c>
      <c r="G56" s="20" t="s">
        <v>175</v>
      </c>
      <c r="H56" s="41">
        <v>10</v>
      </c>
      <c r="I56" s="79"/>
    </row>
    <row r="57" s="106" customFormat="1" customHeight="1" spans="1:9">
      <c r="A57" s="41">
        <v>56</v>
      </c>
      <c r="B57" s="121">
        <v>337</v>
      </c>
      <c r="C57" s="130" t="s">
        <v>200</v>
      </c>
      <c r="D57" s="21" t="s">
        <v>180</v>
      </c>
      <c r="E57" s="121">
        <v>990451</v>
      </c>
      <c r="F57" s="131" t="s">
        <v>202</v>
      </c>
      <c r="G57" s="20" t="s">
        <v>175</v>
      </c>
      <c r="H57" s="41">
        <v>12</v>
      </c>
      <c r="I57" s="79"/>
    </row>
    <row r="58" customFormat="1" customHeight="1" spans="1:9">
      <c r="A58" s="36">
        <v>57</v>
      </c>
      <c r="B58" s="20">
        <v>339</v>
      </c>
      <c r="C58" s="115" t="s">
        <v>203</v>
      </c>
      <c r="D58" s="21" t="s">
        <v>187</v>
      </c>
      <c r="E58" s="116">
        <v>10586</v>
      </c>
      <c r="F58" s="116" t="s">
        <v>204</v>
      </c>
      <c r="G58" s="119" t="s">
        <v>129</v>
      </c>
      <c r="H58" s="36">
        <v>1</v>
      </c>
      <c r="I58" s="136"/>
    </row>
    <row r="59" customFormat="1" customHeight="1" spans="1:9">
      <c r="A59" s="36">
        <v>58</v>
      </c>
      <c r="B59" s="20">
        <v>339</v>
      </c>
      <c r="C59" s="115" t="s">
        <v>203</v>
      </c>
      <c r="D59" s="21" t="s">
        <v>187</v>
      </c>
      <c r="E59" s="116">
        <v>11097</v>
      </c>
      <c r="F59" s="135" t="s">
        <v>205</v>
      </c>
      <c r="G59" s="20" t="s">
        <v>173</v>
      </c>
      <c r="H59" s="36">
        <v>1</v>
      </c>
      <c r="I59" s="136"/>
    </row>
    <row r="60" customFormat="1" customHeight="1" spans="1:9">
      <c r="A60" s="36">
        <v>59</v>
      </c>
      <c r="B60" s="20">
        <v>339</v>
      </c>
      <c r="C60" s="115" t="s">
        <v>203</v>
      </c>
      <c r="D60" s="21" t="s">
        <v>187</v>
      </c>
      <c r="E60" s="116">
        <v>11144</v>
      </c>
      <c r="F60" s="116" t="s">
        <v>206</v>
      </c>
      <c r="G60" s="20" t="s">
        <v>129</v>
      </c>
      <c r="H60" s="36">
        <v>1</v>
      </c>
      <c r="I60" s="136"/>
    </row>
    <row r="61" s="106" customFormat="1" customHeight="1" spans="1:9">
      <c r="A61" s="41">
        <v>60</v>
      </c>
      <c r="B61" s="20">
        <v>341</v>
      </c>
      <c r="C61" s="115" t="s">
        <v>207</v>
      </c>
      <c r="D61" s="21" t="s">
        <v>36</v>
      </c>
      <c r="E61" s="118">
        <v>4187</v>
      </c>
      <c r="F61" s="117" t="s">
        <v>208</v>
      </c>
      <c r="G61" s="119" t="s">
        <v>131</v>
      </c>
      <c r="H61" s="41">
        <v>10</v>
      </c>
      <c r="I61" s="79"/>
    </row>
    <row r="62" s="106" customFormat="1" customHeight="1" spans="1:9">
      <c r="A62" s="41">
        <v>61</v>
      </c>
      <c r="B62" s="20">
        <v>341</v>
      </c>
      <c r="C62" s="115" t="s">
        <v>207</v>
      </c>
      <c r="D62" s="21" t="s">
        <v>36</v>
      </c>
      <c r="E62" s="118">
        <v>5698</v>
      </c>
      <c r="F62" s="118" t="s">
        <v>209</v>
      </c>
      <c r="G62" s="127" t="s">
        <v>129</v>
      </c>
      <c r="H62" s="41">
        <v>2</v>
      </c>
      <c r="I62" s="79"/>
    </row>
    <row r="63" s="106" customFormat="1" customHeight="1" spans="1:9">
      <c r="A63" s="41">
        <v>62</v>
      </c>
      <c r="B63" s="20">
        <v>341</v>
      </c>
      <c r="C63" s="115" t="s">
        <v>207</v>
      </c>
      <c r="D63" s="21" t="s">
        <v>36</v>
      </c>
      <c r="E63" s="118">
        <v>5764</v>
      </c>
      <c r="F63" s="116" t="s">
        <v>210</v>
      </c>
      <c r="G63" s="20" t="s">
        <v>129</v>
      </c>
      <c r="H63" s="41">
        <v>4</v>
      </c>
      <c r="I63" s="79"/>
    </row>
    <row r="64" s="106" customFormat="1" customHeight="1" spans="1:9">
      <c r="A64" s="41">
        <v>63</v>
      </c>
      <c r="B64" s="20">
        <v>341</v>
      </c>
      <c r="C64" s="115" t="s">
        <v>207</v>
      </c>
      <c r="D64" s="21" t="s">
        <v>36</v>
      </c>
      <c r="E64" s="116">
        <v>7645</v>
      </c>
      <c r="F64" s="116" t="s">
        <v>211</v>
      </c>
      <c r="G64" s="20" t="s">
        <v>129</v>
      </c>
      <c r="H64" s="41">
        <v>2</v>
      </c>
      <c r="I64" s="79"/>
    </row>
    <row r="65" s="106" customFormat="1" customHeight="1" spans="1:9">
      <c r="A65" s="41">
        <v>64</v>
      </c>
      <c r="B65" s="20">
        <v>341</v>
      </c>
      <c r="C65" s="115" t="s">
        <v>207</v>
      </c>
      <c r="D65" s="21" t="s">
        <v>36</v>
      </c>
      <c r="E65" s="116">
        <v>11248</v>
      </c>
      <c r="F65" s="116" t="s">
        <v>212</v>
      </c>
      <c r="G65" s="20" t="s">
        <v>129</v>
      </c>
      <c r="H65" s="41">
        <v>1</v>
      </c>
      <c r="I65" s="79"/>
    </row>
    <row r="66" s="106" customFormat="1" customHeight="1" spans="1:9">
      <c r="A66" s="41">
        <v>65</v>
      </c>
      <c r="B66" s="121">
        <v>341</v>
      </c>
      <c r="C66" s="130" t="s">
        <v>213</v>
      </c>
      <c r="D66" s="21" t="s">
        <v>36</v>
      </c>
      <c r="E66" s="121">
        <v>990293</v>
      </c>
      <c r="F66" s="131" t="s">
        <v>214</v>
      </c>
      <c r="G66" s="20" t="s">
        <v>175</v>
      </c>
      <c r="H66" s="41">
        <v>6</v>
      </c>
      <c r="I66" s="79"/>
    </row>
    <row r="67" s="106" customFormat="1" customHeight="1" spans="1:9">
      <c r="A67" s="41">
        <v>66</v>
      </c>
      <c r="B67" s="121">
        <v>341</v>
      </c>
      <c r="C67" s="130" t="s">
        <v>213</v>
      </c>
      <c r="D67" s="21" t="s">
        <v>36</v>
      </c>
      <c r="E67" s="121">
        <v>991097</v>
      </c>
      <c r="F67" s="131" t="s">
        <v>215</v>
      </c>
      <c r="G67" s="20" t="s">
        <v>175</v>
      </c>
      <c r="H67" s="41">
        <v>14</v>
      </c>
      <c r="I67" s="79"/>
    </row>
    <row r="68" s="106" customFormat="1" customHeight="1" spans="1:9">
      <c r="A68" s="41">
        <v>67</v>
      </c>
      <c r="B68" s="121">
        <v>341</v>
      </c>
      <c r="C68" s="130" t="s">
        <v>213</v>
      </c>
      <c r="D68" s="21" t="s">
        <v>36</v>
      </c>
      <c r="E68" s="121">
        <v>992157</v>
      </c>
      <c r="F68" s="131" t="s">
        <v>216</v>
      </c>
      <c r="G68" s="20" t="s">
        <v>175</v>
      </c>
      <c r="H68" s="41">
        <v>2</v>
      </c>
      <c r="I68" s="79"/>
    </row>
    <row r="69" s="106" customFormat="1" customHeight="1" spans="1:9">
      <c r="A69" s="41">
        <v>68</v>
      </c>
      <c r="B69" s="121">
        <v>341</v>
      </c>
      <c r="C69" s="130" t="s">
        <v>213</v>
      </c>
      <c r="D69" s="21" t="s">
        <v>36</v>
      </c>
      <c r="E69" s="121">
        <v>992357</v>
      </c>
      <c r="F69" s="131" t="s">
        <v>217</v>
      </c>
      <c r="G69" s="20" t="s">
        <v>175</v>
      </c>
      <c r="H69" s="41">
        <v>2</v>
      </c>
      <c r="I69" s="79"/>
    </row>
    <row r="70" s="106" customFormat="1" customHeight="1" spans="1:9">
      <c r="A70" s="41">
        <v>69</v>
      </c>
      <c r="B70" s="20">
        <v>343</v>
      </c>
      <c r="C70" s="115" t="s">
        <v>218</v>
      </c>
      <c r="D70" s="21" t="s">
        <v>187</v>
      </c>
      <c r="E70" s="118">
        <v>4301</v>
      </c>
      <c r="F70" s="118" t="s">
        <v>219</v>
      </c>
      <c r="G70" s="20" t="s">
        <v>129</v>
      </c>
      <c r="H70" s="41">
        <v>18</v>
      </c>
      <c r="I70" s="79"/>
    </row>
    <row r="71" s="106" customFormat="1" customHeight="1" spans="1:9">
      <c r="A71" s="41">
        <v>70</v>
      </c>
      <c r="B71" s="20">
        <v>343</v>
      </c>
      <c r="C71" s="115" t="s">
        <v>218</v>
      </c>
      <c r="D71" s="21" t="s">
        <v>187</v>
      </c>
      <c r="E71" s="116">
        <v>7583</v>
      </c>
      <c r="F71" s="116" t="s">
        <v>220</v>
      </c>
      <c r="G71" s="119" t="s">
        <v>131</v>
      </c>
      <c r="H71" s="41">
        <v>25</v>
      </c>
      <c r="I71" s="79"/>
    </row>
    <row r="72" s="106" customFormat="1" customHeight="1" spans="1:9">
      <c r="A72" s="41">
        <v>71</v>
      </c>
      <c r="B72" s="20">
        <v>343</v>
      </c>
      <c r="C72" s="115" t="s">
        <v>218</v>
      </c>
      <c r="D72" s="21" t="s">
        <v>187</v>
      </c>
      <c r="E72" s="118">
        <v>8035</v>
      </c>
      <c r="F72" s="116" t="s">
        <v>221</v>
      </c>
      <c r="G72" s="127" t="s">
        <v>129</v>
      </c>
      <c r="H72" s="41">
        <v>6</v>
      </c>
      <c r="I72" s="79"/>
    </row>
    <row r="73" s="106" customFormat="1" customHeight="1" spans="1:9">
      <c r="A73" s="41">
        <v>72</v>
      </c>
      <c r="B73" s="20">
        <v>343</v>
      </c>
      <c r="C73" s="115" t="s">
        <v>218</v>
      </c>
      <c r="D73" s="21" t="s">
        <v>187</v>
      </c>
      <c r="E73" s="116">
        <v>10191</v>
      </c>
      <c r="F73" s="116" t="s">
        <v>222</v>
      </c>
      <c r="G73" s="20" t="s">
        <v>129</v>
      </c>
      <c r="H73" s="41">
        <v>6</v>
      </c>
      <c r="I73" s="79"/>
    </row>
    <row r="74" s="106" customFormat="1" customHeight="1" spans="1:9">
      <c r="A74" s="41">
        <v>73</v>
      </c>
      <c r="B74" s="20">
        <v>343</v>
      </c>
      <c r="C74" s="115" t="s">
        <v>218</v>
      </c>
      <c r="D74" s="21" t="s">
        <v>187</v>
      </c>
      <c r="E74" s="116">
        <v>10932</v>
      </c>
      <c r="F74" s="116" t="s">
        <v>223</v>
      </c>
      <c r="G74" s="20" t="s">
        <v>129</v>
      </c>
      <c r="H74" s="41">
        <v>31</v>
      </c>
      <c r="I74" s="79"/>
    </row>
    <row r="75" s="106" customFormat="1" customHeight="1" spans="1:9">
      <c r="A75" s="41">
        <v>74</v>
      </c>
      <c r="B75" s="20">
        <v>343</v>
      </c>
      <c r="C75" s="115" t="s">
        <v>218</v>
      </c>
      <c r="D75" s="21" t="s">
        <v>187</v>
      </c>
      <c r="E75" s="116">
        <v>11116</v>
      </c>
      <c r="F75" s="20" t="s">
        <v>224</v>
      </c>
      <c r="G75" s="20" t="s">
        <v>173</v>
      </c>
      <c r="H75" s="41">
        <v>6</v>
      </c>
      <c r="I75" s="79"/>
    </row>
    <row r="76" s="106" customFormat="1" customHeight="1" spans="1:9">
      <c r="A76" s="41">
        <v>75</v>
      </c>
      <c r="B76" s="121">
        <v>343</v>
      </c>
      <c r="C76" s="130" t="s">
        <v>225</v>
      </c>
      <c r="D76" s="21" t="s">
        <v>187</v>
      </c>
      <c r="E76" s="121">
        <v>997367</v>
      </c>
      <c r="F76" s="131" t="s">
        <v>226</v>
      </c>
      <c r="G76" s="20" t="s">
        <v>175</v>
      </c>
      <c r="H76" s="41">
        <v>4</v>
      </c>
      <c r="I76" s="79"/>
    </row>
    <row r="77" s="106" customFormat="1" customHeight="1" spans="1:9">
      <c r="A77" s="41">
        <v>76</v>
      </c>
      <c r="B77" s="20">
        <v>347</v>
      </c>
      <c r="C77" s="128" t="s">
        <v>227</v>
      </c>
      <c r="D77" s="21" t="s">
        <v>187</v>
      </c>
      <c r="E77" s="116">
        <v>9840</v>
      </c>
      <c r="F77" s="116" t="s">
        <v>228</v>
      </c>
      <c r="G77" s="20" t="s">
        <v>131</v>
      </c>
      <c r="H77" s="41">
        <v>1</v>
      </c>
      <c r="I77" s="79"/>
    </row>
    <row r="78" s="106" customFormat="1" customHeight="1" spans="1:9">
      <c r="A78" s="41">
        <v>77</v>
      </c>
      <c r="B78" s="20">
        <v>347</v>
      </c>
      <c r="C78" s="128" t="s">
        <v>227</v>
      </c>
      <c r="D78" s="21" t="s">
        <v>187</v>
      </c>
      <c r="E78" s="20">
        <v>10469</v>
      </c>
      <c r="F78" s="20" t="s">
        <v>229</v>
      </c>
      <c r="G78" s="20" t="s">
        <v>129</v>
      </c>
      <c r="H78" s="41">
        <v>1</v>
      </c>
      <c r="I78" s="79"/>
    </row>
    <row r="79" s="106" customFormat="1" customHeight="1" spans="1:9">
      <c r="A79" s="41">
        <v>78</v>
      </c>
      <c r="B79" s="20">
        <v>347</v>
      </c>
      <c r="C79" s="128" t="s">
        <v>227</v>
      </c>
      <c r="D79" s="21" t="s">
        <v>187</v>
      </c>
      <c r="E79" s="116">
        <v>10919</v>
      </c>
      <c r="F79" s="116" t="s">
        <v>230</v>
      </c>
      <c r="G79" s="20" t="s">
        <v>129</v>
      </c>
      <c r="H79" s="41">
        <v>1</v>
      </c>
      <c r="I79" s="79"/>
    </row>
    <row r="80" s="106" customFormat="1" customHeight="1" spans="1:9">
      <c r="A80" s="41">
        <v>79</v>
      </c>
      <c r="B80" s="20">
        <v>347</v>
      </c>
      <c r="C80" s="120" t="s">
        <v>227</v>
      </c>
      <c r="D80" s="21" t="s">
        <v>187</v>
      </c>
      <c r="E80" s="116">
        <v>11111</v>
      </c>
      <c r="F80" s="135" t="s">
        <v>231</v>
      </c>
      <c r="G80" s="20" t="s">
        <v>173</v>
      </c>
      <c r="H80" s="41">
        <v>1</v>
      </c>
      <c r="I80" s="79"/>
    </row>
    <row r="81" s="106" customFormat="1" customHeight="1" spans="1:9">
      <c r="A81" s="41">
        <v>80</v>
      </c>
      <c r="B81" s="20">
        <v>349</v>
      </c>
      <c r="C81" s="115" t="s">
        <v>232</v>
      </c>
      <c r="D81" s="21" t="s">
        <v>180</v>
      </c>
      <c r="E81" s="116">
        <v>7634</v>
      </c>
      <c r="F81" s="116" t="s">
        <v>233</v>
      </c>
      <c r="G81" s="20" t="s">
        <v>129</v>
      </c>
      <c r="H81" s="41">
        <v>1</v>
      </c>
      <c r="I81" s="79"/>
    </row>
    <row r="82" s="106" customFormat="1" customHeight="1" spans="1:9">
      <c r="A82" s="41">
        <v>81</v>
      </c>
      <c r="B82" s="20">
        <v>349</v>
      </c>
      <c r="C82" s="115" t="s">
        <v>232</v>
      </c>
      <c r="D82" s="21" t="s">
        <v>180</v>
      </c>
      <c r="E82" s="20">
        <v>9308</v>
      </c>
      <c r="F82" s="20" t="s">
        <v>234</v>
      </c>
      <c r="G82" s="20" t="s">
        <v>131</v>
      </c>
      <c r="H82" s="41">
        <v>1</v>
      </c>
      <c r="I82" s="79"/>
    </row>
    <row r="83" s="106" customFormat="1" customHeight="1" spans="1:9">
      <c r="A83" s="41">
        <v>82</v>
      </c>
      <c r="B83" s="20">
        <v>349</v>
      </c>
      <c r="C83" s="115" t="s">
        <v>232</v>
      </c>
      <c r="D83" s="21" t="s">
        <v>180</v>
      </c>
      <c r="E83" s="20">
        <v>10873</v>
      </c>
      <c r="F83" s="20" t="s">
        <v>235</v>
      </c>
      <c r="G83" s="20" t="s">
        <v>129</v>
      </c>
      <c r="H83" s="41">
        <v>1</v>
      </c>
      <c r="I83" s="79"/>
    </row>
    <row r="84" s="106" customFormat="1" customHeight="1" spans="1:9">
      <c r="A84" s="41">
        <v>83</v>
      </c>
      <c r="B84" s="20">
        <v>349</v>
      </c>
      <c r="C84" s="115" t="s">
        <v>232</v>
      </c>
      <c r="D84" s="21" t="s">
        <v>180</v>
      </c>
      <c r="E84" s="116">
        <v>11096</v>
      </c>
      <c r="F84" s="135" t="s">
        <v>236</v>
      </c>
      <c r="G84" s="20" t="s">
        <v>173</v>
      </c>
      <c r="H84" s="41">
        <v>1</v>
      </c>
      <c r="I84" s="79"/>
    </row>
    <row r="85" s="106" customFormat="1" customHeight="1" spans="1:9">
      <c r="A85" s="41">
        <v>84</v>
      </c>
      <c r="B85" s="20">
        <v>351</v>
      </c>
      <c r="C85" s="115" t="s">
        <v>237</v>
      </c>
      <c r="D85" s="21" t="s">
        <v>65</v>
      </c>
      <c r="E85" s="118">
        <v>4524</v>
      </c>
      <c r="F85" s="20" t="s">
        <v>238</v>
      </c>
      <c r="G85" s="20" t="s">
        <v>131</v>
      </c>
      <c r="H85" s="41">
        <v>1</v>
      </c>
      <c r="I85" s="79"/>
    </row>
    <row r="86" s="106" customFormat="1" customHeight="1" spans="1:9">
      <c r="A86" s="41">
        <v>85</v>
      </c>
      <c r="B86" s="20">
        <v>351</v>
      </c>
      <c r="C86" s="115" t="s">
        <v>237</v>
      </c>
      <c r="D86" s="21" t="s">
        <v>65</v>
      </c>
      <c r="E86" s="118">
        <v>8594</v>
      </c>
      <c r="F86" s="118" t="s">
        <v>239</v>
      </c>
      <c r="G86" s="20" t="s">
        <v>129</v>
      </c>
      <c r="H86" s="41">
        <v>1</v>
      </c>
      <c r="I86" s="79"/>
    </row>
    <row r="87" s="106" customFormat="1" customHeight="1" spans="1:9">
      <c r="A87" s="41">
        <v>86</v>
      </c>
      <c r="B87" s="20">
        <v>351</v>
      </c>
      <c r="C87" s="115" t="s">
        <v>237</v>
      </c>
      <c r="D87" s="21" t="s">
        <v>65</v>
      </c>
      <c r="E87" s="20">
        <v>8606</v>
      </c>
      <c r="F87" s="20" t="s">
        <v>240</v>
      </c>
      <c r="G87" s="20" t="s">
        <v>129</v>
      </c>
      <c r="H87" s="41">
        <v>1</v>
      </c>
      <c r="I87" s="79"/>
    </row>
    <row r="88" s="106" customFormat="1" customHeight="1" spans="1:9">
      <c r="A88" s="41">
        <v>87</v>
      </c>
      <c r="B88" s="20">
        <v>351</v>
      </c>
      <c r="C88" s="115" t="s">
        <v>237</v>
      </c>
      <c r="D88" s="21" t="s">
        <v>65</v>
      </c>
      <c r="E88" s="116">
        <v>11247</v>
      </c>
      <c r="F88" s="116" t="s">
        <v>241</v>
      </c>
      <c r="G88" s="20" t="s">
        <v>129</v>
      </c>
      <c r="H88" s="41">
        <v>2</v>
      </c>
      <c r="I88" s="79"/>
    </row>
    <row r="89" s="106" customFormat="1" customHeight="1" spans="1:9">
      <c r="A89" s="41">
        <v>88</v>
      </c>
      <c r="B89" s="121">
        <v>351</v>
      </c>
      <c r="C89" s="130" t="s">
        <v>242</v>
      </c>
      <c r="D89" s="21" t="s">
        <v>65</v>
      </c>
      <c r="E89" s="121">
        <v>997487</v>
      </c>
      <c r="F89" s="131" t="s">
        <v>243</v>
      </c>
      <c r="G89" s="20" t="s">
        <v>175</v>
      </c>
      <c r="H89" s="41">
        <v>1</v>
      </c>
      <c r="I89" s="79"/>
    </row>
    <row r="90" s="106" customFormat="1" customHeight="1" spans="1:9">
      <c r="A90" s="41">
        <v>89</v>
      </c>
      <c r="B90" s="20">
        <v>355</v>
      </c>
      <c r="C90" s="115" t="s">
        <v>244</v>
      </c>
      <c r="D90" s="21" t="s">
        <v>180</v>
      </c>
      <c r="E90" s="118">
        <v>6544</v>
      </c>
      <c r="F90" s="20" t="s">
        <v>245</v>
      </c>
      <c r="G90" s="20" t="s">
        <v>129</v>
      </c>
      <c r="H90" s="41">
        <v>5</v>
      </c>
      <c r="I90" s="79"/>
    </row>
    <row r="91" s="106" customFormat="1" customHeight="1" spans="1:9">
      <c r="A91" s="41">
        <v>90</v>
      </c>
      <c r="B91" s="20">
        <v>355</v>
      </c>
      <c r="C91" s="115" t="s">
        <v>244</v>
      </c>
      <c r="D91" s="21" t="s">
        <v>180</v>
      </c>
      <c r="E91" s="116">
        <v>8233</v>
      </c>
      <c r="F91" s="20" t="s">
        <v>246</v>
      </c>
      <c r="G91" s="121" t="s">
        <v>129</v>
      </c>
      <c r="H91" s="41">
        <v>2</v>
      </c>
      <c r="I91" s="79"/>
    </row>
    <row r="92" s="106" customFormat="1" customHeight="1" spans="1:9">
      <c r="A92" s="41">
        <v>91</v>
      </c>
      <c r="B92" s="20">
        <v>355</v>
      </c>
      <c r="C92" s="115" t="s">
        <v>244</v>
      </c>
      <c r="D92" s="21" t="s">
        <v>180</v>
      </c>
      <c r="E92" s="20">
        <v>9895</v>
      </c>
      <c r="F92" s="20" t="s">
        <v>247</v>
      </c>
      <c r="G92" s="20" t="s">
        <v>131</v>
      </c>
      <c r="H92" s="41">
        <v>4</v>
      </c>
      <c r="I92" s="79"/>
    </row>
    <row r="93" customFormat="1" customHeight="1" spans="1:9">
      <c r="A93" s="36">
        <v>92</v>
      </c>
      <c r="B93" s="123">
        <v>355</v>
      </c>
      <c r="C93" s="115" t="s">
        <v>244</v>
      </c>
      <c r="D93" s="21" t="s">
        <v>180</v>
      </c>
      <c r="E93" s="116">
        <v>11115</v>
      </c>
      <c r="F93" s="20" t="s">
        <v>248</v>
      </c>
      <c r="G93" s="20" t="s">
        <v>173</v>
      </c>
      <c r="H93" s="36">
        <v>2</v>
      </c>
      <c r="I93" s="136"/>
    </row>
    <row r="94" s="106" customFormat="1" customHeight="1" spans="1:9">
      <c r="A94" s="41">
        <v>93</v>
      </c>
      <c r="B94" s="121">
        <v>355</v>
      </c>
      <c r="C94" s="130" t="s">
        <v>249</v>
      </c>
      <c r="D94" s="21" t="s">
        <v>180</v>
      </c>
      <c r="E94" s="121">
        <v>990467</v>
      </c>
      <c r="F94" s="131" t="s">
        <v>250</v>
      </c>
      <c r="G94" s="20" t="s">
        <v>175</v>
      </c>
      <c r="H94" s="41">
        <v>1</v>
      </c>
      <c r="I94" s="79"/>
    </row>
    <row r="95" customFormat="1" customHeight="1" spans="1:9">
      <c r="A95" s="36">
        <v>94</v>
      </c>
      <c r="B95" s="20">
        <v>357</v>
      </c>
      <c r="C95" s="120" t="s">
        <v>251</v>
      </c>
      <c r="D95" s="21" t="s">
        <v>187</v>
      </c>
      <c r="E95" s="118">
        <v>6814</v>
      </c>
      <c r="F95" s="118" t="s">
        <v>252</v>
      </c>
      <c r="G95" s="20" t="s">
        <v>129</v>
      </c>
      <c r="H95" s="36">
        <v>2</v>
      </c>
      <c r="I95" s="136"/>
    </row>
    <row r="96" s="107" customFormat="1" customHeight="1" spans="1:9">
      <c r="A96" s="37">
        <v>95</v>
      </c>
      <c r="B96" s="27">
        <v>357</v>
      </c>
      <c r="C96" s="137" t="s">
        <v>251</v>
      </c>
      <c r="D96" s="28" t="s">
        <v>187</v>
      </c>
      <c r="E96" s="138">
        <v>6989</v>
      </c>
      <c r="F96" s="138" t="s">
        <v>253</v>
      </c>
      <c r="G96" s="139" t="s">
        <v>131</v>
      </c>
      <c r="H96" s="37">
        <v>0</v>
      </c>
      <c r="I96" s="81" t="s">
        <v>254</v>
      </c>
    </row>
    <row r="97" customFormat="1" customHeight="1" spans="1:9">
      <c r="A97" s="36">
        <v>96</v>
      </c>
      <c r="B97" s="20">
        <v>357</v>
      </c>
      <c r="C97" s="120" t="s">
        <v>251</v>
      </c>
      <c r="D97" s="21" t="s">
        <v>187</v>
      </c>
      <c r="E97" s="116">
        <v>11049</v>
      </c>
      <c r="F97" s="116" t="s">
        <v>255</v>
      </c>
      <c r="G97" s="20" t="s">
        <v>129</v>
      </c>
      <c r="H97" s="36">
        <v>1</v>
      </c>
      <c r="I97" s="136"/>
    </row>
    <row r="98" customFormat="1" customHeight="1" spans="1:9">
      <c r="A98" s="36">
        <v>97</v>
      </c>
      <c r="B98" s="20">
        <v>357</v>
      </c>
      <c r="C98" s="120" t="s">
        <v>251</v>
      </c>
      <c r="D98" s="21" t="s">
        <v>187</v>
      </c>
      <c r="E98" s="116">
        <v>11113</v>
      </c>
      <c r="F98" s="20" t="s">
        <v>256</v>
      </c>
      <c r="G98" s="20" t="s">
        <v>173</v>
      </c>
      <c r="H98" s="36">
        <v>1</v>
      </c>
      <c r="I98" s="136"/>
    </row>
    <row r="99" s="106" customFormat="1" customHeight="1" spans="1:9">
      <c r="A99" s="41">
        <v>98</v>
      </c>
      <c r="B99" s="20">
        <v>359</v>
      </c>
      <c r="C99" s="128" t="s">
        <v>257</v>
      </c>
      <c r="D99" s="21" t="s">
        <v>187</v>
      </c>
      <c r="E99" s="20">
        <v>5623</v>
      </c>
      <c r="F99" s="20" t="s">
        <v>258</v>
      </c>
      <c r="G99" s="119" t="s">
        <v>131</v>
      </c>
      <c r="H99" s="41">
        <v>5</v>
      </c>
      <c r="I99" s="79"/>
    </row>
    <row r="100" s="106" customFormat="1" customHeight="1" spans="1:9">
      <c r="A100" s="41">
        <v>99</v>
      </c>
      <c r="B100" s="20">
        <v>359</v>
      </c>
      <c r="C100" s="128" t="s">
        <v>257</v>
      </c>
      <c r="D100" s="21" t="s">
        <v>187</v>
      </c>
      <c r="E100" s="20">
        <v>10463</v>
      </c>
      <c r="F100" s="20" t="s">
        <v>259</v>
      </c>
      <c r="G100" s="20" t="s">
        <v>129</v>
      </c>
      <c r="H100" s="41">
        <v>1</v>
      </c>
      <c r="I100" s="79"/>
    </row>
    <row r="101" s="106" customFormat="1" customHeight="1" spans="1:9">
      <c r="A101" s="41">
        <v>100</v>
      </c>
      <c r="B101" s="20">
        <v>359</v>
      </c>
      <c r="C101" s="128" t="s">
        <v>257</v>
      </c>
      <c r="D101" s="21" t="s">
        <v>187</v>
      </c>
      <c r="E101" s="116">
        <v>10860</v>
      </c>
      <c r="F101" s="116" t="s">
        <v>260</v>
      </c>
      <c r="G101" s="20" t="s">
        <v>129</v>
      </c>
      <c r="H101" s="41">
        <v>3</v>
      </c>
      <c r="I101" s="79"/>
    </row>
    <row r="102" s="106" customFormat="1" customHeight="1" spans="1:9">
      <c r="A102" s="41">
        <v>101</v>
      </c>
      <c r="B102" s="20">
        <v>359</v>
      </c>
      <c r="C102" s="128" t="s">
        <v>257</v>
      </c>
      <c r="D102" s="21" t="s">
        <v>187</v>
      </c>
      <c r="E102" s="20">
        <v>10904</v>
      </c>
      <c r="F102" s="20" t="s">
        <v>261</v>
      </c>
      <c r="G102" s="20" t="s">
        <v>129</v>
      </c>
      <c r="H102" s="41">
        <v>1</v>
      </c>
      <c r="I102" s="79"/>
    </row>
    <row r="103" s="106" customFormat="1" customHeight="1" spans="1:9">
      <c r="A103" s="41">
        <v>102</v>
      </c>
      <c r="B103" s="20">
        <v>365</v>
      </c>
      <c r="C103" s="115" t="s">
        <v>262</v>
      </c>
      <c r="D103" s="21" t="s">
        <v>187</v>
      </c>
      <c r="E103" s="118">
        <v>8400</v>
      </c>
      <c r="F103" s="118" t="s">
        <v>263</v>
      </c>
      <c r="G103" s="20" t="s">
        <v>129</v>
      </c>
      <c r="H103" s="41">
        <v>7.5</v>
      </c>
      <c r="I103" s="79"/>
    </row>
    <row r="104" s="106" customFormat="1" customHeight="1" spans="1:9">
      <c r="A104" s="41">
        <v>103</v>
      </c>
      <c r="B104" s="20">
        <v>365</v>
      </c>
      <c r="C104" s="115" t="s">
        <v>262</v>
      </c>
      <c r="D104" s="21" t="s">
        <v>187</v>
      </c>
      <c r="E104" s="118">
        <v>8798</v>
      </c>
      <c r="F104" s="118" t="s">
        <v>264</v>
      </c>
      <c r="G104" s="119" t="s">
        <v>131</v>
      </c>
      <c r="H104" s="41">
        <v>28</v>
      </c>
      <c r="I104" s="79"/>
    </row>
    <row r="105" s="106" customFormat="1" customHeight="1" spans="1:9">
      <c r="A105" s="41">
        <v>104</v>
      </c>
      <c r="B105" s="20">
        <v>365</v>
      </c>
      <c r="C105" s="128" t="s">
        <v>262</v>
      </c>
      <c r="D105" s="21" t="s">
        <v>187</v>
      </c>
      <c r="E105" s="116">
        <v>10931</v>
      </c>
      <c r="F105" s="116" t="s">
        <v>265</v>
      </c>
      <c r="G105" s="20" t="s">
        <v>129</v>
      </c>
      <c r="H105" s="41">
        <v>9</v>
      </c>
      <c r="I105" s="79"/>
    </row>
    <row r="106" s="106" customFormat="1" customHeight="1" spans="1:9">
      <c r="A106" s="41">
        <v>105</v>
      </c>
      <c r="B106" s="20">
        <v>365</v>
      </c>
      <c r="C106" s="128" t="s">
        <v>262</v>
      </c>
      <c r="D106" s="21" t="s">
        <v>187</v>
      </c>
      <c r="E106" s="116">
        <v>10997</v>
      </c>
      <c r="F106" s="116" t="s">
        <v>266</v>
      </c>
      <c r="G106" s="20" t="s">
        <v>129</v>
      </c>
      <c r="H106" s="41">
        <v>6</v>
      </c>
      <c r="I106" s="79"/>
    </row>
    <row r="107" s="106" customFormat="1" customHeight="1" spans="1:9">
      <c r="A107" s="41">
        <v>106</v>
      </c>
      <c r="B107" s="121">
        <v>365</v>
      </c>
      <c r="C107" s="130" t="s">
        <v>267</v>
      </c>
      <c r="D107" s="21" t="s">
        <v>187</v>
      </c>
      <c r="E107" s="121">
        <v>991118</v>
      </c>
      <c r="F107" s="131" t="s">
        <v>268</v>
      </c>
      <c r="G107" s="20" t="s">
        <v>175</v>
      </c>
      <c r="H107" s="41">
        <v>8.5</v>
      </c>
      <c r="I107" s="79"/>
    </row>
    <row r="108" s="106" customFormat="1" customHeight="1" spans="1:9">
      <c r="A108" s="41">
        <v>107</v>
      </c>
      <c r="B108" s="20">
        <v>367</v>
      </c>
      <c r="C108" s="115" t="s">
        <v>269</v>
      </c>
      <c r="D108" s="21" t="s">
        <v>65</v>
      </c>
      <c r="E108" s="20">
        <v>9983</v>
      </c>
      <c r="F108" s="20" t="s">
        <v>270</v>
      </c>
      <c r="G108" s="119" t="s">
        <v>131</v>
      </c>
      <c r="H108" s="41">
        <v>2</v>
      </c>
      <c r="I108" s="79"/>
    </row>
    <row r="109" s="106" customFormat="1" customHeight="1" spans="1:9">
      <c r="A109" s="41">
        <v>108</v>
      </c>
      <c r="B109" s="20">
        <v>367</v>
      </c>
      <c r="C109" s="115" t="s">
        <v>269</v>
      </c>
      <c r="D109" s="21" t="s">
        <v>65</v>
      </c>
      <c r="E109" s="116">
        <v>10218</v>
      </c>
      <c r="F109" s="116" t="s">
        <v>271</v>
      </c>
      <c r="G109" s="20" t="s">
        <v>129</v>
      </c>
      <c r="H109" s="41">
        <v>2</v>
      </c>
      <c r="I109" s="79"/>
    </row>
    <row r="110" s="106" customFormat="1" customHeight="1" spans="1:9">
      <c r="A110" s="41">
        <v>109</v>
      </c>
      <c r="B110" s="20">
        <v>367</v>
      </c>
      <c r="C110" s="115" t="s">
        <v>269</v>
      </c>
      <c r="D110" s="21" t="s">
        <v>65</v>
      </c>
      <c r="E110" s="116">
        <v>10955</v>
      </c>
      <c r="F110" s="116" t="s">
        <v>272</v>
      </c>
      <c r="G110" s="20" t="s">
        <v>129</v>
      </c>
      <c r="H110" s="41">
        <v>1</v>
      </c>
      <c r="I110" s="79"/>
    </row>
    <row r="111" s="106" customFormat="1" customHeight="1" spans="1:9">
      <c r="A111" s="41">
        <v>110</v>
      </c>
      <c r="B111" s="20">
        <v>371</v>
      </c>
      <c r="C111" s="115" t="s">
        <v>273</v>
      </c>
      <c r="D111" s="21" t="s">
        <v>36</v>
      </c>
      <c r="E111" s="20">
        <v>9112</v>
      </c>
      <c r="F111" s="20" t="s">
        <v>274</v>
      </c>
      <c r="G111" s="119" t="s">
        <v>131</v>
      </c>
      <c r="H111" s="41">
        <v>2</v>
      </c>
      <c r="I111" s="79"/>
    </row>
    <row r="112" s="106" customFormat="1" customHeight="1" spans="1:9">
      <c r="A112" s="41">
        <v>111</v>
      </c>
      <c r="B112" s="116">
        <v>371</v>
      </c>
      <c r="C112" s="120" t="s">
        <v>273</v>
      </c>
      <c r="D112" s="21" t="s">
        <v>36</v>
      </c>
      <c r="E112" s="116">
        <v>10733</v>
      </c>
      <c r="F112" s="116" t="s">
        <v>275</v>
      </c>
      <c r="G112" s="20" t="s">
        <v>129</v>
      </c>
      <c r="H112" s="41">
        <v>3</v>
      </c>
      <c r="I112" s="79"/>
    </row>
    <row r="113" customFormat="1" customHeight="1" spans="1:9">
      <c r="A113" s="36">
        <v>112</v>
      </c>
      <c r="B113" s="123">
        <v>373</v>
      </c>
      <c r="C113" s="115" t="s">
        <v>276</v>
      </c>
      <c r="D113" s="21" t="s">
        <v>180</v>
      </c>
      <c r="E113" s="118">
        <v>8075</v>
      </c>
      <c r="F113" s="116" t="s">
        <v>277</v>
      </c>
      <c r="G113" s="20" t="s">
        <v>129</v>
      </c>
      <c r="H113" s="36">
        <v>2</v>
      </c>
      <c r="I113" s="136"/>
    </row>
    <row r="114" s="107" customFormat="1" customHeight="1" spans="1:10">
      <c r="A114" s="37">
        <v>113</v>
      </c>
      <c r="B114" s="27">
        <v>373</v>
      </c>
      <c r="C114" s="125" t="s">
        <v>276</v>
      </c>
      <c r="D114" s="28" t="s">
        <v>180</v>
      </c>
      <c r="E114" s="27">
        <v>8903</v>
      </c>
      <c r="F114" s="27" t="s">
        <v>278</v>
      </c>
      <c r="G114" s="140" t="s">
        <v>139</v>
      </c>
      <c r="H114" s="37">
        <v>0</v>
      </c>
      <c r="I114" s="81">
        <v>-50</v>
      </c>
      <c r="J114" s="107" t="s">
        <v>155</v>
      </c>
    </row>
    <row r="115" s="107" customFormat="1" customHeight="1" spans="1:10">
      <c r="A115" s="37">
        <v>114</v>
      </c>
      <c r="B115" s="27">
        <v>373</v>
      </c>
      <c r="C115" s="125" t="s">
        <v>276</v>
      </c>
      <c r="D115" s="28" t="s">
        <v>180</v>
      </c>
      <c r="E115" s="126">
        <v>10855</v>
      </c>
      <c r="F115" s="126" t="s">
        <v>279</v>
      </c>
      <c r="G115" s="27" t="s">
        <v>129</v>
      </c>
      <c r="H115" s="37">
        <v>0</v>
      </c>
      <c r="I115" s="81">
        <v>-50</v>
      </c>
      <c r="J115" s="107" t="s">
        <v>155</v>
      </c>
    </row>
    <row r="116" customFormat="1" customHeight="1" spans="1:9">
      <c r="A116" s="36">
        <v>115</v>
      </c>
      <c r="B116" s="123">
        <v>373</v>
      </c>
      <c r="C116" s="120" t="s">
        <v>276</v>
      </c>
      <c r="D116" s="21" t="s">
        <v>180</v>
      </c>
      <c r="E116" s="116">
        <v>10916</v>
      </c>
      <c r="F116" s="116" t="s">
        <v>280</v>
      </c>
      <c r="G116" s="20" t="s">
        <v>129</v>
      </c>
      <c r="H116" s="36">
        <v>2</v>
      </c>
      <c r="I116" s="136"/>
    </row>
    <row r="117" customFormat="1" customHeight="1" spans="1:9">
      <c r="A117" s="36">
        <v>116</v>
      </c>
      <c r="B117" s="123">
        <v>377</v>
      </c>
      <c r="C117" s="115" t="s">
        <v>281</v>
      </c>
      <c r="D117" s="21" t="s">
        <v>282</v>
      </c>
      <c r="E117" s="118">
        <v>5782</v>
      </c>
      <c r="F117" s="118" t="s">
        <v>283</v>
      </c>
      <c r="G117" s="20" t="s">
        <v>129</v>
      </c>
      <c r="H117" s="36">
        <v>1</v>
      </c>
      <c r="I117" s="136"/>
    </row>
    <row r="118" s="106" customFormat="1" customHeight="1" spans="1:9">
      <c r="A118" s="41">
        <v>117</v>
      </c>
      <c r="B118" s="20">
        <v>377</v>
      </c>
      <c r="C118" s="115" t="s">
        <v>281</v>
      </c>
      <c r="D118" s="21" t="s">
        <v>282</v>
      </c>
      <c r="E118" s="20">
        <v>8940</v>
      </c>
      <c r="F118" s="20" t="s">
        <v>284</v>
      </c>
      <c r="G118" s="20" t="s">
        <v>139</v>
      </c>
      <c r="H118" s="41">
        <v>1</v>
      </c>
      <c r="I118" s="79"/>
    </row>
    <row r="119" s="106" customFormat="1" customHeight="1" spans="1:9">
      <c r="A119" s="41">
        <v>118</v>
      </c>
      <c r="B119" s="20">
        <v>377</v>
      </c>
      <c r="C119" s="115" t="s">
        <v>281</v>
      </c>
      <c r="D119" s="21" t="s">
        <v>282</v>
      </c>
      <c r="E119" s="116">
        <v>11119</v>
      </c>
      <c r="F119" s="135" t="s">
        <v>285</v>
      </c>
      <c r="G119" s="20" t="s">
        <v>173</v>
      </c>
      <c r="H119" s="41">
        <v>1</v>
      </c>
      <c r="I119" s="79"/>
    </row>
    <row r="120" s="106" customFormat="1" customHeight="1" spans="1:9">
      <c r="A120" s="41">
        <v>119</v>
      </c>
      <c r="B120" s="20">
        <v>379</v>
      </c>
      <c r="C120" s="115" t="s">
        <v>286</v>
      </c>
      <c r="D120" s="21" t="s">
        <v>187</v>
      </c>
      <c r="E120" s="118">
        <v>5344</v>
      </c>
      <c r="F120" s="118" t="s">
        <v>287</v>
      </c>
      <c r="G120" s="20" t="s">
        <v>129</v>
      </c>
      <c r="H120" s="41">
        <v>2</v>
      </c>
      <c r="I120" s="79"/>
    </row>
    <row r="121" s="106" customFormat="1" customHeight="1" spans="1:9">
      <c r="A121" s="41">
        <v>120</v>
      </c>
      <c r="B121" s="20">
        <v>379</v>
      </c>
      <c r="C121" s="115" t="s">
        <v>286</v>
      </c>
      <c r="D121" s="21" t="s">
        <v>187</v>
      </c>
      <c r="E121" s="20">
        <v>6830</v>
      </c>
      <c r="F121" s="20" t="s">
        <v>288</v>
      </c>
      <c r="G121" s="20" t="s">
        <v>139</v>
      </c>
      <c r="H121" s="41">
        <v>2</v>
      </c>
      <c r="I121" s="79"/>
    </row>
    <row r="122" s="106" customFormat="1" customHeight="1" spans="1:9">
      <c r="A122" s="41">
        <v>121</v>
      </c>
      <c r="B122" s="20">
        <v>379</v>
      </c>
      <c r="C122" s="115" t="s">
        <v>286</v>
      </c>
      <c r="D122" s="21" t="s">
        <v>187</v>
      </c>
      <c r="E122" s="116">
        <v>6831</v>
      </c>
      <c r="F122" s="116" t="s">
        <v>289</v>
      </c>
      <c r="G122" s="20" t="s">
        <v>129</v>
      </c>
      <c r="H122" s="41">
        <v>2</v>
      </c>
      <c r="I122" s="79"/>
    </row>
    <row r="123" s="106" customFormat="1" customHeight="1" spans="1:9">
      <c r="A123" s="41">
        <v>122</v>
      </c>
      <c r="B123" s="20">
        <v>385</v>
      </c>
      <c r="C123" s="115" t="s">
        <v>290</v>
      </c>
      <c r="D123" s="21" t="s">
        <v>36</v>
      </c>
      <c r="E123" s="118">
        <v>4196</v>
      </c>
      <c r="F123" s="20" t="s">
        <v>291</v>
      </c>
      <c r="G123" s="119" t="s">
        <v>131</v>
      </c>
      <c r="H123" s="41">
        <v>6.05</v>
      </c>
      <c r="I123" s="79"/>
    </row>
    <row r="124" s="106" customFormat="1" customHeight="1" spans="1:9">
      <c r="A124" s="41">
        <v>123</v>
      </c>
      <c r="B124" s="20">
        <v>385</v>
      </c>
      <c r="C124" s="115" t="s">
        <v>290</v>
      </c>
      <c r="D124" s="21" t="s">
        <v>36</v>
      </c>
      <c r="E124" s="118">
        <v>5954</v>
      </c>
      <c r="F124" s="118" t="s">
        <v>292</v>
      </c>
      <c r="G124" s="20" t="s">
        <v>129</v>
      </c>
      <c r="H124" s="41">
        <v>2</v>
      </c>
      <c r="I124" s="79"/>
    </row>
    <row r="125" s="106" customFormat="1" customHeight="1" spans="1:9">
      <c r="A125" s="41">
        <v>124</v>
      </c>
      <c r="B125" s="20">
        <v>385</v>
      </c>
      <c r="C125" s="115" t="s">
        <v>290</v>
      </c>
      <c r="D125" s="21" t="s">
        <v>36</v>
      </c>
      <c r="E125" s="116">
        <v>7317</v>
      </c>
      <c r="F125" s="116" t="s">
        <v>293</v>
      </c>
      <c r="G125" s="20" t="s">
        <v>129</v>
      </c>
      <c r="H125" s="41">
        <v>4</v>
      </c>
      <c r="I125" s="79"/>
    </row>
    <row r="126" s="106" customFormat="1" customHeight="1" spans="1:9">
      <c r="A126" s="41">
        <v>125</v>
      </c>
      <c r="B126" s="20">
        <v>385</v>
      </c>
      <c r="C126" s="115" t="s">
        <v>290</v>
      </c>
      <c r="D126" s="21" t="s">
        <v>36</v>
      </c>
      <c r="E126" s="116">
        <v>7749</v>
      </c>
      <c r="F126" s="116" t="s">
        <v>294</v>
      </c>
      <c r="G126" s="20" t="s">
        <v>129</v>
      </c>
      <c r="H126" s="41">
        <v>2</v>
      </c>
      <c r="I126" s="79"/>
    </row>
    <row r="127" s="106" customFormat="1" customHeight="1" spans="1:9">
      <c r="A127" s="41">
        <v>126</v>
      </c>
      <c r="B127" s="20">
        <v>387</v>
      </c>
      <c r="C127" s="115" t="s">
        <v>295</v>
      </c>
      <c r="D127" s="21" t="s">
        <v>282</v>
      </c>
      <c r="E127" s="116">
        <v>5408</v>
      </c>
      <c r="F127" s="118" t="s">
        <v>296</v>
      </c>
      <c r="G127" s="20" t="s">
        <v>131</v>
      </c>
      <c r="H127" s="41">
        <v>33</v>
      </c>
      <c r="I127" s="79"/>
    </row>
    <row r="128" s="106" customFormat="1" customHeight="1" spans="1:9">
      <c r="A128" s="41">
        <v>127</v>
      </c>
      <c r="B128" s="20">
        <v>387</v>
      </c>
      <c r="C128" s="115" t="s">
        <v>295</v>
      </c>
      <c r="D128" s="21" t="s">
        <v>282</v>
      </c>
      <c r="E128" s="118">
        <v>5701</v>
      </c>
      <c r="F128" s="116" t="s">
        <v>297</v>
      </c>
      <c r="G128" s="20" t="s">
        <v>129</v>
      </c>
      <c r="H128" s="41">
        <v>24</v>
      </c>
      <c r="I128" s="79"/>
    </row>
    <row r="129" s="106" customFormat="1" customHeight="1" spans="1:9">
      <c r="A129" s="41">
        <v>128</v>
      </c>
      <c r="B129" s="20">
        <v>387</v>
      </c>
      <c r="C129" s="115" t="s">
        <v>295</v>
      </c>
      <c r="D129" s="21" t="s">
        <v>282</v>
      </c>
      <c r="E129" s="116">
        <v>10856</v>
      </c>
      <c r="F129" s="116" t="s">
        <v>298</v>
      </c>
      <c r="G129" s="20" t="s">
        <v>129</v>
      </c>
      <c r="H129" s="41">
        <v>7</v>
      </c>
      <c r="I129" s="79"/>
    </row>
    <row r="130" customFormat="1" customHeight="1" spans="1:9">
      <c r="A130" s="36">
        <v>129</v>
      </c>
      <c r="B130" s="123">
        <v>387</v>
      </c>
      <c r="C130" s="115" t="s">
        <v>295</v>
      </c>
      <c r="D130" s="21" t="s">
        <v>282</v>
      </c>
      <c r="E130" s="116">
        <v>11057</v>
      </c>
      <c r="F130" s="116" t="s">
        <v>299</v>
      </c>
      <c r="G130" s="20" t="s">
        <v>129</v>
      </c>
      <c r="H130" s="36">
        <v>11</v>
      </c>
      <c r="I130" s="136"/>
    </row>
    <row r="131" customFormat="1" customHeight="1" spans="1:9">
      <c r="A131" s="36">
        <v>130</v>
      </c>
      <c r="B131" s="123">
        <v>391</v>
      </c>
      <c r="C131" s="115" t="s">
        <v>300</v>
      </c>
      <c r="D131" s="21" t="s">
        <v>180</v>
      </c>
      <c r="E131" s="116">
        <v>4188</v>
      </c>
      <c r="F131" s="117" t="s">
        <v>301</v>
      </c>
      <c r="G131" s="119" t="s">
        <v>131</v>
      </c>
      <c r="H131" s="36">
        <v>2</v>
      </c>
      <c r="I131" s="136"/>
    </row>
    <row r="132" customFormat="1" customHeight="1" spans="1:9">
      <c r="A132" s="36">
        <v>131</v>
      </c>
      <c r="B132" s="123">
        <v>391</v>
      </c>
      <c r="C132" s="115" t="s">
        <v>300</v>
      </c>
      <c r="D132" s="21" t="s">
        <v>180</v>
      </c>
      <c r="E132" s="116">
        <v>4246</v>
      </c>
      <c r="F132" s="118" t="s">
        <v>302</v>
      </c>
      <c r="G132" s="119" t="s">
        <v>129</v>
      </c>
      <c r="H132" s="36">
        <v>2</v>
      </c>
      <c r="I132" s="136"/>
    </row>
    <row r="133" customFormat="1" customHeight="1" spans="1:9">
      <c r="A133" s="36">
        <v>132</v>
      </c>
      <c r="B133" s="20">
        <v>391</v>
      </c>
      <c r="C133" s="115" t="s">
        <v>300</v>
      </c>
      <c r="D133" s="21" t="s">
        <v>180</v>
      </c>
      <c r="E133" s="141">
        <v>11048</v>
      </c>
      <c r="F133" s="116" t="s">
        <v>303</v>
      </c>
      <c r="G133" s="20" t="s">
        <v>129</v>
      </c>
      <c r="H133" s="36">
        <v>1</v>
      </c>
      <c r="I133" s="136"/>
    </row>
    <row r="134" customFormat="1" customHeight="1" spans="1:9">
      <c r="A134" s="36">
        <v>133</v>
      </c>
      <c r="B134" s="123">
        <v>391</v>
      </c>
      <c r="C134" s="115" t="s">
        <v>300</v>
      </c>
      <c r="D134" s="21" t="s">
        <v>180</v>
      </c>
      <c r="E134" s="116">
        <v>11075</v>
      </c>
      <c r="F134" s="116" t="s">
        <v>304</v>
      </c>
      <c r="G134" s="20" t="s">
        <v>129</v>
      </c>
      <c r="H134" s="36">
        <v>1</v>
      </c>
      <c r="I134" s="136"/>
    </row>
    <row r="135" customFormat="1" customHeight="1" spans="1:9">
      <c r="A135" s="36">
        <v>134</v>
      </c>
      <c r="B135" s="123">
        <v>399</v>
      </c>
      <c r="C135" s="115" t="s">
        <v>305</v>
      </c>
      <c r="D135" s="21" t="s">
        <v>282</v>
      </c>
      <c r="E135" s="116">
        <v>7369</v>
      </c>
      <c r="F135" s="116" t="s">
        <v>306</v>
      </c>
      <c r="G135" s="20" t="s">
        <v>307</v>
      </c>
      <c r="H135" s="36">
        <v>3</v>
      </c>
      <c r="I135" s="136"/>
    </row>
    <row r="136" s="107" customFormat="1" customHeight="1" spans="1:10">
      <c r="A136" s="37">
        <v>135</v>
      </c>
      <c r="B136" s="27">
        <v>399</v>
      </c>
      <c r="C136" s="125" t="s">
        <v>305</v>
      </c>
      <c r="D136" s="28" t="s">
        <v>282</v>
      </c>
      <c r="E136" s="27">
        <v>8929</v>
      </c>
      <c r="F136" s="27" t="s">
        <v>308</v>
      </c>
      <c r="G136" s="139" t="s">
        <v>139</v>
      </c>
      <c r="H136" s="37">
        <v>0</v>
      </c>
      <c r="I136" s="81">
        <v>-50</v>
      </c>
      <c r="J136" s="107" t="s">
        <v>155</v>
      </c>
    </row>
    <row r="137" customFormat="1" customHeight="1" spans="1:9">
      <c r="A137" s="36">
        <v>136</v>
      </c>
      <c r="B137" s="123">
        <v>399</v>
      </c>
      <c r="C137" s="115" t="s">
        <v>305</v>
      </c>
      <c r="D137" s="21" t="s">
        <v>282</v>
      </c>
      <c r="E137" s="116">
        <v>11106</v>
      </c>
      <c r="F137" s="135" t="s">
        <v>309</v>
      </c>
      <c r="G137" s="20" t="s">
        <v>173</v>
      </c>
      <c r="H137" s="36">
        <v>2</v>
      </c>
      <c r="I137" s="136"/>
    </row>
    <row r="138" s="107" customFormat="1" customHeight="1" spans="1:10">
      <c r="A138" s="37">
        <v>137</v>
      </c>
      <c r="B138" s="27">
        <v>511</v>
      </c>
      <c r="C138" s="125" t="s">
        <v>310</v>
      </c>
      <c r="D138" s="28" t="s">
        <v>180</v>
      </c>
      <c r="E138" s="27">
        <v>4843</v>
      </c>
      <c r="F138" s="142" t="s">
        <v>311</v>
      </c>
      <c r="G138" s="139" t="s">
        <v>129</v>
      </c>
      <c r="H138" s="37">
        <v>0</v>
      </c>
      <c r="I138" s="81">
        <v>-50</v>
      </c>
      <c r="J138" s="107" t="s">
        <v>155</v>
      </c>
    </row>
    <row r="139" s="106" customFormat="1" customHeight="1" spans="1:9">
      <c r="A139" s="41">
        <v>138</v>
      </c>
      <c r="B139" s="20">
        <v>511</v>
      </c>
      <c r="C139" s="115" t="s">
        <v>310</v>
      </c>
      <c r="D139" s="21" t="s">
        <v>180</v>
      </c>
      <c r="E139" s="20">
        <v>5527</v>
      </c>
      <c r="F139" s="20" t="s">
        <v>312</v>
      </c>
      <c r="G139" s="119" t="s">
        <v>139</v>
      </c>
      <c r="H139" s="41">
        <v>3</v>
      </c>
      <c r="I139" s="79"/>
    </row>
    <row r="140" s="106" customFormat="1" customHeight="1" spans="1:9">
      <c r="A140" s="41">
        <v>139</v>
      </c>
      <c r="B140" s="20">
        <v>511</v>
      </c>
      <c r="C140" s="115" t="s">
        <v>310</v>
      </c>
      <c r="D140" s="21" t="s">
        <v>180</v>
      </c>
      <c r="E140" s="20">
        <v>10905</v>
      </c>
      <c r="F140" s="20" t="s">
        <v>313</v>
      </c>
      <c r="G140" s="20" t="s">
        <v>129</v>
      </c>
      <c r="H140" s="41">
        <v>2</v>
      </c>
      <c r="I140" s="79"/>
    </row>
    <row r="141" s="106" customFormat="1" customHeight="1" spans="1:9">
      <c r="A141" s="41">
        <v>140</v>
      </c>
      <c r="B141" s="41">
        <v>511</v>
      </c>
      <c r="C141" s="120" t="s">
        <v>310</v>
      </c>
      <c r="D141" s="143" t="s">
        <v>180</v>
      </c>
      <c r="E141" s="41">
        <v>11250</v>
      </c>
      <c r="F141" s="116" t="s">
        <v>314</v>
      </c>
      <c r="G141" s="20" t="s">
        <v>129</v>
      </c>
      <c r="H141" s="41">
        <v>1</v>
      </c>
      <c r="I141" s="79"/>
    </row>
    <row r="142" s="106" customFormat="1" customHeight="1" spans="1:9">
      <c r="A142" s="41">
        <v>141</v>
      </c>
      <c r="B142" s="20">
        <v>513</v>
      </c>
      <c r="C142" s="115" t="s">
        <v>315</v>
      </c>
      <c r="D142" s="21" t="s">
        <v>187</v>
      </c>
      <c r="E142" s="20">
        <v>5457</v>
      </c>
      <c r="F142" s="127" t="s">
        <v>316</v>
      </c>
      <c r="G142" s="119" t="s">
        <v>139</v>
      </c>
      <c r="H142" s="41">
        <v>5</v>
      </c>
      <c r="I142" s="79"/>
    </row>
    <row r="143" s="106" customFormat="1" customHeight="1" spans="1:9">
      <c r="A143" s="41">
        <v>142</v>
      </c>
      <c r="B143" s="20">
        <v>513</v>
      </c>
      <c r="C143" s="115" t="s">
        <v>315</v>
      </c>
      <c r="D143" s="21" t="s">
        <v>187</v>
      </c>
      <c r="E143" s="118">
        <v>9760</v>
      </c>
      <c r="F143" s="118" t="s">
        <v>317</v>
      </c>
      <c r="G143" s="20" t="s">
        <v>129</v>
      </c>
      <c r="H143" s="41">
        <v>7</v>
      </c>
      <c r="I143" s="79"/>
    </row>
    <row r="144" customFormat="1" customHeight="1" spans="1:9">
      <c r="A144" s="36">
        <v>143</v>
      </c>
      <c r="B144" s="20">
        <v>513</v>
      </c>
      <c r="C144" s="115" t="s">
        <v>315</v>
      </c>
      <c r="D144" s="21" t="s">
        <v>187</v>
      </c>
      <c r="E144" s="116">
        <v>11126</v>
      </c>
      <c r="F144" s="116" t="s">
        <v>318</v>
      </c>
      <c r="G144" s="20" t="s">
        <v>129</v>
      </c>
      <c r="H144" s="36">
        <v>10</v>
      </c>
      <c r="I144" s="136"/>
    </row>
    <row r="145" s="106" customFormat="1" customHeight="1" spans="1:9">
      <c r="A145" s="41">
        <v>144</v>
      </c>
      <c r="B145" s="20">
        <v>514</v>
      </c>
      <c r="C145" s="115" t="s">
        <v>319</v>
      </c>
      <c r="D145" s="21" t="s">
        <v>36</v>
      </c>
      <c r="E145" s="116">
        <v>4330</v>
      </c>
      <c r="F145" s="20" t="s">
        <v>320</v>
      </c>
      <c r="G145" s="20" t="s">
        <v>129</v>
      </c>
      <c r="H145" s="41">
        <v>4</v>
      </c>
      <c r="I145" s="79"/>
    </row>
    <row r="146" s="106" customFormat="1" customHeight="1" spans="1:9">
      <c r="A146" s="41">
        <v>145</v>
      </c>
      <c r="B146" s="20">
        <v>514</v>
      </c>
      <c r="C146" s="115" t="s">
        <v>319</v>
      </c>
      <c r="D146" s="21" t="s">
        <v>36</v>
      </c>
      <c r="E146" s="118">
        <v>5406</v>
      </c>
      <c r="F146" s="118" t="s">
        <v>321</v>
      </c>
      <c r="G146" s="20" t="s">
        <v>139</v>
      </c>
      <c r="H146" s="41">
        <v>6</v>
      </c>
      <c r="I146" s="79"/>
    </row>
    <row r="147" s="106" customFormat="1" customHeight="1" spans="1:9">
      <c r="A147" s="41">
        <v>146</v>
      </c>
      <c r="B147" s="20">
        <v>514</v>
      </c>
      <c r="C147" s="115" t="s">
        <v>319</v>
      </c>
      <c r="D147" s="21" t="s">
        <v>36</v>
      </c>
      <c r="E147" s="118">
        <v>6251</v>
      </c>
      <c r="F147" s="20" t="s">
        <v>322</v>
      </c>
      <c r="G147" s="20" t="s">
        <v>129</v>
      </c>
      <c r="H147" s="41">
        <v>8</v>
      </c>
      <c r="I147" s="79"/>
    </row>
    <row r="148" s="106" customFormat="1" customHeight="1" spans="1:9">
      <c r="A148" s="41">
        <v>147</v>
      </c>
      <c r="B148" s="20">
        <v>514</v>
      </c>
      <c r="C148" s="115" t="s">
        <v>319</v>
      </c>
      <c r="D148" s="21" t="s">
        <v>36</v>
      </c>
      <c r="E148" s="118">
        <v>8489</v>
      </c>
      <c r="F148" s="118" t="s">
        <v>323</v>
      </c>
      <c r="G148" s="20" t="s">
        <v>129</v>
      </c>
      <c r="H148" s="41">
        <v>3</v>
      </c>
      <c r="I148" s="79"/>
    </row>
    <row r="149" s="106" customFormat="1" customHeight="1" spans="1:9">
      <c r="A149" s="41">
        <v>148</v>
      </c>
      <c r="B149" s="20">
        <v>515</v>
      </c>
      <c r="C149" s="115" t="s">
        <v>324</v>
      </c>
      <c r="D149" s="21" t="s">
        <v>180</v>
      </c>
      <c r="E149" s="116">
        <v>7006</v>
      </c>
      <c r="F149" s="116" t="s">
        <v>325</v>
      </c>
      <c r="G149" s="20" t="s">
        <v>139</v>
      </c>
      <c r="H149" s="41">
        <v>6</v>
      </c>
      <c r="I149" s="79"/>
    </row>
    <row r="150" customFormat="1" customHeight="1" spans="1:9">
      <c r="A150" s="36">
        <v>149</v>
      </c>
      <c r="B150" s="20">
        <v>515</v>
      </c>
      <c r="C150" s="115" t="s">
        <v>324</v>
      </c>
      <c r="D150" s="21" t="s">
        <v>180</v>
      </c>
      <c r="E150" s="20">
        <v>7917</v>
      </c>
      <c r="F150" s="20" t="s">
        <v>326</v>
      </c>
      <c r="G150" s="20" t="s">
        <v>129</v>
      </c>
      <c r="H150" s="36">
        <v>4</v>
      </c>
      <c r="I150" s="136"/>
    </row>
    <row r="151" customFormat="1" customHeight="1" spans="1:9">
      <c r="A151" s="36">
        <v>150</v>
      </c>
      <c r="B151" s="20">
        <v>515</v>
      </c>
      <c r="C151" s="115" t="s">
        <v>324</v>
      </c>
      <c r="D151" s="21" t="s">
        <v>180</v>
      </c>
      <c r="E151" s="116">
        <v>11102</v>
      </c>
      <c r="F151" s="20" t="s">
        <v>327</v>
      </c>
      <c r="G151" s="20" t="s">
        <v>173</v>
      </c>
      <c r="H151" s="36">
        <v>2</v>
      </c>
      <c r="I151" s="136"/>
    </row>
    <row r="152" customFormat="1" customHeight="1" spans="1:9">
      <c r="A152" s="36">
        <v>151</v>
      </c>
      <c r="B152" s="20">
        <v>515</v>
      </c>
      <c r="C152" s="115" t="s">
        <v>324</v>
      </c>
      <c r="D152" s="21" t="s">
        <v>180</v>
      </c>
      <c r="E152" s="116">
        <v>11143</v>
      </c>
      <c r="F152" s="116" t="s">
        <v>328</v>
      </c>
      <c r="G152" s="20" t="s">
        <v>129</v>
      </c>
      <c r="H152" s="36">
        <v>3</v>
      </c>
      <c r="I152" s="136"/>
    </row>
    <row r="153" s="106" customFormat="1" customHeight="1" spans="1:9">
      <c r="A153" s="41">
        <v>152</v>
      </c>
      <c r="B153" s="20">
        <v>517</v>
      </c>
      <c r="C153" s="115" t="s">
        <v>329</v>
      </c>
      <c r="D153" s="21" t="s">
        <v>180</v>
      </c>
      <c r="E153" s="20">
        <v>4022</v>
      </c>
      <c r="F153" s="20" t="s">
        <v>330</v>
      </c>
      <c r="G153" s="20" t="s">
        <v>129</v>
      </c>
      <c r="H153" s="41">
        <v>4</v>
      </c>
      <c r="I153" s="79"/>
    </row>
    <row r="154" s="106" customFormat="1" customHeight="1" spans="1:9">
      <c r="A154" s="41">
        <v>153</v>
      </c>
      <c r="B154" s="20">
        <v>517</v>
      </c>
      <c r="C154" s="115" t="s">
        <v>329</v>
      </c>
      <c r="D154" s="21" t="s">
        <v>180</v>
      </c>
      <c r="E154" s="116">
        <v>4024</v>
      </c>
      <c r="F154" s="118" t="s">
        <v>331</v>
      </c>
      <c r="G154" s="20" t="s">
        <v>131</v>
      </c>
      <c r="H154" s="41">
        <v>5</v>
      </c>
      <c r="I154" s="79"/>
    </row>
    <row r="155" s="106" customFormat="1" customHeight="1" spans="1:9">
      <c r="A155" s="41">
        <v>154</v>
      </c>
      <c r="B155" s="20">
        <v>517</v>
      </c>
      <c r="C155" s="115" t="s">
        <v>329</v>
      </c>
      <c r="D155" s="21" t="s">
        <v>180</v>
      </c>
      <c r="E155" s="118">
        <v>10809</v>
      </c>
      <c r="F155" s="118" t="s">
        <v>332</v>
      </c>
      <c r="G155" s="20" t="s">
        <v>129</v>
      </c>
      <c r="H155" s="41">
        <v>5</v>
      </c>
      <c r="I155" s="79"/>
    </row>
    <row r="156" s="106" customFormat="1" customHeight="1" spans="1:9">
      <c r="A156" s="41">
        <v>155</v>
      </c>
      <c r="B156" s="20">
        <v>517</v>
      </c>
      <c r="C156" s="115" t="s">
        <v>329</v>
      </c>
      <c r="D156" s="21" t="s">
        <v>180</v>
      </c>
      <c r="E156" s="20">
        <v>10893</v>
      </c>
      <c r="F156" s="20" t="s">
        <v>333</v>
      </c>
      <c r="G156" s="20" t="s">
        <v>129</v>
      </c>
      <c r="H156" s="41">
        <v>4</v>
      </c>
      <c r="I156" s="79"/>
    </row>
    <row r="157" s="106" customFormat="1" customHeight="1" spans="1:9">
      <c r="A157" s="41">
        <v>156</v>
      </c>
      <c r="B157" s="20">
        <v>539</v>
      </c>
      <c r="C157" s="115" t="s">
        <v>334</v>
      </c>
      <c r="D157" s="21" t="s">
        <v>36</v>
      </c>
      <c r="E157" s="118">
        <v>6733</v>
      </c>
      <c r="F157" s="118" t="s">
        <v>335</v>
      </c>
      <c r="G157" s="20" t="s">
        <v>139</v>
      </c>
      <c r="H157" s="41">
        <v>3</v>
      </c>
      <c r="I157" s="79"/>
    </row>
    <row r="158" s="106" customFormat="1" customHeight="1" spans="1:9">
      <c r="A158" s="41">
        <v>157</v>
      </c>
      <c r="B158" s="116">
        <v>539</v>
      </c>
      <c r="C158" s="120" t="s">
        <v>334</v>
      </c>
      <c r="D158" s="21" t="s">
        <v>36</v>
      </c>
      <c r="E158" s="118">
        <v>9320</v>
      </c>
      <c r="F158" s="118" t="s">
        <v>336</v>
      </c>
      <c r="G158" s="20" t="s">
        <v>129</v>
      </c>
      <c r="H158" s="41">
        <v>2</v>
      </c>
      <c r="I158" s="79"/>
    </row>
    <row r="159" s="106" customFormat="1" customHeight="1" spans="1:9">
      <c r="A159" s="41">
        <v>158</v>
      </c>
      <c r="B159" s="20">
        <v>541</v>
      </c>
      <c r="C159" s="115" t="s">
        <v>337</v>
      </c>
      <c r="D159" s="21" t="s">
        <v>282</v>
      </c>
      <c r="E159" s="116">
        <v>4304</v>
      </c>
      <c r="F159" s="116" t="s">
        <v>338</v>
      </c>
      <c r="G159" s="20" t="s">
        <v>129</v>
      </c>
      <c r="H159" s="41">
        <v>6</v>
      </c>
      <c r="I159" s="79"/>
    </row>
    <row r="160" s="106" customFormat="1" customHeight="1" spans="1:9">
      <c r="A160" s="41">
        <v>159</v>
      </c>
      <c r="B160" s="20">
        <v>541</v>
      </c>
      <c r="C160" s="115" t="s">
        <v>337</v>
      </c>
      <c r="D160" s="21" t="s">
        <v>282</v>
      </c>
      <c r="E160" s="118">
        <v>5407</v>
      </c>
      <c r="F160" s="118" t="s">
        <v>339</v>
      </c>
      <c r="G160" s="20" t="s">
        <v>129</v>
      </c>
      <c r="H160" s="41">
        <v>10</v>
      </c>
      <c r="I160" s="79"/>
    </row>
    <row r="161" s="106" customFormat="1" customHeight="1" spans="1:9">
      <c r="A161" s="41">
        <v>160</v>
      </c>
      <c r="B161" s="20">
        <v>541</v>
      </c>
      <c r="C161" s="115" t="s">
        <v>337</v>
      </c>
      <c r="D161" s="21" t="s">
        <v>282</v>
      </c>
      <c r="E161" s="20">
        <v>5665</v>
      </c>
      <c r="F161" s="20" t="s">
        <v>340</v>
      </c>
      <c r="G161" s="20" t="s">
        <v>131</v>
      </c>
      <c r="H161" s="41">
        <v>9</v>
      </c>
      <c r="I161" s="79"/>
    </row>
    <row r="162" s="106" customFormat="1" customHeight="1" spans="1:9">
      <c r="A162" s="41">
        <v>161</v>
      </c>
      <c r="B162" s="20">
        <v>541</v>
      </c>
      <c r="C162" s="115" t="s">
        <v>337</v>
      </c>
      <c r="D162" s="21" t="s">
        <v>282</v>
      </c>
      <c r="E162" s="116">
        <v>11108</v>
      </c>
      <c r="F162" s="20" t="s">
        <v>341</v>
      </c>
      <c r="G162" s="20" t="s">
        <v>173</v>
      </c>
      <c r="H162" s="41">
        <v>1</v>
      </c>
      <c r="I162" s="79"/>
    </row>
    <row r="163" s="106" customFormat="1" customHeight="1" spans="1:9">
      <c r="A163" s="41">
        <v>162</v>
      </c>
      <c r="B163" s="20">
        <v>545</v>
      </c>
      <c r="C163" s="115" t="s">
        <v>342</v>
      </c>
      <c r="D163" s="21" t="s">
        <v>282</v>
      </c>
      <c r="E163" s="20">
        <v>10889</v>
      </c>
      <c r="F163" s="20" t="s">
        <v>343</v>
      </c>
      <c r="G163" s="20" t="s">
        <v>131</v>
      </c>
      <c r="H163" s="41">
        <v>2</v>
      </c>
      <c r="I163" s="79"/>
    </row>
    <row r="164" s="106" customFormat="1" customHeight="1" spans="1:9">
      <c r="A164" s="41">
        <v>163</v>
      </c>
      <c r="B164" s="20">
        <v>545</v>
      </c>
      <c r="C164" s="115" t="s">
        <v>342</v>
      </c>
      <c r="D164" s="21" t="s">
        <v>282</v>
      </c>
      <c r="E164" s="116">
        <v>10952</v>
      </c>
      <c r="F164" s="116" t="s">
        <v>344</v>
      </c>
      <c r="G164" s="20" t="s">
        <v>129</v>
      </c>
      <c r="H164" s="41">
        <v>1</v>
      </c>
      <c r="I164" s="79"/>
    </row>
    <row r="165" s="106" customFormat="1" customHeight="1" spans="1:9">
      <c r="A165" s="41">
        <v>164</v>
      </c>
      <c r="B165" s="20">
        <v>545</v>
      </c>
      <c r="C165" s="115" t="s">
        <v>342</v>
      </c>
      <c r="D165" s="21" t="s">
        <v>282</v>
      </c>
      <c r="E165" s="116">
        <v>11114</v>
      </c>
      <c r="F165" s="20" t="s">
        <v>345</v>
      </c>
      <c r="G165" s="20" t="s">
        <v>173</v>
      </c>
      <c r="H165" s="41">
        <v>1</v>
      </c>
      <c r="I165" s="79"/>
    </row>
    <row r="166" s="106" customFormat="1" customHeight="1" spans="1:9">
      <c r="A166" s="41">
        <v>165</v>
      </c>
      <c r="B166" s="116">
        <v>546</v>
      </c>
      <c r="C166" s="120" t="s">
        <v>346</v>
      </c>
      <c r="D166" s="21" t="s">
        <v>282</v>
      </c>
      <c r="E166" s="20">
        <v>9220</v>
      </c>
      <c r="F166" s="20" t="s">
        <v>347</v>
      </c>
      <c r="G166" s="119" t="s">
        <v>131</v>
      </c>
      <c r="H166" s="41">
        <v>2</v>
      </c>
      <c r="I166" s="79"/>
    </row>
    <row r="167" s="106" customFormat="1" customHeight="1" spans="1:9">
      <c r="A167" s="41">
        <v>166</v>
      </c>
      <c r="B167" s="116">
        <v>546</v>
      </c>
      <c r="C167" s="120" t="s">
        <v>346</v>
      </c>
      <c r="D167" s="21" t="s">
        <v>282</v>
      </c>
      <c r="E167" s="116">
        <v>10624</v>
      </c>
      <c r="F167" s="116" t="s">
        <v>348</v>
      </c>
      <c r="G167" s="20" t="s">
        <v>129</v>
      </c>
      <c r="H167" s="41">
        <v>6</v>
      </c>
      <c r="I167" s="79"/>
    </row>
    <row r="168" s="106" customFormat="1" customHeight="1" spans="1:9">
      <c r="A168" s="41">
        <v>167</v>
      </c>
      <c r="B168" s="116">
        <v>546</v>
      </c>
      <c r="C168" s="120" t="s">
        <v>346</v>
      </c>
      <c r="D168" s="21" t="s">
        <v>282</v>
      </c>
      <c r="E168" s="116">
        <v>10849</v>
      </c>
      <c r="F168" s="116" t="s">
        <v>349</v>
      </c>
      <c r="G168" s="20" t="s">
        <v>129</v>
      </c>
      <c r="H168" s="41">
        <v>9</v>
      </c>
      <c r="I168" s="79"/>
    </row>
    <row r="169" s="106" customFormat="1" customHeight="1" spans="1:9">
      <c r="A169" s="41">
        <v>168</v>
      </c>
      <c r="B169" s="116">
        <v>546</v>
      </c>
      <c r="C169" s="120" t="s">
        <v>346</v>
      </c>
      <c r="D169" s="21" t="s">
        <v>282</v>
      </c>
      <c r="E169" s="116">
        <v>11051</v>
      </c>
      <c r="F169" s="116" t="s">
        <v>350</v>
      </c>
      <c r="G169" s="20" t="s">
        <v>129</v>
      </c>
      <c r="H169" s="41">
        <v>6</v>
      </c>
      <c r="I169" s="79"/>
    </row>
    <row r="170" s="106" customFormat="1" customHeight="1" spans="1:9">
      <c r="A170" s="41">
        <v>169</v>
      </c>
      <c r="B170" s="20">
        <v>549</v>
      </c>
      <c r="C170" s="115" t="s">
        <v>351</v>
      </c>
      <c r="D170" s="21" t="s">
        <v>36</v>
      </c>
      <c r="E170" s="116">
        <v>7687</v>
      </c>
      <c r="F170" s="116" t="s">
        <v>352</v>
      </c>
      <c r="G170" s="20" t="s">
        <v>129</v>
      </c>
      <c r="H170" s="41">
        <v>1</v>
      </c>
      <c r="I170" s="79"/>
    </row>
    <row r="171" s="106" customFormat="1" customHeight="1" spans="1:9">
      <c r="A171" s="41">
        <v>170</v>
      </c>
      <c r="B171" s="20">
        <v>549</v>
      </c>
      <c r="C171" s="115" t="s">
        <v>351</v>
      </c>
      <c r="D171" s="21" t="s">
        <v>36</v>
      </c>
      <c r="E171" s="20">
        <v>7947</v>
      </c>
      <c r="F171" s="20" t="s">
        <v>353</v>
      </c>
      <c r="G171" s="20" t="s">
        <v>139</v>
      </c>
      <c r="H171" s="41">
        <v>2</v>
      </c>
      <c r="I171" s="79"/>
    </row>
    <row r="172" s="106" customFormat="1" customHeight="1" spans="1:9">
      <c r="A172" s="41">
        <v>171</v>
      </c>
      <c r="B172" s="20">
        <v>549</v>
      </c>
      <c r="C172" s="128" t="s">
        <v>351</v>
      </c>
      <c r="D172" s="21" t="s">
        <v>36</v>
      </c>
      <c r="E172" s="20">
        <v>11177</v>
      </c>
      <c r="F172" s="20" t="s">
        <v>354</v>
      </c>
      <c r="G172" s="20" t="s">
        <v>307</v>
      </c>
      <c r="H172" s="41">
        <v>2</v>
      </c>
      <c r="I172" s="79"/>
    </row>
    <row r="173" s="106" customFormat="1" customHeight="1" spans="1:9">
      <c r="A173" s="41">
        <v>172</v>
      </c>
      <c r="B173" s="20">
        <v>570</v>
      </c>
      <c r="C173" s="115" t="s">
        <v>355</v>
      </c>
      <c r="D173" s="21" t="s">
        <v>187</v>
      </c>
      <c r="E173" s="118">
        <v>4569</v>
      </c>
      <c r="F173" s="20" t="s">
        <v>356</v>
      </c>
      <c r="G173" s="119" t="s">
        <v>131</v>
      </c>
      <c r="H173" s="41">
        <v>2</v>
      </c>
      <c r="I173" s="79"/>
    </row>
    <row r="174" s="106" customFormat="1" customHeight="1" spans="1:9">
      <c r="A174" s="41">
        <v>173</v>
      </c>
      <c r="B174" s="20">
        <v>570</v>
      </c>
      <c r="C174" s="115" t="s">
        <v>355</v>
      </c>
      <c r="D174" s="21" t="s">
        <v>187</v>
      </c>
      <c r="E174" s="116">
        <v>10857</v>
      </c>
      <c r="F174" s="116" t="s">
        <v>357</v>
      </c>
      <c r="G174" s="20" t="s">
        <v>129</v>
      </c>
      <c r="H174" s="41">
        <v>2</v>
      </c>
      <c r="I174" s="79"/>
    </row>
    <row r="175" s="106" customFormat="1" customHeight="1" spans="1:9">
      <c r="A175" s="41">
        <v>174</v>
      </c>
      <c r="B175" s="20">
        <v>570</v>
      </c>
      <c r="C175" s="115" t="s">
        <v>355</v>
      </c>
      <c r="D175" s="21" t="s">
        <v>187</v>
      </c>
      <c r="E175" s="20">
        <v>11231</v>
      </c>
      <c r="F175" s="20" t="s">
        <v>358</v>
      </c>
      <c r="G175" s="20" t="s">
        <v>129</v>
      </c>
      <c r="H175" s="41">
        <v>1</v>
      </c>
      <c r="I175" s="79"/>
    </row>
    <row r="176" s="106" customFormat="1" customHeight="1" spans="1:9">
      <c r="A176" s="41">
        <v>175</v>
      </c>
      <c r="B176" s="20">
        <v>571</v>
      </c>
      <c r="C176" s="115" t="s">
        <v>359</v>
      </c>
      <c r="D176" s="21" t="s">
        <v>282</v>
      </c>
      <c r="E176" s="116">
        <v>4025</v>
      </c>
      <c r="F176" s="118" t="s">
        <v>360</v>
      </c>
      <c r="G176" s="119" t="s">
        <v>131</v>
      </c>
      <c r="H176" s="41">
        <v>4</v>
      </c>
      <c r="I176" s="79"/>
    </row>
    <row r="177" s="106" customFormat="1" customHeight="1" spans="1:9">
      <c r="A177" s="41">
        <v>176</v>
      </c>
      <c r="B177" s="20">
        <v>571</v>
      </c>
      <c r="C177" s="115" t="s">
        <v>359</v>
      </c>
      <c r="D177" s="21" t="s">
        <v>282</v>
      </c>
      <c r="E177" s="118">
        <v>5471</v>
      </c>
      <c r="F177" s="20" t="s">
        <v>361</v>
      </c>
      <c r="G177" s="20" t="s">
        <v>129</v>
      </c>
      <c r="H177" s="41">
        <v>5</v>
      </c>
      <c r="I177" s="79"/>
    </row>
    <row r="178" s="106" customFormat="1" customHeight="1" spans="1:9">
      <c r="A178" s="41">
        <v>177</v>
      </c>
      <c r="B178" s="20">
        <v>571</v>
      </c>
      <c r="C178" s="115" t="s">
        <v>359</v>
      </c>
      <c r="D178" s="21" t="s">
        <v>282</v>
      </c>
      <c r="E178" s="20">
        <v>6454</v>
      </c>
      <c r="F178" s="20" t="s">
        <v>362</v>
      </c>
      <c r="G178" s="20" t="s">
        <v>129</v>
      </c>
      <c r="H178" s="41">
        <v>5</v>
      </c>
      <c r="I178" s="79"/>
    </row>
    <row r="179" s="106" customFormat="1" customHeight="1" spans="1:9">
      <c r="A179" s="41">
        <v>178</v>
      </c>
      <c r="B179" s="20">
        <v>571</v>
      </c>
      <c r="C179" s="115" t="s">
        <v>359</v>
      </c>
      <c r="D179" s="21" t="s">
        <v>282</v>
      </c>
      <c r="E179" s="116">
        <v>11118</v>
      </c>
      <c r="F179" s="20" t="s">
        <v>363</v>
      </c>
      <c r="G179" s="20" t="s">
        <v>173</v>
      </c>
      <c r="H179" s="41">
        <v>1</v>
      </c>
      <c r="I179" s="79"/>
    </row>
    <row r="180" s="106" customFormat="1" customHeight="1" spans="1:9">
      <c r="A180" s="41">
        <v>179</v>
      </c>
      <c r="B180" s="121">
        <v>571</v>
      </c>
      <c r="C180" s="130" t="s">
        <v>364</v>
      </c>
      <c r="D180" s="21" t="s">
        <v>282</v>
      </c>
      <c r="E180" s="121">
        <v>995987</v>
      </c>
      <c r="F180" s="131" t="s">
        <v>365</v>
      </c>
      <c r="G180" s="20" t="s">
        <v>175</v>
      </c>
      <c r="H180" s="41">
        <v>5</v>
      </c>
      <c r="I180" s="79"/>
    </row>
    <row r="181" s="106" customFormat="1" customHeight="1" spans="1:9">
      <c r="A181" s="41">
        <v>180</v>
      </c>
      <c r="B181" s="20">
        <v>572</v>
      </c>
      <c r="C181" s="115" t="s">
        <v>366</v>
      </c>
      <c r="D181" s="21" t="s">
        <v>180</v>
      </c>
      <c r="E181" s="118">
        <v>8731</v>
      </c>
      <c r="F181" s="144" t="s">
        <v>367</v>
      </c>
      <c r="G181" s="20" t="s">
        <v>131</v>
      </c>
      <c r="H181" s="41">
        <v>1</v>
      </c>
      <c r="I181" s="79"/>
    </row>
    <row r="182" customFormat="1" customHeight="1" spans="1:9">
      <c r="A182" s="36">
        <v>181</v>
      </c>
      <c r="B182" s="123">
        <v>572</v>
      </c>
      <c r="C182" s="124" t="s">
        <v>366</v>
      </c>
      <c r="D182" s="21" t="s">
        <v>180</v>
      </c>
      <c r="E182" s="116">
        <v>10907</v>
      </c>
      <c r="F182" s="116" t="s">
        <v>368</v>
      </c>
      <c r="G182" s="20" t="s">
        <v>129</v>
      </c>
      <c r="H182" s="36">
        <v>1</v>
      </c>
      <c r="I182" s="136"/>
    </row>
    <row r="183" customFormat="1" customHeight="1" spans="1:9">
      <c r="A183" s="36">
        <v>182</v>
      </c>
      <c r="B183" s="20">
        <v>572</v>
      </c>
      <c r="C183" s="115" t="s">
        <v>366</v>
      </c>
      <c r="D183" s="21" t="s">
        <v>180</v>
      </c>
      <c r="E183" s="116">
        <v>11058</v>
      </c>
      <c r="F183" s="116" t="s">
        <v>369</v>
      </c>
      <c r="G183" s="20" t="s">
        <v>129</v>
      </c>
      <c r="H183" s="36">
        <v>1</v>
      </c>
      <c r="I183" s="136"/>
    </row>
    <row r="184" s="107" customFormat="1" customHeight="1" spans="1:10">
      <c r="A184" s="37">
        <v>183</v>
      </c>
      <c r="B184" s="27">
        <v>573</v>
      </c>
      <c r="C184" s="125" t="s">
        <v>370</v>
      </c>
      <c r="D184" s="28" t="s">
        <v>282</v>
      </c>
      <c r="E184" s="27">
        <v>9295</v>
      </c>
      <c r="F184" s="27" t="s">
        <v>371</v>
      </c>
      <c r="G184" s="27" t="s">
        <v>129</v>
      </c>
      <c r="H184" s="37">
        <v>0</v>
      </c>
      <c r="I184" s="81">
        <v>-50</v>
      </c>
      <c r="J184" s="107" t="s">
        <v>155</v>
      </c>
    </row>
    <row r="185" customFormat="1" customHeight="1" spans="1:9">
      <c r="A185" s="36">
        <v>184</v>
      </c>
      <c r="B185" s="20">
        <v>573</v>
      </c>
      <c r="C185" s="115" t="s">
        <v>370</v>
      </c>
      <c r="D185" s="21" t="s">
        <v>282</v>
      </c>
      <c r="E185" s="116">
        <v>11061</v>
      </c>
      <c r="F185" s="116" t="s">
        <v>372</v>
      </c>
      <c r="G185" s="20" t="s">
        <v>131</v>
      </c>
      <c r="H185" s="36">
        <v>2</v>
      </c>
      <c r="I185" s="136"/>
    </row>
    <row r="186" s="107" customFormat="1" customHeight="1" spans="1:10">
      <c r="A186" s="37">
        <v>185</v>
      </c>
      <c r="B186" s="27">
        <v>578</v>
      </c>
      <c r="C186" s="125" t="s">
        <v>373</v>
      </c>
      <c r="D186" s="28" t="s">
        <v>180</v>
      </c>
      <c r="E186" s="138">
        <v>5844</v>
      </c>
      <c r="F186" s="27" t="s">
        <v>374</v>
      </c>
      <c r="G186" s="140" t="s">
        <v>129</v>
      </c>
      <c r="H186" s="37">
        <v>0</v>
      </c>
      <c r="I186" s="81">
        <v>-50</v>
      </c>
      <c r="J186" s="107" t="s">
        <v>155</v>
      </c>
    </row>
    <row r="187" customFormat="1" customHeight="1" spans="1:9">
      <c r="A187" s="36">
        <v>186</v>
      </c>
      <c r="B187" s="20">
        <v>578</v>
      </c>
      <c r="C187" s="115" t="s">
        <v>373</v>
      </c>
      <c r="D187" s="21" t="s">
        <v>180</v>
      </c>
      <c r="E187" s="20">
        <v>9140</v>
      </c>
      <c r="F187" s="20" t="s">
        <v>375</v>
      </c>
      <c r="G187" s="20" t="s">
        <v>129</v>
      </c>
      <c r="H187" s="36">
        <v>2</v>
      </c>
      <c r="I187" s="136"/>
    </row>
    <row r="188" s="106" customFormat="1" customHeight="1" spans="1:9">
      <c r="A188" s="41">
        <v>187</v>
      </c>
      <c r="B188" s="20">
        <v>578</v>
      </c>
      <c r="C188" s="115" t="s">
        <v>373</v>
      </c>
      <c r="D188" s="21" t="s">
        <v>180</v>
      </c>
      <c r="E188" s="20">
        <v>9331</v>
      </c>
      <c r="F188" s="20" t="s">
        <v>376</v>
      </c>
      <c r="G188" s="119" t="s">
        <v>131</v>
      </c>
      <c r="H188" s="41">
        <v>7</v>
      </c>
      <c r="I188" s="79"/>
    </row>
    <row r="189" s="106" customFormat="1" customHeight="1" spans="1:9">
      <c r="A189" s="41">
        <v>188</v>
      </c>
      <c r="B189" s="20">
        <v>578</v>
      </c>
      <c r="C189" s="115" t="s">
        <v>373</v>
      </c>
      <c r="D189" s="21" t="s">
        <v>180</v>
      </c>
      <c r="E189" s="116">
        <v>11059</v>
      </c>
      <c r="F189" s="116" t="s">
        <v>377</v>
      </c>
      <c r="G189" s="20" t="s">
        <v>129</v>
      </c>
      <c r="H189" s="41">
        <v>1</v>
      </c>
      <c r="I189" s="79"/>
    </row>
    <row r="190" s="106" customFormat="1" customHeight="1" spans="1:9">
      <c r="A190" s="41">
        <v>189</v>
      </c>
      <c r="B190" s="20">
        <v>581</v>
      </c>
      <c r="C190" s="128" t="s">
        <v>378</v>
      </c>
      <c r="D190" s="21" t="s">
        <v>187</v>
      </c>
      <c r="E190" s="20">
        <v>4086</v>
      </c>
      <c r="F190" s="20" t="s">
        <v>379</v>
      </c>
      <c r="G190" s="127" t="s">
        <v>131</v>
      </c>
      <c r="H190" s="41">
        <v>17</v>
      </c>
      <c r="I190" s="79"/>
    </row>
    <row r="191" s="106" customFormat="1" customHeight="1" spans="1:9">
      <c r="A191" s="41">
        <v>190</v>
      </c>
      <c r="B191" s="20">
        <v>581</v>
      </c>
      <c r="C191" s="128" t="s">
        <v>378</v>
      </c>
      <c r="D191" s="21" t="s">
        <v>187</v>
      </c>
      <c r="E191" s="116">
        <v>6306</v>
      </c>
      <c r="F191" s="116" t="s">
        <v>380</v>
      </c>
      <c r="G191" s="20" t="s">
        <v>129</v>
      </c>
      <c r="H191" s="41">
        <v>12</v>
      </c>
      <c r="I191" s="79"/>
    </row>
    <row r="192" s="106" customFormat="1" customHeight="1" spans="1:9">
      <c r="A192" s="41">
        <v>191</v>
      </c>
      <c r="B192" s="20">
        <v>581</v>
      </c>
      <c r="C192" s="128" t="s">
        <v>378</v>
      </c>
      <c r="D192" s="21" t="s">
        <v>187</v>
      </c>
      <c r="E192" s="116">
        <v>7279</v>
      </c>
      <c r="F192" s="116" t="s">
        <v>381</v>
      </c>
      <c r="G192" s="119" t="s">
        <v>129</v>
      </c>
      <c r="H192" s="41">
        <v>16</v>
      </c>
      <c r="I192" s="79"/>
    </row>
    <row r="193" s="106" customFormat="1" customHeight="1" spans="1:9">
      <c r="A193" s="41">
        <v>192</v>
      </c>
      <c r="B193" s="20">
        <v>581</v>
      </c>
      <c r="C193" s="128" t="s">
        <v>378</v>
      </c>
      <c r="D193" s="21" t="s">
        <v>187</v>
      </c>
      <c r="E193" s="116">
        <v>11125</v>
      </c>
      <c r="F193" s="116" t="s">
        <v>382</v>
      </c>
      <c r="G193" s="20" t="s">
        <v>129</v>
      </c>
      <c r="H193" s="41">
        <v>13</v>
      </c>
      <c r="I193" s="79"/>
    </row>
    <row r="194" s="106" customFormat="1" customHeight="1" spans="1:9">
      <c r="A194" s="41">
        <v>193</v>
      </c>
      <c r="B194" s="20">
        <v>582</v>
      </c>
      <c r="C194" s="115" t="s">
        <v>383</v>
      </c>
      <c r="D194" s="21" t="s">
        <v>187</v>
      </c>
      <c r="E194" s="116">
        <v>4044</v>
      </c>
      <c r="F194" s="118" t="s">
        <v>384</v>
      </c>
      <c r="G194" s="20" t="s">
        <v>129</v>
      </c>
      <c r="H194" s="41">
        <v>5</v>
      </c>
      <c r="I194" s="79"/>
    </row>
    <row r="195" s="106" customFormat="1" customHeight="1" spans="1:9">
      <c r="A195" s="41">
        <v>194</v>
      </c>
      <c r="B195" s="20">
        <v>582</v>
      </c>
      <c r="C195" s="115" t="s">
        <v>383</v>
      </c>
      <c r="D195" s="21" t="s">
        <v>187</v>
      </c>
      <c r="E195" s="116">
        <v>4147</v>
      </c>
      <c r="F195" s="117" t="s">
        <v>385</v>
      </c>
      <c r="G195" s="119" t="s">
        <v>131</v>
      </c>
      <c r="H195" s="41">
        <v>7</v>
      </c>
      <c r="I195" s="79"/>
    </row>
    <row r="196" s="106" customFormat="1" customHeight="1" spans="1:9">
      <c r="A196" s="41">
        <v>195</v>
      </c>
      <c r="B196" s="20">
        <v>582</v>
      </c>
      <c r="C196" s="115" t="s">
        <v>383</v>
      </c>
      <c r="D196" s="21" t="s">
        <v>187</v>
      </c>
      <c r="E196" s="118">
        <v>4444</v>
      </c>
      <c r="F196" s="117" t="s">
        <v>386</v>
      </c>
      <c r="G196" s="121" t="s">
        <v>129</v>
      </c>
      <c r="H196" s="41">
        <v>9</v>
      </c>
      <c r="I196" s="79"/>
    </row>
    <row r="197" s="106" customFormat="1" customHeight="1" spans="1:9">
      <c r="A197" s="41">
        <v>196</v>
      </c>
      <c r="B197" s="20">
        <v>582</v>
      </c>
      <c r="C197" s="115" t="s">
        <v>383</v>
      </c>
      <c r="D197" s="21" t="s">
        <v>187</v>
      </c>
      <c r="E197" s="20">
        <v>10900</v>
      </c>
      <c r="F197" s="20" t="s">
        <v>387</v>
      </c>
      <c r="G197" s="20" t="s">
        <v>129</v>
      </c>
      <c r="H197" s="41">
        <v>1</v>
      </c>
      <c r="I197" s="79"/>
    </row>
    <row r="198" s="106" customFormat="1" customHeight="1" spans="1:9">
      <c r="A198" s="41">
        <v>197</v>
      </c>
      <c r="B198" s="20">
        <v>582</v>
      </c>
      <c r="C198" s="115" t="s">
        <v>383</v>
      </c>
      <c r="D198" s="21" t="s">
        <v>187</v>
      </c>
      <c r="E198" s="116">
        <v>11089</v>
      </c>
      <c r="F198" s="20" t="s">
        <v>388</v>
      </c>
      <c r="G198" s="20" t="s">
        <v>129</v>
      </c>
      <c r="H198" s="41">
        <v>3</v>
      </c>
      <c r="I198" s="79"/>
    </row>
    <row r="199" customFormat="1" customHeight="1" spans="1:9">
      <c r="A199" s="36">
        <v>198</v>
      </c>
      <c r="B199" s="20">
        <v>582</v>
      </c>
      <c r="C199" s="115" t="s">
        <v>383</v>
      </c>
      <c r="D199" s="21" t="s">
        <v>187</v>
      </c>
      <c r="E199" s="116">
        <v>11099</v>
      </c>
      <c r="F199" s="20" t="s">
        <v>389</v>
      </c>
      <c r="G199" s="20" t="s">
        <v>173</v>
      </c>
      <c r="H199" s="36">
        <v>2</v>
      </c>
      <c r="I199" s="136"/>
    </row>
    <row r="200" customFormat="1" customHeight="1" spans="1:9">
      <c r="A200" s="36">
        <v>199</v>
      </c>
      <c r="B200" s="121">
        <v>582</v>
      </c>
      <c r="C200" s="130" t="s">
        <v>390</v>
      </c>
      <c r="D200" s="21" t="s">
        <v>187</v>
      </c>
      <c r="E200" s="121">
        <v>990035</v>
      </c>
      <c r="F200" s="131" t="s">
        <v>391</v>
      </c>
      <c r="G200" s="20" t="s">
        <v>175</v>
      </c>
      <c r="H200" s="36">
        <v>12</v>
      </c>
      <c r="I200" s="136"/>
    </row>
    <row r="201" s="106" customFormat="1" customHeight="1" spans="1:9">
      <c r="A201" s="41">
        <v>200</v>
      </c>
      <c r="B201" s="121">
        <v>582</v>
      </c>
      <c r="C201" s="130" t="s">
        <v>390</v>
      </c>
      <c r="D201" s="21" t="s">
        <v>187</v>
      </c>
      <c r="E201" s="121">
        <v>997388</v>
      </c>
      <c r="F201" s="131" t="s">
        <v>392</v>
      </c>
      <c r="G201" s="20" t="s">
        <v>175</v>
      </c>
      <c r="H201" s="41">
        <v>0</v>
      </c>
      <c r="I201" s="79" t="s">
        <v>393</v>
      </c>
    </row>
    <row r="202" s="107" customFormat="1" customHeight="1" spans="1:10">
      <c r="A202" s="37">
        <v>201</v>
      </c>
      <c r="B202" s="27">
        <v>584</v>
      </c>
      <c r="C202" s="125" t="s">
        <v>394</v>
      </c>
      <c r="D202" s="28" t="s">
        <v>282</v>
      </c>
      <c r="E202" s="138">
        <v>6123</v>
      </c>
      <c r="F202" s="126" t="s">
        <v>395</v>
      </c>
      <c r="G202" s="27" t="s">
        <v>139</v>
      </c>
      <c r="H202" s="37">
        <v>0</v>
      </c>
      <c r="I202" s="81">
        <v>-50</v>
      </c>
      <c r="J202" s="107" t="s">
        <v>155</v>
      </c>
    </row>
    <row r="203" customFormat="1" customHeight="1" spans="1:9">
      <c r="A203" s="36">
        <v>202</v>
      </c>
      <c r="B203" s="123">
        <v>584</v>
      </c>
      <c r="C203" s="128" t="s">
        <v>394</v>
      </c>
      <c r="D203" s="21" t="s">
        <v>282</v>
      </c>
      <c r="E203" s="116">
        <v>6147</v>
      </c>
      <c r="F203" s="20" t="s">
        <v>396</v>
      </c>
      <c r="G203" s="20" t="s">
        <v>129</v>
      </c>
      <c r="H203" s="36">
        <v>1</v>
      </c>
      <c r="I203" s="136"/>
    </row>
    <row r="204" s="107" customFormat="1" customHeight="1" spans="1:10">
      <c r="A204" s="37">
        <v>203</v>
      </c>
      <c r="B204" s="27">
        <v>584</v>
      </c>
      <c r="C204" s="137" t="s">
        <v>394</v>
      </c>
      <c r="D204" s="28" t="s">
        <v>282</v>
      </c>
      <c r="E204" s="27">
        <v>9689</v>
      </c>
      <c r="F204" s="27" t="s">
        <v>397</v>
      </c>
      <c r="G204" s="139" t="s">
        <v>129</v>
      </c>
      <c r="H204" s="37">
        <v>0</v>
      </c>
      <c r="I204" s="81">
        <v>-50</v>
      </c>
      <c r="J204" s="107" t="s">
        <v>155</v>
      </c>
    </row>
    <row r="205" customFormat="1" customHeight="1" spans="1:9">
      <c r="A205" s="36">
        <v>204</v>
      </c>
      <c r="B205" s="123">
        <v>585</v>
      </c>
      <c r="C205" s="115" t="s">
        <v>398</v>
      </c>
      <c r="D205" s="21" t="s">
        <v>187</v>
      </c>
      <c r="E205" s="116">
        <v>4143</v>
      </c>
      <c r="F205" s="117" t="s">
        <v>399</v>
      </c>
      <c r="G205" s="20" t="s">
        <v>129</v>
      </c>
      <c r="H205" s="36">
        <v>9.5</v>
      </c>
      <c r="I205" s="136"/>
    </row>
    <row r="206" s="106" customFormat="1" customHeight="1" spans="1:9">
      <c r="A206" s="41">
        <v>205</v>
      </c>
      <c r="B206" s="20">
        <v>585</v>
      </c>
      <c r="C206" s="115" t="s">
        <v>398</v>
      </c>
      <c r="D206" s="21" t="s">
        <v>187</v>
      </c>
      <c r="E206" s="118">
        <v>6303</v>
      </c>
      <c r="F206" s="118" t="s">
        <v>400</v>
      </c>
      <c r="G206" s="20" t="s">
        <v>139</v>
      </c>
      <c r="H206" s="41">
        <v>8.5</v>
      </c>
      <c r="I206" s="79"/>
    </row>
    <row r="207" s="106" customFormat="1" customHeight="1" spans="1:9">
      <c r="A207" s="41">
        <v>206</v>
      </c>
      <c r="B207" s="20">
        <v>585</v>
      </c>
      <c r="C207" s="115" t="s">
        <v>398</v>
      </c>
      <c r="D207" s="21" t="s">
        <v>187</v>
      </c>
      <c r="E207" s="116">
        <v>7046</v>
      </c>
      <c r="F207" s="116" t="s">
        <v>401</v>
      </c>
      <c r="G207" s="20" t="s">
        <v>129</v>
      </c>
      <c r="H207" s="41">
        <v>6</v>
      </c>
      <c r="I207" s="79"/>
    </row>
    <row r="208" s="106" customFormat="1" customHeight="1" spans="1:9">
      <c r="A208" s="41">
        <v>207</v>
      </c>
      <c r="B208" s="20">
        <v>585</v>
      </c>
      <c r="C208" s="115" t="s">
        <v>398</v>
      </c>
      <c r="D208" s="21" t="s">
        <v>187</v>
      </c>
      <c r="E208" s="116">
        <v>10590</v>
      </c>
      <c r="F208" s="116" t="s">
        <v>402</v>
      </c>
      <c r="G208" s="20" t="s">
        <v>129</v>
      </c>
      <c r="H208" s="41">
        <v>6</v>
      </c>
      <c r="I208" s="79"/>
    </row>
    <row r="209" s="106" customFormat="1" customHeight="1" spans="1:9">
      <c r="A209" s="41">
        <v>208</v>
      </c>
      <c r="B209" s="20">
        <v>587</v>
      </c>
      <c r="C209" s="115" t="s">
        <v>403</v>
      </c>
      <c r="D209" s="21" t="s">
        <v>65</v>
      </c>
      <c r="E209" s="118">
        <v>6497</v>
      </c>
      <c r="F209" s="116" t="s">
        <v>404</v>
      </c>
      <c r="G209" s="20" t="s">
        <v>129</v>
      </c>
      <c r="H209" s="41">
        <v>4</v>
      </c>
      <c r="I209" s="79"/>
    </row>
    <row r="210" s="106" customFormat="1" customHeight="1" spans="1:9">
      <c r="A210" s="41">
        <v>209</v>
      </c>
      <c r="B210" s="20">
        <v>587</v>
      </c>
      <c r="C210" s="115" t="s">
        <v>403</v>
      </c>
      <c r="D210" s="21" t="s">
        <v>65</v>
      </c>
      <c r="E210" s="20">
        <v>8073</v>
      </c>
      <c r="F210" s="20" t="s">
        <v>405</v>
      </c>
      <c r="G210" s="20" t="s">
        <v>139</v>
      </c>
      <c r="H210" s="41">
        <v>5</v>
      </c>
      <c r="I210" s="79"/>
    </row>
    <row r="211" s="106" customFormat="1" customHeight="1" spans="1:9">
      <c r="A211" s="41">
        <v>210</v>
      </c>
      <c r="B211" s="20">
        <v>587</v>
      </c>
      <c r="C211" s="115" t="s">
        <v>403</v>
      </c>
      <c r="D211" s="21" t="s">
        <v>65</v>
      </c>
      <c r="E211" s="118">
        <v>11256</v>
      </c>
      <c r="F211" s="116" t="s">
        <v>406</v>
      </c>
      <c r="G211" s="20" t="s">
        <v>129</v>
      </c>
      <c r="H211" s="41">
        <v>3</v>
      </c>
      <c r="I211" s="79"/>
    </row>
    <row r="212" s="106" customFormat="1" customHeight="1" spans="1:9">
      <c r="A212" s="41">
        <v>211</v>
      </c>
      <c r="B212" s="20">
        <v>591</v>
      </c>
      <c r="C212" s="128" t="s">
        <v>407</v>
      </c>
      <c r="D212" s="21" t="s">
        <v>36</v>
      </c>
      <c r="E212" s="116">
        <v>7011</v>
      </c>
      <c r="F212" s="116" t="s">
        <v>408</v>
      </c>
      <c r="G212" s="20" t="s">
        <v>131</v>
      </c>
      <c r="H212" s="41">
        <v>1</v>
      </c>
      <c r="I212" s="79"/>
    </row>
    <row r="213" s="106" customFormat="1" customHeight="1" spans="1:9">
      <c r="A213" s="41">
        <v>212</v>
      </c>
      <c r="B213" s="20">
        <v>591</v>
      </c>
      <c r="C213" s="128" t="s">
        <v>407</v>
      </c>
      <c r="D213" s="21" t="s">
        <v>36</v>
      </c>
      <c r="E213" s="116">
        <v>7644</v>
      </c>
      <c r="F213" s="116" t="s">
        <v>409</v>
      </c>
      <c r="G213" s="20" t="s">
        <v>129</v>
      </c>
      <c r="H213" s="41">
        <v>1</v>
      </c>
      <c r="I213" s="79"/>
    </row>
    <row r="214" s="106" customFormat="1" customHeight="1" spans="1:9">
      <c r="A214" s="41">
        <v>213</v>
      </c>
      <c r="B214" s="20">
        <v>591</v>
      </c>
      <c r="C214" s="128" t="s">
        <v>407</v>
      </c>
      <c r="D214" s="21" t="s">
        <v>36</v>
      </c>
      <c r="E214" s="118">
        <v>8113</v>
      </c>
      <c r="F214" s="116" t="s">
        <v>410</v>
      </c>
      <c r="G214" s="20" t="s">
        <v>129</v>
      </c>
      <c r="H214" s="41">
        <v>2</v>
      </c>
      <c r="I214" s="79"/>
    </row>
    <row r="215" s="106" customFormat="1" customHeight="1" spans="1:9">
      <c r="A215" s="41">
        <v>214</v>
      </c>
      <c r="B215" s="20">
        <v>594</v>
      </c>
      <c r="C215" s="115" t="s">
        <v>411</v>
      </c>
      <c r="D215" s="21" t="s">
        <v>36</v>
      </c>
      <c r="E215" s="116">
        <v>6148</v>
      </c>
      <c r="F215" s="116" t="s">
        <v>412</v>
      </c>
      <c r="G215" s="20" t="s">
        <v>131</v>
      </c>
      <c r="H215" s="41">
        <v>14</v>
      </c>
      <c r="I215" s="79"/>
    </row>
    <row r="216" s="106" customFormat="1" customHeight="1" spans="1:9">
      <c r="A216" s="41">
        <v>215</v>
      </c>
      <c r="B216" s="20">
        <v>594</v>
      </c>
      <c r="C216" s="115" t="s">
        <v>411</v>
      </c>
      <c r="D216" s="21" t="s">
        <v>36</v>
      </c>
      <c r="E216" s="118">
        <v>6232</v>
      </c>
      <c r="F216" s="118" t="s">
        <v>413</v>
      </c>
      <c r="G216" s="20" t="s">
        <v>129</v>
      </c>
      <c r="H216" s="41">
        <v>4</v>
      </c>
      <c r="I216" s="79"/>
    </row>
    <row r="217" s="106" customFormat="1" customHeight="1" spans="1:9">
      <c r="A217" s="41">
        <v>216</v>
      </c>
      <c r="B217" s="20">
        <v>598</v>
      </c>
      <c r="C217" s="115" t="s">
        <v>414</v>
      </c>
      <c r="D217" s="21" t="s">
        <v>282</v>
      </c>
      <c r="E217" s="118">
        <v>6662</v>
      </c>
      <c r="F217" s="116" t="s">
        <v>415</v>
      </c>
      <c r="G217" s="20" t="s">
        <v>139</v>
      </c>
      <c r="H217" s="41">
        <v>10</v>
      </c>
      <c r="I217" s="79"/>
    </row>
    <row r="218" s="106" customFormat="1" customHeight="1" spans="1:9">
      <c r="A218" s="41">
        <v>217</v>
      </c>
      <c r="B218" s="20">
        <v>598</v>
      </c>
      <c r="C218" s="115" t="s">
        <v>414</v>
      </c>
      <c r="D218" s="21" t="s">
        <v>282</v>
      </c>
      <c r="E218" s="116">
        <v>9209</v>
      </c>
      <c r="F218" s="116" t="s">
        <v>416</v>
      </c>
      <c r="G218" s="20" t="s">
        <v>129</v>
      </c>
      <c r="H218" s="41">
        <v>1</v>
      </c>
      <c r="I218" s="79"/>
    </row>
    <row r="219" s="106" customFormat="1" customHeight="1" spans="1:9">
      <c r="A219" s="41">
        <v>218</v>
      </c>
      <c r="B219" s="20">
        <v>598</v>
      </c>
      <c r="C219" s="115" t="s">
        <v>414</v>
      </c>
      <c r="D219" s="21" t="s">
        <v>282</v>
      </c>
      <c r="E219" s="116">
        <v>11022</v>
      </c>
      <c r="F219" s="20" t="s">
        <v>417</v>
      </c>
      <c r="G219" s="20" t="s">
        <v>129</v>
      </c>
      <c r="H219" s="41">
        <v>1</v>
      </c>
      <c r="I219" s="79"/>
    </row>
    <row r="220" s="106" customFormat="1" customHeight="1" spans="1:9">
      <c r="A220" s="41">
        <v>219</v>
      </c>
      <c r="B220" s="20">
        <v>598</v>
      </c>
      <c r="C220" s="115" t="s">
        <v>414</v>
      </c>
      <c r="D220" s="21" t="s">
        <v>282</v>
      </c>
      <c r="E220" s="116">
        <v>11145</v>
      </c>
      <c r="F220" s="116" t="s">
        <v>418</v>
      </c>
      <c r="G220" s="20" t="s">
        <v>129</v>
      </c>
      <c r="H220" s="41">
        <v>5</v>
      </c>
      <c r="I220" s="79"/>
    </row>
    <row r="221" s="106" customFormat="1" customHeight="1" spans="1:9">
      <c r="A221" s="41">
        <v>220</v>
      </c>
      <c r="B221" s="20">
        <v>704</v>
      </c>
      <c r="C221" s="115" t="s">
        <v>419</v>
      </c>
      <c r="D221" s="21" t="s">
        <v>65</v>
      </c>
      <c r="E221" s="116">
        <v>6505</v>
      </c>
      <c r="F221" s="20" t="s">
        <v>420</v>
      </c>
      <c r="G221" s="20" t="s">
        <v>129</v>
      </c>
      <c r="H221" s="41">
        <v>10</v>
      </c>
      <c r="I221" s="79"/>
    </row>
    <row r="222" s="106" customFormat="1" customHeight="1" spans="1:9">
      <c r="A222" s="41">
        <v>221</v>
      </c>
      <c r="B222" s="20">
        <v>704</v>
      </c>
      <c r="C222" s="115" t="s">
        <v>419</v>
      </c>
      <c r="D222" s="21" t="s">
        <v>65</v>
      </c>
      <c r="E222" s="20">
        <v>9731</v>
      </c>
      <c r="F222" s="20" t="s">
        <v>421</v>
      </c>
      <c r="G222" s="20" t="s">
        <v>139</v>
      </c>
      <c r="H222" s="41">
        <v>8</v>
      </c>
      <c r="I222" s="79"/>
    </row>
    <row r="223" s="106" customFormat="1" customHeight="1" spans="1:9">
      <c r="A223" s="41">
        <v>222</v>
      </c>
      <c r="B223" s="20">
        <v>704</v>
      </c>
      <c r="C223" s="115" t="s">
        <v>419</v>
      </c>
      <c r="D223" s="21" t="s">
        <v>65</v>
      </c>
      <c r="E223" s="116">
        <v>10953</v>
      </c>
      <c r="F223" s="116" t="s">
        <v>422</v>
      </c>
      <c r="G223" s="20" t="s">
        <v>129</v>
      </c>
      <c r="H223" s="41">
        <v>5</v>
      </c>
      <c r="I223" s="79"/>
    </row>
    <row r="224" s="106" customFormat="1" customHeight="1" spans="1:9">
      <c r="A224" s="41">
        <v>223</v>
      </c>
      <c r="B224" s="20">
        <v>706</v>
      </c>
      <c r="C224" s="115" t="s">
        <v>423</v>
      </c>
      <c r="D224" s="21" t="s">
        <v>65</v>
      </c>
      <c r="E224" s="118">
        <v>5521</v>
      </c>
      <c r="F224" s="20" t="s">
        <v>424</v>
      </c>
      <c r="G224" s="20" t="s">
        <v>131</v>
      </c>
      <c r="H224" s="41">
        <v>2.5</v>
      </c>
      <c r="I224" s="79"/>
    </row>
    <row r="225" s="106" customFormat="1" customHeight="1" spans="1:9">
      <c r="A225" s="41">
        <v>224</v>
      </c>
      <c r="B225" s="20">
        <v>706</v>
      </c>
      <c r="C225" s="115" t="s">
        <v>423</v>
      </c>
      <c r="D225" s="21" t="s">
        <v>65</v>
      </c>
      <c r="E225" s="116">
        <v>10772</v>
      </c>
      <c r="F225" s="116" t="s">
        <v>425</v>
      </c>
      <c r="G225" s="20" t="s">
        <v>129</v>
      </c>
      <c r="H225" s="41">
        <v>1.5</v>
      </c>
      <c r="I225" s="79"/>
    </row>
    <row r="226" s="106" customFormat="1" customHeight="1" spans="1:9">
      <c r="A226" s="41">
        <v>225</v>
      </c>
      <c r="B226" s="20">
        <v>707</v>
      </c>
      <c r="C226" s="115" t="s">
        <v>426</v>
      </c>
      <c r="D226" s="21" t="s">
        <v>282</v>
      </c>
      <c r="E226" s="20">
        <v>4311</v>
      </c>
      <c r="F226" s="20" t="s">
        <v>427</v>
      </c>
      <c r="G226" s="20" t="s">
        <v>129</v>
      </c>
      <c r="H226" s="41">
        <v>8</v>
      </c>
      <c r="I226" s="79"/>
    </row>
    <row r="227" s="106" customFormat="1" customHeight="1" spans="1:9">
      <c r="A227" s="41">
        <v>226</v>
      </c>
      <c r="B227" s="20">
        <v>707</v>
      </c>
      <c r="C227" s="115" t="s">
        <v>426</v>
      </c>
      <c r="D227" s="21" t="s">
        <v>282</v>
      </c>
      <c r="E227" s="118">
        <v>5523</v>
      </c>
      <c r="F227" s="118" t="s">
        <v>428</v>
      </c>
      <c r="G227" s="127" t="s">
        <v>139</v>
      </c>
      <c r="H227" s="41">
        <v>10</v>
      </c>
      <c r="I227" s="79"/>
    </row>
    <row r="228" customFormat="1" customHeight="1" spans="1:9">
      <c r="A228" s="36">
        <v>227</v>
      </c>
      <c r="B228" s="123">
        <v>707</v>
      </c>
      <c r="C228" s="115" t="s">
        <v>426</v>
      </c>
      <c r="D228" s="21" t="s">
        <v>282</v>
      </c>
      <c r="E228" s="118">
        <v>6494</v>
      </c>
      <c r="F228" s="116" t="s">
        <v>429</v>
      </c>
      <c r="G228" s="20" t="s">
        <v>129</v>
      </c>
      <c r="H228" s="36">
        <v>10</v>
      </c>
      <c r="I228" s="136"/>
    </row>
    <row r="229" customFormat="1" customHeight="1" spans="1:9">
      <c r="A229" s="36">
        <v>228</v>
      </c>
      <c r="B229" s="20">
        <v>707</v>
      </c>
      <c r="C229" s="115" t="s">
        <v>426</v>
      </c>
      <c r="D229" s="21" t="s">
        <v>282</v>
      </c>
      <c r="E229" s="116">
        <v>10951</v>
      </c>
      <c r="F229" s="116" t="s">
        <v>430</v>
      </c>
      <c r="G229" s="20" t="s">
        <v>129</v>
      </c>
      <c r="H229" s="36">
        <v>10</v>
      </c>
      <c r="I229" s="136"/>
    </row>
    <row r="230" s="107" customFormat="1" customHeight="1" spans="1:10">
      <c r="A230" s="37">
        <v>229</v>
      </c>
      <c r="B230" s="27">
        <v>709</v>
      </c>
      <c r="C230" s="125" t="s">
        <v>431</v>
      </c>
      <c r="D230" s="28" t="s">
        <v>187</v>
      </c>
      <c r="E230" s="126">
        <v>7388</v>
      </c>
      <c r="F230" s="27" t="s">
        <v>432</v>
      </c>
      <c r="G230" s="139" t="s">
        <v>129</v>
      </c>
      <c r="H230" s="37">
        <v>0</v>
      </c>
      <c r="I230" s="81">
        <v>-50</v>
      </c>
      <c r="J230" s="107" t="s">
        <v>155</v>
      </c>
    </row>
    <row r="231" s="106" customFormat="1" customHeight="1" spans="1:9">
      <c r="A231" s="41">
        <v>230</v>
      </c>
      <c r="B231" s="20">
        <v>709</v>
      </c>
      <c r="C231" s="115" t="s">
        <v>431</v>
      </c>
      <c r="D231" s="21" t="s">
        <v>187</v>
      </c>
      <c r="E231" s="116">
        <v>7662</v>
      </c>
      <c r="F231" s="20" t="s">
        <v>433</v>
      </c>
      <c r="G231" s="20" t="s">
        <v>131</v>
      </c>
      <c r="H231" s="41">
        <v>5</v>
      </c>
      <c r="I231" s="79"/>
    </row>
    <row r="232" s="106" customFormat="1" customHeight="1" spans="1:9">
      <c r="A232" s="41">
        <v>231</v>
      </c>
      <c r="B232" s="20">
        <v>709</v>
      </c>
      <c r="C232" s="115" t="s">
        <v>431</v>
      </c>
      <c r="D232" s="21" t="s">
        <v>187</v>
      </c>
      <c r="E232" s="116">
        <v>10925</v>
      </c>
      <c r="F232" s="116" t="s">
        <v>434</v>
      </c>
      <c r="G232" s="20" t="s">
        <v>129</v>
      </c>
      <c r="H232" s="41">
        <v>1</v>
      </c>
      <c r="I232" s="79"/>
    </row>
    <row r="233" s="106" customFormat="1" customHeight="1" spans="1:9">
      <c r="A233" s="41">
        <v>232</v>
      </c>
      <c r="B233" s="20">
        <v>709</v>
      </c>
      <c r="C233" s="115" t="s">
        <v>431</v>
      </c>
      <c r="D233" s="21" t="s">
        <v>187</v>
      </c>
      <c r="E233" s="116">
        <v>11078</v>
      </c>
      <c r="F233" s="116" t="s">
        <v>435</v>
      </c>
      <c r="G233" s="20" t="s">
        <v>129</v>
      </c>
      <c r="H233" s="41">
        <v>1</v>
      </c>
      <c r="I233" s="79"/>
    </row>
    <row r="234" s="106" customFormat="1" customHeight="1" spans="1:9">
      <c r="A234" s="41">
        <v>233</v>
      </c>
      <c r="B234" s="20">
        <v>710</v>
      </c>
      <c r="C234" s="115" t="s">
        <v>436</v>
      </c>
      <c r="D234" s="21" t="s">
        <v>65</v>
      </c>
      <c r="E234" s="116">
        <v>6121</v>
      </c>
      <c r="F234" s="116" t="s">
        <v>437</v>
      </c>
      <c r="G234" s="20" t="s">
        <v>129</v>
      </c>
      <c r="H234" s="41">
        <v>4</v>
      </c>
      <c r="I234" s="79"/>
    </row>
    <row r="235" s="106" customFormat="1" customHeight="1" spans="1:9">
      <c r="A235" s="41">
        <v>234</v>
      </c>
      <c r="B235" s="20">
        <v>710</v>
      </c>
      <c r="C235" s="115" t="s">
        <v>436</v>
      </c>
      <c r="D235" s="21" t="s">
        <v>65</v>
      </c>
      <c r="E235" s="116">
        <v>9527</v>
      </c>
      <c r="F235" s="116" t="s">
        <v>438</v>
      </c>
      <c r="G235" s="20" t="s">
        <v>129</v>
      </c>
      <c r="H235" s="41">
        <v>5</v>
      </c>
      <c r="I235" s="79"/>
    </row>
    <row r="236" s="106" customFormat="1" customHeight="1" spans="1:9">
      <c r="A236" s="41">
        <v>235</v>
      </c>
      <c r="B236" s="20">
        <v>712</v>
      </c>
      <c r="C236" s="115" t="s">
        <v>439</v>
      </c>
      <c r="D236" s="21" t="s">
        <v>282</v>
      </c>
      <c r="E236" s="118">
        <v>7050</v>
      </c>
      <c r="F236" s="118" t="s">
        <v>440</v>
      </c>
      <c r="G236" s="119" t="s">
        <v>131</v>
      </c>
      <c r="H236" s="41">
        <v>16</v>
      </c>
      <c r="I236" s="79"/>
    </row>
    <row r="237" s="106" customFormat="1" customHeight="1" spans="1:9">
      <c r="A237" s="41">
        <v>236</v>
      </c>
      <c r="B237" s="20">
        <v>712</v>
      </c>
      <c r="C237" s="115" t="s">
        <v>439</v>
      </c>
      <c r="D237" s="21" t="s">
        <v>282</v>
      </c>
      <c r="E237" s="116">
        <v>8972</v>
      </c>
      <c r="F237" s="118" t="s">
        <v>441</v>
      </c>
      <c r="G237" s="127" t="s">
        <v>129</v>
      </c>
      <c r="H237" s="41">
        <v>10</v>
      </c>
      <c r="I237" s="79"/>
    </row>
    <row r="238" s="106" customFormat="1" customHeight="1" spans="1:9">
      <c r="A238" s="41">
        <v>237</v>
      </c>
      <c r="B238" s="20">
        <v>712</v>
      </c>
      <c r="C238" s="115" t="s">
        <v>439</v>
      </c>
      <c r="D238" s="21" t="s">
        <v>282</v>
      </c>
      <c r="E238" s="20">
        <v>9682</v>
      </c>
      <c r="F238" s="20" t="s">
        <v>442</v>
      </c>
      <c r="G238" s="119" t="s">
        <v>129</v>
      </c>
      <c r="H238" s="41">
        <v>6</v>
      </c>
      <c r="I238" s="79"/>
    </row>
    <row r="239" s="106" customFormat="1" customHeight="1" spans="1:9">
      <c r="A239" s="41">
        <v>238</v>
      </c>
      <c r="B239" s="20">
        <v>712</v>
      </c>
      <c r="C239" s="115" t="s">
        <v>439</v>
      </c>
      <c r="D239" s="21" t="s">
        <v>282</v>
      </c>
      <c r="E239" s="116">
        <v>10650</v>
      </c>
      <c r="F239" s="20" t="s">
        <v>443</v>
      </c>
      <c r="G239" s="20" t="s">
        <v>129</v>
      </c>
      <c r="H239" s="41">
        <v>3</v>
      </c>
      <c r="I239" s="79"/>
    </row>
    <row r="240" s="106" customFormat="1" customHeight="1" spans="1:9">
      <c r="A240" s="41">
        <v>239</v>
      </c>
      <c r="B240" s="121">
        <v>712</v>
      </c>
      <c r="C240" s="130" t="s">
        <v>444</v>
      </c>
      <c r="D240" s="21" t="s">
        <v>282</v>
      </c>
      <c r="E240" s="121">
        <v>994203</v>
      </c>
      <c r="F240" s="131" t="s">
        <v>445</v>
      </c>
      <c r="G240" s="20" t="s">
        <v>175</v>
      </c>
      <c r="H240" s="41">
        <v>4</v>
      </c>
      <c r="I240" s="79"/>
    </row>
    <row r="241" s="106" customFormat="1" customHeight="1" spans="1:9">
      <c r="A241" s="41">
        <v>240</v>
      </c>
      <c r="B241" s="20">
        <v>713</v>
      </c>
      <c r="C241" s="115" t="s">
        <v>446</v>
      </c>
      <c r="D241" s="21" t="s">
        <v>65</v>
      </c>
      <c r="E241" s="118">
        <v>6443</v>
      </c>
      <c r="F241" s="116" t="s">
        <v>447</v>
      </c>
      <c r="G241" s="20" t="s">
        <v>129</v>
      </c>
      <c r="H241" s="41">
        <v>3</v>
      </c>
      <c r="I241" s="79"/>
    </row>
    <row r="242" s="106" customFormat="1" customHeight="1" spans="1:9">
      <c r="A242" s="41">
        <v>241</v>
      </c>
      <c r="B242" s="20">
        <v>713</v>
      </c>
      <c r="C242" s="115" t="s">
        <v>446</v>
      </c>
      <c r="D242" s="21" t="s">
        <v>65</v>
      </c>
      <c r="E242" s="118">
        <v>6492</v>
      </c>
      <c r="F242" s="116" t="s">
        <v>448</v>
      </c>
      <c r="G242" s="20" t="s">
        <v>139</v>
      </c>
      <c r="H242" s="41">
        <v>4</v>
      </c>
      <c r="I242" s="79"/>
    </row>
    <row r="243" s="106" customFormat="1" customHeight="1" spans="1:9">
      <c r="A243" s="41">
        <v>242</v>
      </c>
      <c r="B243" s="20">
        <v>716</v>
      </c>
      <c r="C243" s="115" t="s">
        <v>449</v>
      </c>
      <c r="D243" s="21" t="s">
        <v>36</v>
      </c>
      <c r="E243" s="116">
        <v>7661</v>
      </c>
      <c r="F243" s="116" t="s">
        <v>450</v>
      </c>
      <c r="G243" s="20" t="s">
        <v>139</v>
      </c>
      <c r="H243" s="41">
        <v>4</v>
      </c>
      <c r="I243" s="79"/>
    </row>
    <row r="244" s="106" customFormat="1" customHeight="1" spans="1:9">
      <c r="A244" s="41">
        <v>243</v>
      </c>
      <c r="B244" s="20">
        <v>716</v>
      </c>
      <c r="C244" s="115" t="s">
        <v>449</v>
      </c>
      <c r="D244" s="21" t="s">
        <v>36</v>
      </c>
      <c r="E244" s="116">
        <v>8354</v>
      </c>
      <c r="F244" s="20" t="s">
        <v>451</v>
      </c>
      <c r="G244" s="20" t="s">
        <v>129</v>
      </c>
      <c r="H244" s="41">
        <v>1</v>
      </c>
      <c r="I244" s="79"/>
    </row>
    <row r="245" s="106" customFormat="1" customHeight="1" spans="1:9">
      <c r="A245" s="41">
        <v>244</v>
      </c>
      <c r="B245" s="20">
        <v>716</v>
      </c>
      <c r="C245" s="115" t="s">
        <v>449</v>
      </c>
      <c r="D245" s="21" t="s">
        <v>36</v>
      </c>
      <c r="E245" s="116">
        <v>11131</v>
      </c>
      <c r="F245" s="116" t="s">
        <v>452</v>
      </c>
      <c r="G245" s="20" t="s">
        <v>129</v>
      </c>
      <c r="H245" s="41">
        <v>1</v>
      </c>
      <c r="I245" s="79"/>
    </row>
    <row r="246" s="106" customFormat="1" customHeight="1" spans="1:9">
      <c r="A246" s="41">
        <v>245</v>
      </c>
      <c r="B246" s="20">
        <v>717</v>
      </c>
      <c r="C246" s="128" t="s">
        <v>453</v>
      </c>
      <c r="D246" s="21" t="s">
        <v>36</v>
      </c>
      <c r="E246" s="118">
        <v>6752</v>
      </c>
      <c r="F246" s="118" t="s">
        <v>454</v>
      </c>
      <c r="G246" s="20" t="s">
        <v>139</v>
      </c>
      <c r="H246" s="41">
        <v>3</v>
      </c>
      <c r="I246" s="79"/>
    </row>
    <row r="247" s="106" customFormat="1" customHeight="1" spans="1:9">
      <c r="A247" s="41">
        <v>246</v>
      </c>
      <c r="B247" s="20">
        <v>717</v>
      </c>
      <c r="C247" s="128" t="s">
        <v>453</v>
      </c>
      <c r="D247" s="21" t="s">
        <v>36</v>
      </c>
      <c r="E247" s="116">
        <v>7386</v>
      </c>
      <c r="F247" s="116" t="s">
        <v>455</v>
      </c>
      <c r="G247" s="20" t="s">
        <v>129</v>
      </c>
      <c r="H247" s="41">
        <v>8</v>
      </c>
      <c r="I247" s="79"/>
    </row>
    <row r="248" s="106" customFormat="1" customHeight="1" spans="1:9">
      <c r="A248" s="41">
        <v>247</v>
      </c>
      <c r="B248" s="20">
        <v>718</v>
      </c>
      <c r="C248" s="120" t="s">
        <v>456</v>
      </c>
      <c r="D248" s="21" t="s">
        <v>180</v>
      </c>
      <c r="E248" s="20">
        <v>9130</v>
      </c>
      <c r="F248" s="20" t="s">
        <v>457</v>
      </c>
      <c r="G248" s="20" t="s">
        <v>131</v>
      </c>
      <c r="H248" s="41">
        <v>3</v>
      </c>
      <c r="I248" s="79"/>
    </row>
    <row r="249" s="107" customFormat="1" customHeight="1" spans="1:10">
      <c r="A249" s="37">
        <v>248</v>
      </c>
      <c r="B249" s="27">
        <v>718</v>
      </c>
      <c r="C249" s="125" t="s">
        <v>456</v>
      </c>
      <c r="D249" s="28" t="s">
        <v>180</v>
      </c>
      <c r="E249" s="27">
        <v>11178</v>
      </c>
      <c r="F249" s="27" t="s">
        <v>458</v>
      </c>
      <c r="G249" s="27" t="s">
        <v>129</v>
      </c>
      <c r="H249" s="37">
        <v>0</v>
      </c>
      <c r="I249" s="81">
        <v>-50</v>
      </c>
      <c r="J249" s="107" t="s">
        <v>155</v>
      </c>
    </row>
    <row r="250" customFormat="1" customHeight="1" spans="1:9">
      <c r="A250" s="36">
        <v>249</v>
      </c>
      <c r="B250" s="20">
        <v>718</v>
      </c>
      <c r="C250" s="115" t="s">
        <v>456</v>
      </c>
      <c r="D250" s="21" t="s">
        <v>180</v>
      </c>
      <c r="E250" s="116">
        <v>11244</v>
      </c>
      <c r="F250" s="116" t="s">
        <v>459</v>
      </c>
      <c r="G250" s="20" t="s">
        <v>129</v>
      </c>
      <c r="H250" s="36">
        <v>1</v>
      </c>
      <c r="I250" s="136"/>
    </row>
    <row r="251" s="106" customFormat="1" customHeight="1" spans="1:9">
      <c r="A251" s="41">
        <v>250</v>
      </c>
      <c r="B251" s="20">
        <v>720</v>
      </c>
      <c r="C251" s="115" t="s">
        <v>460</v>
      </c>
      <c r="D251" s="21" t="s">
        <v>36</v>
      </c>
      <c r="E251" s="116">
        <v>5875</v>
      </c>
      <c r="F251" s="116" t="s">
        <v>461</v>
      </c>
      <c r="G251" s="20" t="s">
        <v>129</v>
      </c>
      <c r="H251" s="41">
        <v>7</v>
      </c>
      <c r="I251" s="79"/>
    </row>
    <row r="252" s="106" customFormat="1" customHeight="1" spans="1:9">
      <c r="A252" s="41">
        <v>251</v>
      </c>
      <c r="B252" s="20">
        <v>720</v>
      </c>
      <c r="C252" s="115" t="s">
        <v>460</v>
      </c>
      <c r="D252" s="21" t="s">
        <v>36</v>
      </c>
      <c r="E252" s="118">
        <v>6823</v>
      </c>
      <c r="F252" s="118" t="s">
        <v>462</v>
      </c>
      <c r="G252" s="20" t="s">
        <v>131</v>
      </c>
      <c r="H252" s="41">
        <v>13</v>
      </c>
      <c r="I252" s="79"/>
    </row>
    <row r="253" s="106" customFormat="1" customHeight="1" spans="1:9">
      <c r="A253" s="41">
        <v>252</v>
      </c>
      <c r="B253" s="20">
        <v>720</v>
      </c>
      <c r="C253" s="115" t="s">
        <v>460</v>
      </c>
      <c r="D253" s="21" t="s">
        <v>36</v>
      </c>
      <c r="E253" s="116">
        <v>11142</v>
      </c>
      <c r="F253" s="116" t="s">
        <v>463</v>
      </c>
      <c r="G253" s="20" t="s">
        <v>129</v>
      </c>
      <c r="H253" s="41">
        <v>2</v>
      </c>
      <c r="I253" s="79"/>
    </row>
    <row r="254" customFormat="1" customHeight="1" spans="1:9">
      <c r="A254" s="36">
        <v>253</v>
      </c>
      <c r="B254" s="123">
        <v>721</v>
      </c>
      <c r="C254" s="115" t="s">
        <v>464</v>
      </c>
      <c r="D254" s="21" t="s">
        <v>36</v>
      </c>
      <c r="E254" s="118">
        <v>4310</v>
      </c>
      <c r="F254" s="118" t="s">
        <v>465</v>
      </c>
      <c r="G254" s="20" t="s">
        <v>129</v>
      </c>
      <c r="H254" s="36">
        <v>3</v>
      </c>
      <c r="I254" s="136"/>
    </row>
    <row r="255" customFormat="1" customHeight="1" spans="1:9">
      <c r="A255" s="36">
        <v>254</v>
      </c>
      <c r="B255" s="123">
        <v>721</v>
      </c>
      <c r="C255" s="128" t="s">
        <v>464</v>
      </c>
      <c r="D255" s="21" t="s">
        <v>36</v>
      </c>
      <c r="E255" s="118">
        <v>6348</v>
      </c>
      <c r="F255" s="116" t="s">
        <v>466</v>
      </c>
      <c r="G255" s="20" t="s">
        <v>129</v>
      </c>
      <c r="H255" s="36">
        <v>2</v>
      </c>
      <c r="I255" s="136"/>
    </row>
    <row r="256" s="106" customFormat="1" customHeight="1" spans="1:9">
      <c r="A256" s="41">
        <v>255</v>
      </c>
      <c r="B256" s="20">
        <v>721</v>
      </c>
      <c r="C256" s="115" t="s">
        <v>464</v>
      </c>
      <c r="D256" s="21" t="s">
        <v>36</v>
      </c>
      <c r="E256" s="118">
        <v>6796</v>
      </c>
      <c r="F256" s="118" t="s">
        <v>467</v>
      </c>
      <c r="G256" s="20" t="s">
        <v>139</v>
      </c>
      <c r="H256" s="41">
        <v>3</v>
      </c>
      <c r="I256" s="79"/>
    </row>
    <row r="257" s="106" customFormat="1" customHeight="1" spans="1:9">
      <c r="A257" s="41">
        <v>256</v>
      </c>
      <c r="B257" s="20">
        <v>723</v>
      </c>
      <c r="C257" s="115" t="s">
        <v>468</v>
      </c>
      <c r="D257" s="21" t="s">
        <v>180</v>
      </c>
      <c r="E257" s="20">
        <v>8386</v>
      </c>
      <c r="F257" s="20" t="s">
        <v>469</v>
      </c>
      <c r="G257" s="119" t="s">
        <v>139</v>
      </c>
      <c r="H257" s="41">
        <v>4</v>
      </c>
      <c r="I257" s="79"/>
    </row>
    <row r="258" s="106" customFormat="1" customHeight="1" spans="1:9">
      <c r="A258" s="41">
        <v>257</v>
      </c>
      <c r="B258" s="20">
        <v>723</v>
      </c>
      <c r="C258" s="115" t="s">
        <v>468</v>
      </c>
      <c r="D258" s="21" t="s">
        <v>180</v>
      </c>
      <c r="E258" s="116">
        <v>8785</v>
      </c>
      <c r="F258" s="116" t="s">
        <v>470</v>
      </c>
      <c r="G258" s="119" t="s">
        <v>129</v>
      </c>
      <c r="H258" s="41">
        <v>1</v>
      </c>
      <c r="I258" s="79"/>
    </row>
    <row r="259" s="107" customFormat="1" customHeight="1" spans="1:10">
      <c r="A259" s="37">
        <v>258</v>
      </c>
      <c r="B259" s="27">
        <v>723</v>
      </c>
      <c r="C259" s="125" t="s">
        <v>468</v>
      </c>
      <c r="D259" s="28" t="s">
        <v>180</v>
      </c>
      <c r="E259" s="126">
        <v>11245</v>
      </c>
      <c r="F259" s="126" t="s">
        <v>471</v>
      </c>
      <c r="G259" s="27" t="s">
        <v>129</v>
      </c>
      <c r="H259" s="37">
        <v>0</v>
      </c>
      <c r="I259" s="81">
        <v>-50</v>
      </c>
      <c r="J259" s="107" t="s">
        <v>472</v>
      </c>
    </row>
    <row r="260" customFormat="1" customHeight="1" spans="1:9">
      <c r="A260" s="36">
        <v>259</v>
      </c>
      <c r="B260" s="123">
        <v>724</v>
      </c>
      <c r="C260" s="115" t="s">
        <v>473</v>
      </c>
      <c r="D260" s="21" t="s">
        <v>282</v>
      </c>
      <c r="E260" s="20">
        <v>4190</v>
      </c>
      <c r="F260" s="121" t="s">
        <v>474</v>
      </c>
      <c r="G260" s="20" t="s">
        <v>129</v>
      </c>
      <c r="H260" s="36">
        <v>9</v>
      </c>
      <c r="I260" s="136"/>
    </row>
    <row r="261" s="106" customFormat="1" customHeight="1" spans="1:9">
      <c r="A261" s="41">
        <v>260</v>
      </c>
      <c r="B261" s="20">
        <v>724</v>
      </c>
      <c r="C261" s="115" t="s">
        <v>473</v>
      </c>
      <c r="D261" s="21" t="s">
        <v>282</v>
      </c>
      <c r="E261" s="20">
        <v>9192</v>
      </c>
      <c r="F261" s="20" t="s">
        <v>475</v>
      </c>
      <c r="G261" s="119" t="s">
        <v>131</v>
      </c>
      <c r="H261" s="41">
        <v>12</v>
      </c>
      <c r="I261" s="79"/>
    </row>
    <row r="262" s="107" customFormat="1" customHeight="1" spans="1:10">
      <c r="A262" s="37">
        <v>261</v>
      </c>
      <c r="B262" s="27">
        <v>724</v>
      </c>
      <c r="C262" s="125" t="s">
        <v>473</v>
      </c>
      <c r="D262" s="28" t="s">
        <v>282</v>
      </c>
      <c r="E262" s="126">
        <v>9822</v>
      </c>
      <c r="F262" s="126" t="s">
        <v>476</v>
      </c>
      <c r="G262" s="27" t="s">
        <v>129</v>
      </c>
      <c r="H262" s="37">
        <v>0</v>
      </c>
      <c r="I262" s="81">
        <v>-50</v>
      </c>
      <c r="J262" s="107" t="s">
        <v>155</v>
      </c>
    </row>
    <row r="263" customFormat="1" customHeight="1" spans="1:9">
      <c r="A263" s="36">
        <v>262</v>
      </c>
      <c r="B263" s="123">
        <v>724</v>
      </c>
      <c r="C263" s="120" t="s">
        <v>473</v>
      </c>
      <c r="D263" s="21" t="s">
        <v>282</v>
      </c>
      <c r="E263" s="116">
        <v>10930</v>
      </c>
      <c r="F263" s="116" t="s">
        <v>477</v>
      </c>
      <c r="G263" s="20" t="s">
        <v>129</v>
      </c>
      <c r="H263" s="36">
        <v>5</v>
      </c>
      <c r="I263" s="136"/>
    </row>
    <row r="264" s="106" customFormat="1" customHeight="1" spans="1:9">
      <c r="A264" s="41">
        <v>263</v>
      </c>
      <c r="B264" s="20">
        <v>726</v>
      </c>
      <c r="C264" s="115" t="s">
        <v>478</v>
      </c>
      <c r="D264" s="21" t="s">
        <v>187</v>
      </c>
      <c r="E264" s="116">
        <v>4117</v>
      </c>
      <c r="F264" s="118" t="s">
        <v>479</v>
      </c>
      <c r="G264" s="119" t="s">
        <v>131</v>
      </c>
      <c r="H264" s="41">
        <v>1</v>
      </c>
      <c r="I264" s="79"/>
    </row>
    <row r="265" s="106" customFormat="1" customHeight="1" spans="1:9">
      <c r="A265" s="41">
        <v>264</v>
      </c>
      <c r="B265" s="20">
        <v>726</v>
      </c>
      <c r="C265" s="115" t="s">
        <v>478</v>
      </c>
      <c r="D265" s="21" t="s">
        <v>187</v>
      </c>
      <c r="E265" s="118">
        <v>6607</v>
      </c>
      <c r="F265" s="116" t="s">
        <v>480</v>
      </c>
      <c r="G265" s="20" t="s">
        <v>129</v>
      </c>
      <c r="H265" s="41">
        <v>3</v>
      </c>
      <c r="I265" s="79"/>
    </row>
    <row r="266" s="106" customFormat="1" customHeight="1" spans="1:9">
      <c r="A266" s="41">
        <v>265</v>
      </c>
      <c r="B266" s="20">
        <v>726</v>
      </c>
      <c r="C266" s="115" t="s">
        <v>478</v>
      </c>
      <c r="D266" s="21" t="s">
        <v>187</v>
      </c>
      <c r="E266" s="116">
        <v>10177</v>
      </c>
      <c r="F266" s="116" t="s">
        <v>481</v>
      </c>
      <c r="G266" s="20" t="s">
        <v>129</v>
      </c>
      <c r="H266" s="41">
        <v>12</v>
      </c>
      <c r="I266" s="79"/>
    </row>
    <row r="267" s="106" customFormat="1" customHeight="1" spans="1:9">
      <c r="A267" s="41">
        <v>266</v>
      </c>
      <c r="B267" s="121">
        <v>726</v>
      </c>
      <c r="C267" s="130" t="s">
        <v>482</v>
      </c>
      <c r="D267" s="21" t="s">
        <v>187</v>
      </c>
      <c r="E267" s="121">
        <v>992237</v>
      </c>
      <c r="F267" s="131" t="s">
        <v>483</v>
      </c>
      <c r="G267" s="20" t="s">
        <v>175</v>
      </c>
      <c r="H267" s="41">
        <v>1</v>
      </c>
      <c r="I267" s="79"/>
    </row>
    <row r="268" s="106" customFormat="1" customHeight="1" spans="1:9">
      <c r="A268" s="41">
        <v>267</v>
      </c>
      <c r="B268" s="20">
        <v>727</v>
      </c>
      <c r="C268" s="115" t="s">
        <v>484</v>
      </c>
      <c r="D268" s="21" t="s">
        <v>187</v>
      </c>
      <c r="E268" s="118">
        <v>6456</v>
      </c>
      <c r="F268" s="116" t="s">
        <v>485</v>
      </c>
      <c r="G268" s="20" t="s">
        <v>139</v>
      </c>
      <c r="H268" s="41">
        <v>1</v>
      </c>
      <c r="I268" s="79"/>
    </row>
    <row r="269" s="106" customFormat="1" customHeight="1" spans="1:9">
      <c r="A269" s="41">
        <v>268</v>
      </c>
      <c r="B269" s="20">
        <v>727</v>
      </c>
      <c r="C269" s="115" t="s">
        <v>484</v>
      </c>
      <c r="D269" s="21" t="s">
        <v>187</v>
      </c>
      <c r="E269" s="116">
        <v>8060</v>
      </c>
      <c r="F269" s="116" t="s">
        <v>486</v>
      </c>
      <c r="G269" s="121" t="s">
        <v>129</v>
      </c>
      <c r="H269" s="41">
        <v>1</v>
      </c>
      <c r="I269" s="79"/>
    </row>
    <row r="270" s="106" customFormat="1" customHeight="1" spans="1:9">
      <c r="A270" s="41">
        <v>269</v>
      </c>
      <c r="B270" s="20">
        <v>727</v>
      </c>
      <c r="C270" s="115" t="s">
        <v>484</v>
      </c>
      <c r="D270" s="21" t="s">
        <v>187</v>
      </c>
      <c r="E270" s="118">
        <v>10792</v>
      </c>
      <c r="F270" s="118" t="s">
        <v>487</v>
      </c>
      <c r="G270" s="20" t="s">
        <v>129</v>
      </c>
      <c r="H270" s="41">
        <v>1</v>
      </c>
      <c r="I270" s="79"/>
    </row>
    <row r="271" s="106" customFormat="1" customHeight="1" spans="1:9">
      <c r="A271" s="41">
        <v>270</v>
      </c>
      <c r="B271" s="20">
        <v>730</v>
      </c>
      <c r="C271" s="115" t="s">
        <v>488</v>
      </c>
      <c r="D271" s="21" t="s">
        <v>187</v>
      </c>
      <c r="E271" s="116">
        <v>4325</v>
      </c>
      <c r="F271" s="145" t="s">
        <v>489</v>
      </c>
      <c r="G271" s="121" t="s">
        <v>131</v>
      </c>
      <c r="H271" s="41">
        <v>3</v>
      </c>
      <c r="I271" s="79"/>
    </row>
    <row r="272" s="106" customFormat="1" customHeight="1" spans="1:9">
      <c r="A272" s="41">
        <v>271</v>
      </c>
      <c r="B272" s="20">
        <v>730</v>
      </c>
      <c r="C272" s="115" t="s">
        <v>488</v>
      </c>
      <c r="D272" s="21" t="s">
        <v>187</v>
      </c>
      <c r="E272" s="118">
        <v>6810</v>
      </c>
      <c r="F272" s="118" t="s">
        <v>490</v>
      </c>
      <c r="G272" s="20" t="s">
        <v>129</v>
      </c>
      <c r="H272" s="41">
        <v>3</v>
      </c>
      <c r="I272" s="79"/>
    </row>
    <row r="273" s="106" customFormat="1" customHeight="1" spans="1:9">
      <c r="A273" s="41">
        <v>272</v>
      </c>
      <c r="B273" s="20">
        <v>730</v>
      </c>
      <c r="C273" s="115" t="s">
        <v>488</v>
      </c>
      <c r="D273" s="21" t="s">
        <v>187</v>
      </c>
      <c r="E273" s="118">
        <v>8038</v>
      </c>
      <c r="F273" s="118" t="s">
        <v>491</v>
      </c>
      <c r="G273" s="20" t="s">
        <v>129</v>
      </c>
      <c r="H273" s="41">
        <v>3</v>
      </c>
      <c r="I273" s="79"/>
    </row>
    <row r="274" s="106" customFormat="1" customHeight="1" spans="1:9">
      <c r="A274" s="41">
        <v>273</v>
      </c>
      <c r="B274" s="20">
        <v>730</v>
      </c>
      <c r="C274" s="115" t="s">
        <v>488</v>
      </c>
      <c r="D274" s="21" t="s">
        <v>187</v>
      </c>
      <c r="E274" s="118">
        <v>8338</v>
      </c>
      <c r="F274" s="118" t="s">
        <v>492</v>
      </c>
      <c r="G274" s="20" t="s">
        <v>129</v>
      </c>
      <c r="H274" s="41">
        <v>2</v>
      </c>
      <c r="I274" s="79"/>
    </row>
    <row r="275" s="106" customFormat="1" customHeight="1" spans="1:9">
      <c r="A275" s="41">
        <v>274</v>
      </c>
      <c r="B275" s="20">
        <v>732</v>
      </c>
      <c r="C275" s="115" t="s">
        <v>493</v>
      </c>
      <c r="D275" s="21" t="s">
        <v>36</v>
      </c>
      <c r="E275" s="116">
        <v>7403</v>
      </c>
      <c r="F275" s="116" t="s">
        <v>494</v>
      </c>
      <c r="G275" s="20" t="s">
        <v>139</v>
      </c>
      <c r="H275" s="41">
        <v>1</v>
      </c>
      <c r="I275" s="79"/>
    </row>
    <row r="276" s="106" customFormat="1" customHeight="1" spans="1:9">
      <c r="A276" s="41">
        <v>275</v>
      </c>
      <c r="B276" s="20">
        <v>732</v>
      </c>
      <c r="C276" s="115" t="s">
        <v>493</v>
      </c>
      <c r="D276" s="21" t="s">
        <v>36</v>
      </c>
      <c r="E276" s="20">
        <v>9138</v>
      </c>
      <c r="F276" s="20" t="s">
        <v>495</v>
      </c>
      <c r="G276" s="119" t="s">
        <v>129</v>
      </c>
      <c r="H276" s="41">
        <v>2</v>
      </c>
      <c r="I276" s="79"/>
    </row>
    <row r="277" s="106" customFormat="1" customHeight="1" spans="1:9">
      <c r="A277" s="41">
        <v>276</v>
      </c>
      <c r="B277" s="20">
        <v>733</v>
      </c>
      <c r="C277" s="115" t="s">
        <v>496</v>
      </c>
      <c r="D277" s="21" t="s">
        <v>282</v>
      </c>
      <c r="E277" s="118">
        <v>5501</v>
      </c>
      <c r="F277" s="116" t="s">
        <v>497</v>
      </c>
      <c r="G277" s="20" t="s">
        <v>131</v>
      </c>
      <c r="H277" s="41">
        <v>2</v>
      </c>
      <c r="I277" s="79"/>
    </row>
    <row r="278" s="106" customFormat="1" customHeight="1" spans="1:9">
      <c r="A278" s="41">
        <v>277</v>
      </c>
      <c r="B278" s="116">
        <v>733</v>
      </c>
      <c r="C278" s="115" t="s">
        <v>496</v>
      </c>
      <c r="D278" s="21" t="s">
        <v>282</v>
      </c>
      <c r="E278" s="116">
        <v>11004</v>
      </c>
      <c r="F278" s="116" t="s">
        <v>498</v>
      </c>
      <c r="G278" s="20" t="s">
        <v>129</v>
      </c>
      <c r="H278" s="41">
        <v>1</v>
      </c>
      <c r="I278" s="79"/>
    </row>
    <row r="279" s="106" customFormat="1" customHeight="1" spans="1:9">
      <c r="A279" s="41">
        <v>278</v>
      </c>
      <c r="B279" s="116">
        <v>733</v>
      </c>
      <c r="C279" s="115" t="s">
        <v>496</v>
      </c>
      <c r="D279" s="21" t="s">
        <v>282</v>
      </c>
      <c r="E279" s="116">
        <v>11110</v>
      </c>
      <c r="F279" s="135" t="s">
        <v>499</v>
      </c>
      <c r="G279" s="20" t="s">
        <v>173</v>
      </c>
      <c r="H279" s="41">
        <v>1</v>
      </c>
      <c r="I279" s="79"/>
    </row>
    <row r="280" s="106" customFormat="1" customHeight="1" spans="1:9">
      <c r="A280" s="41">
        <v>279</v>
      </c>
      <c r="B280" s="20">
        <v>737</v>
      </c>
      <c r="C280" s="146" t="s">
        <v>500</v>
      </c>
      <c r="D280" s="21" t="s">
        <v>282</v>
      </c>
      <c r="E280" s="118">
        <v>6220</v>
      </c>
      <c r="F280" s="116" t="s">
        <v>501</v>
      </c>
      <c r="G280" s="20" t="s">
        <v>131</v>
      </c>
      <c r="H280" s="41">
        <v>1</v>
      </c>
      <c r="I280" s="79"/>
    </row>
    <row r="281" s="107" customFormat="1" customHeight="1" spans="1:10">
      <c r="A281" s="37">
        <v>280</v>
      </c>
      <c r="B281" s="27">
        <v>737</v>
      </c>
      <c r="C281" s="147" t="s">
        <v>500</v>
      </c>
      <c r="D281" s="28" t="s">
        <v>282</v>
      </c>
      <c r="E281" s="126">
        <v>10611</v>
      </c>
      <c r="F281" s="126" t="s">
        <v>502</v>
      </c>
      <c r="G281" s="139" t="s">
        <v>129</v>
      </c>
      <c r="H281" s="37">
        <v>0</v>
      </c>
      <c r="I281" s="81">
        <v>-50</v>
      </c>
      <c r="J281" s="107" t="s">
        <v>155</v>
      </c>
    </row>
    <row r="282" s="107" customFormat="1" customHeight="1" spans="1:10">
      <c r="A282" s="37">
        <v>281</v>
      </c>
      <c r="B282" s="27">
        <v>737</v>
      </c>
      <c r="C282" s="147" t="s">
        <v>500</v>
      </c>
      <c r="D282" s="28" t="s">
        <v>282</v>
      </c>
      <c r="E282" s="126">
        <v>11094</v>
      </c>
      <c r="F282" s="27" t="s">
        <v>503</v>
      </c>
      <c r="G282" s="27" t="s">
        <v>173</v>
      </c>
      <c r="H282" s="37">
        <v>0</v>
      </c>
      <c r="I282" s="81">
        <v>-50</v>
      </c>
      <c r="J282" s="107" t="s">
        <v>155</v>
      </c>
    </row>
    <row r="283" customFormat="1" customHeight="1" spans="1:9">
      <c r="A283" s="36">
        <v>282</v>
      </c>
      <c r="B283" s="123">
        <v>737</v>
      </c>
      <c r="C283" s="146" t="s">
        <v>500</v>
      </c>
      <c r="D283" s="21" t="s">
        <v>282</v>
      </c>
      <c r="E283" s="116">
        <v>11105</v>
      </c>
      <c r="F283" s="148" t="s">
        <v>504</v>
      </c>
      <c r="G283" s="20" t="s">
        <v>173</v>
      </c>
      <c r="H283" s="36">
        <v>2</v>
      </c>
      <c r="I283" s="136"/>
    </row>
    <row r="284" customFormat="1" customHeight="1" spans="1:9">
      <c r="A284" s="36">
        <v>283</v>
      </c>
      <c r="B284" s="123">
        <v>738</v>
      </c>
      <c r="C284" s="115" t="s">
        <v>505</v>
      </c>
      <c r="D284" s="21" t="s">
        <v>65</v>
      </c>
      <c r="E284" s="20">
        <v>6385</v>
      </c>
      <c r="F284" s="20" t="s">
        <v>506</v>
      </c>
      <c r="G284" s="20" t="s">
        <v>129</v>
      </c>
      <c r="H284" s="36">
        <v>3</v>
      </c>
      <c r="I284" s="136"/>
    </row>
    <row r="285" s="106" customFormat="1" customHeight="1" spans="1:9">
      <c r="A285" s="41">
        <v>284</v>
      </c>
      <c r="B285" s="20">
        <v>738</v>
      </c>
      <c r="C285" s="115" t="s">
        <v>505</v>
      </c>
      <c r="D285" s="21" t="s">
        <v>65</v>
      </c>
      <c r="E285" s="118">
        <v>6506</v>
      </c>
      <c r="F285" s="118" t="s">
        <v>507</v>
      </c>
      <c r="G285" s="20" t="s">
        <v>139</v>
      </c>
      <c r="H285" s="41">
        <v>4</v>
      </c>
      <c r="I285" s="79"/>
    </row>
    <row r="286" s="106" customFormat="1" customHeight="1" spans="1:9">
      <c r="A286" s="41">
        <v>285</v>
      </c>
      <c r="B286" s="116">
        <v>738</v>
      </c>
      <c r="C286" s="115" t="s">
        <v>505</v>
      </c>
      <c r="D286" s="21" t="s">
        <v>65</v>
      </c>
      <c r="E286" s="116">
        <v>10734</v>
      </c>
      <c r="F286" s="116" t="s">
        <v>508</v>
      </c>
      <c r="G286" s="119" t="s">
        <v>129</v>
      </c>
      <c r="H286" s="41">
        <v>2</v>
      </c>
      <c r="I286" s="79"/>
    </row>
    <row r="287" s="106" customFormat="1" customHeight="1" spans="1:9">
      <c r="A287" s="41">
        <v>286</v>
      </c>
      <c r="B287" s="20">
        <v>740</v>
      </c>
      <c r="C287" s="115" t="s">
        <v>509</v>
      </c>
      <c r="D287" s="21" t="s">
        <v>282</v>
      </c>
      <c r="E287" s="20">
        <v>9328</v>
      </c>
      <c r="F287" s="20" t="s">
        <v>510</v>
      </c>
      <c r="G287" s="119" t="s">
        <v>131</v>
      </c>
      <c r="H287" s="41">
        <v>3</v>
      </c>
      <c r="I287" s="79"/>
    </row>
    <row r="288" s="106" customFormat="1" customHeight="1" spans="1:9">
      <c r="A288" s="41">
        <v>287</v>
      </c>
      <c r="B288" s="20">
        <v>740</v>
      </c>
      <c r="C288" s="115" t="s">
        <v>509</v>
      </c>
      <c r="D288" s="21" t="s">
        <v>282</v>
      </c>
      <c r="E288" s="116">
        <v>9749</v>
      </c>
      <c r="F288" s="116" t="s">
        <v>511</v>
      </c>
      <c r="G288" s="20" t="s">
        <v>129</v>
      </c>
      <c r="H288" s="41">
        <v>6</v>
      </c>
      <c r="I288" s="79"/>
    </row>
    <row r="289" s="106" customFormat="1" customHeight="1" spans="1:9">
      <c r="A289" s="41">
        <v>288</v>
      </c>
      <c r="B289" s="20">
        <v>741</v>
      </c>
      <c r="C289" s="115" t="s">
        <v>512</v>
      </c>
      <c r="D289" s="21" t="s">
        <v>180</v>
      </c>
      <c r="E289" s="116">
        <v>10205</v>
      </c>
      <c r="F289" s="20" t="s">
        <v>513</v>
      </c>
      <c r="G289" s="119" t="s">
        <v>131</v>
      </c>
      <c r="H289" s="41">
        <v>1</v>
      </c>
      <c r="I289" s="79"/>
    </row>
    <row r="290" s="106" customFormat="1" customHeight="1" spans="1:9">
      <c r="A290" s="41">
        <v>289</v>
      </c>
      <c r="B290" s="20">
        <v>741</v>
      </c>
      <c r="C290" s="115" t="s">
        <v>512</v>
      </c>
      <c r="D290" s="21" t="s">
        <v>187</v>
      </c>
      <c r="E290" s="116">
        <v>11015</v>
      </c>
      <c r="F290" s="20" t="s">
        <v>514</v>
      </c>
      <c r="G290" s="20" t="s">
        <v>129</v>
      </c>
      <c r="H290" s="41">
        <v>1</v>
      </c>
      <c r="I290" s="79"/>
    </row>
    <row r="291" s="106" customFormat="1" customHeight="1" spans="1:9">
      <c r="A291" s="41">
        <v>290</v>
      </c>
      <c r="B291" s="20">
        <v>741</v>
      </c>
      <c r="C291" s="115" t="s">
        <v>512</v>
      </c>
      <c r="D291" s="21" t="s">
        <v>187</v>
      </c>
      <c r="E291" s="116">
        <v>11098</v>
      </c>
      <c r="F291" s="135" t="s">
        <v>515</v>
      </c>
      <c r="G291" s="20" t="s">
        <v>173</v>
      </c>
      <c r="H291" s="41">
        <v>1</v>
      </c>
      <c r="I291" s="79"/>
    </row>
    <row r="292" s="106" customFormat="1" customHeight="1" spans="1:9">
      <c r="A292" s="41">
        <v>291</v>
      </c>
      <c r="B292" s="20">
        <v>742</v>
      </c>
      <c r="C292" s="115" t="s">
        <v>516</v>
      </c>
      <c r="D292" s="21" t="s">
        <v>180</v>
      </c>
      <c r="E292" s="118">
        <v>8763</v>
      </c>
      <c r="F292" s="118" t="s">
        <v>517</v>
      </c>
      <c r="G292" s="20" t="s">
        <v>131</v>
      </c>
      <c r="H292" s="41">
        <v>11</v>
      </c>
      <c r="I292" s="79"/>
    </row>
    <row r="293" s="106" customFormat="1" customHeight="1" spans="1:9">
      <c r="A293" s="41">
        <v>292</v>
      </c>
      <c r="B293" s="116">
        <v>742</v>
      </c>
      <c r="C293" s="115" t="s">
        <v>516</v>
      </c>
      <c r="D293" s="21" t="s">
        <v>180</v>
      </c>
      <c r="E293" s="116">
        <v>9931</v>
      </c>
      <c r="F293" s="116" t="s">
        <v>518</v>
      </c>
      <c r="G293" s="20" t="s">
        <v>129</v>
      </c>
      <c r="H293" s="41">
        <v>4</v>
      </c>
      <c r="I293" s="79"/>
    </row>
    <row r="294" s="106" customFormat="1" customHeight="1" spans="1:9">
      <c r="A294" s="41">
        <v>293</v>
      </c>
      <c r="B294" s="116">
        <v>742</v>
      </c>
      <c r="C294" s="115" t="s">
        <v>516</v>
      </c>
      <c r="D294" s="21" t="s">
        <v>180</v>
      </c>
      <c r="E294" s="116">
        <v>10663</v>
      </c>
      <c r="F294" s="116" t="s">
        <v>519</v>
      </c>
      <c r="G294" s="119" t="s">
        <v>129</v>
      </c>
      <c r="H294" s="41">
        <v>1</v>
      </c>
      <c r="I294" s="79"/>
    </row>
    <row r="295" s="106" customFormat="1" customHeight="1" spans="1:9">
      <c r="A295" s="41">
        <v>294</v>
      </c>
      <c r="B295" s="20">
        <v>742</v>
      </c>
      <c r="C295" s="128" t="s">
        <v>516</v>
      </c>
      <c r="D295" s="21" t="s">
        <v>180</v>
      </c>
      <c r="E295" s="116">
        <v>10956</v>
      </c>
      <c r="F295" s="20" t="s">
        <v>520</v>
      </c>
      <c r="G295" s="20" t="s">
        <v>129</v>
      </c>
      <c r="H295" s="41">
        <v>4</v>
      </c>
      <c r="I295" s="79"/>
    </row>
    <row r="296" s="106" customFormat="1" customHeight="1" spans="1:9">
      <c r="A296" s="41">
        <v>295</v>
      </c>
      <c r="B296" s="20">
        <v>742</v>
      </c>
      <c r="C296" s="128" t="s">
        <v>516</v>
      </c>
      <c r="D296" s="21" t="s">
        <v>180</v>
      </c>
      <c r="E296" s="116">
        <v>11101</v>
      </c>
      <c r="F296" s="20" t="s">
        <v>521</v>
      </c>
      <c r="G296" s="20" t="s">
        <v>173</v>
      </c>
      <c r="H296" s="41">
        <v>3</v>
      </c>
      <c r="I296" s="79"/>
    </row>
    <row r="297" s="106" customFormat="1" customHeight="1" spans="1:9">
      <c r="A297" s="41">
        <v>296</v>
      </c>
      <c r="B297" s="20">
        <v>742</v>
      </c>
      <c r="C297" s="128" t="s">
        <v>516</v>
      </c>
      <c r="D297" s="21" t="s">
        <v>180</v>
      </c>
      <c r="E297" s="116">
        <v>11107</v>
      </c>
      <c r="F297" s="135" t="s">
        <v>522</v>
      </c>
      <c r="G297" s="20" t="s">
        <v>173</v>
      </c>
      <c r="H297" s="41">
        <v>1</v>
      </c>
      <c r="I297" s="79"/>
    </row>
    <row r="298" s="106" customFormat="1" customHeight="1" spans="1:9">
      <c r="A298" s="41">
        <v>297</v>
      </c>
      <c r="B298" s="20">
        <v>743</v>
      </c>
      <c r="C298" s="115" t="s">
        <v>523</v>
      </c>
      <c r="D298" s="21" t="s">
        <v>282</v>
      </c>
      <c r="E298" s="116">
        <v>4322</v>
      </c>
      <c r="F298" s="118" t="s">
        <v>524</v>
      </c>
      <c r="G298" s="20" t="s">
        <v>131</v>
      </c>
      <c r="H298" s="41">
        <v>1</v>
      </c>
      <c r="I298" s="79"/>
    </row>
    <row r="299" s="106" customFormat="1" customHeight="1" spans="1:9">
      <c r="A299" s="41">
        <v>298</v>
      </c>
      <c r="B299" s="20">
        <v>743</v>
      </c>
      <c r="C299" s="115" t="s">
        <v>523</v>
      </c>
      <c r="D299" s="21" t="s">
        <v>282</v>
      </c>
      <c r="E299" s="116">
        <v>10922</v>
      </c>
      <c r="F299" s="116" t="s">
        <v>525</v>
      </c>
      <c r="G299" s="20" t="s">
        <v>129</v>
      </c>
      <c r="H299" s="41">
        <v>1</v>
      </c>
      <c r="I299" s="79"/>
    </row>
    <row r="300" s="106" customFormat="1" customHeight="1" spans="1:9">
      <c r="A300" s="41">
        <v>299</v>
      </c>
      <c r="B300" s="20">
        <v>743</v>
      </c>
      <c r="C300" s="115" t="s">
        <v>523</v>
      </c>
      <c r="D300" s="21" t="s">
        <v>282</v>
      </c>
      <c r="E300" s="116">
        <v>11112</v>
      </c>
      <c r="F300" s="20" t="s">
        <v>526</v>
      </c>
      <c r="G300" s="20" t="s">
        <v>173</v>
      </c>
      <c r="H300" s="41">
        <v>1</v>
      </c>
      <c r="I300" s="79"/>
    </row>
    <row r="301" s="106" customFormat="1" customHeight="1" spans="1:9">
      <c r="A301" s="41">
        <v>300</v>
      </c>
      <c r="B301" s="20">
        <v>744</v>
      </c>
      <c r="C301" s="115" t="s">
        <v>527</v>
      </c>
      <c r="D301" s="21" t="s">
        <v>180</v>
      </c>
      <c r="E301" s="20">
        <v>5519</v>
      </c>
      <c r="F301" s="20" t="s">
        <v>528</v>
      </c>
      <c r="G301" s="119" t="s">
        <v>131</v>
      </c>
      <c r="H301" s="41">
        <v>5</v>
      </c>
      <c r="I301" s="79"/>
    </row>
    <row r="302" s="106" customFormat="1" customHeight="1" spans="1:9">
      <c r="A302" s="41">
        <v>301</v>
      </c>
      <c r="B302" s="20">
        <v>744</v>
      </c>
      <c r="C302" s="115" t="s">
        <v>527</v>
      </c>
      <c r="D302" s="21" t="s">
        <v>180</v>
      </c>
      <c r="E302" s="20">
        <v>8957</v>
      </c>
      <c r="F302" s="20" t="s">
        <v>529</v>
      </c>
      <c r="G302" s="20" t="s">
        <v>129</v>
      </c>
      <c r="H302" s="41">
        <v>5</v>
      </c>
      <c r="I302" s="79"/>
    </row>
    <row r="303" s="106" customFormat="1" customHeight="1" spans="1:9">
      <c r="A303" s="41">
        <v>302</v>
      </c>
      <c r="B303" s="20">
        <v>744</v>
      </c>
      <c r="C303" s="115" t="s">
        <v>527</v>
      </c>
      <c r="D303" s="21" t="s">
        <v>180</v>
      </c>
      <c r="E303" s="116">
        <v>10848</v>
      </c>
      <c r="F303" s="116" t="s">
        <v>530</v>
      </c>
      <c r="G303" s="20" t="s">
        <v>129</v>
      </c>
      <c r="H303" s="41">
        <v>1</v>
      </c>
      <c r="I303" s="79"/>
    </row>
    <row r="304" s="106" customFormat="1" customHeight="1" spans="1:9">
      <c r="A304" s="41">
        <v>303</v>
      </c>
      <c r="B304" s="20">
        <v>744</v>
      </c>
      <c r="C304" s="115" t="s">
        <v>527</v>
      </c>
      <c r="D304" s="21" t="s">
        <v>180</v>
      </c>
      <c r="E304" s="116">
        <v>11104</v>
      </c>
      <c r="F304" s="135" t="s">
        <v>531</v>
      </c>
      <c r="G304" s="20" t="s">
        <v>173</v>
      </c>
      <c r="H304" s="41">
        <v>1</v>
      </c>
      <c r="I304" s="79"/>
    </row>
    <row r="305" s="106" customFormat="1" customHeight="1" spans="1:9">
      <c r="A305" s="41">
        <v>304</v>
      </c>
      <c r="B305" s="20">
        <v>745</v>
      </c>
      <c r="C305" s="115" t="s">
        <v>532</v>
      </c>
      <c r="D305" s="21" t="s">
        <v>187</v>
      </c>
      <c r="E305" s="116">
        <v>4549</v>
      </c>
      <c r="F305" s="20" t="s">
        <v>533</v>
      </c>
      <c r="G305" s="20" t="s">
        <v>131</v>
      </c>
      <c r="H305" s="41">
        <v>4.75</v>
      </c>
      <c r="I305" s="79"/>
    </row>
    <row r="306" s="106" customFormat="1" customHeight="1" spans="1:9">
      <c r="A306" s="41">
        <v>305</v>
      </c>
      <c r="B306" s="20">
        <v>745</v>
      </c>
      <c r="C306" s="115" t="s">
        <v>532</v>
      </c>
      <c r="D306" s="21" t="s">
        <v>187</v>
      </c>
      <c r="E306" s="116">
        <v>10995</v>
      </c>
      <c r="F306" s="20" t="s">
        <v>534</v>
      </c>
      <c r="G306" s="20" t="s">
        <v>129</v>
      </c>
      <c r="H306" s="41">
        <v>4.35</v>
      </c>
      <c r="I306" s="79"/>
    </row>
    <row r="307" s="106" customFormat="1" customHeight="1" spans="1:9">
      <c r="A307" s="41">
        <v>306</v>
      </c>
      <c r="B307" s="20">
        <v>745</v>
      </c>
      <c r="C307" s="115" t="s">
        <v>532</v>
      </c>
      <c r="D307" s="21" t="s">
        <v>187</v>
      </c>
      <c r="E307" s="116">
        <v>11095</v>
      </c>
      <c r="F307" s="135" t="s">
        <v>535</v>
      </c>
      <c r="G307" s="20" t="s">
        <v>173</v>
      </c>
      <c r="H307" s="41">
        <v>5.15</v>
      </c>
      <c r="I307" s="79"/>
    </row>
    <row r="308" s="106" customFormat="1" customHeight="1" spans="1:9">
      <c r="A308" s="41">
        <v>307</v>
      </c>
      <c r="B308" s="20">
        <v>746</v>
      </c>
      <c r="C308" s="115" t="s">
        <v>536</v>
      </c>
      <c r="D308" s="21" t="s">
        <v>36</v>
      </c>
      <c r="E308" s="116">
        <v>4028</v>
      </c>
      <c r="F308" s="20" t="s">
        <v>537</v>
      </c>
      <c r="G308" s="20" t="s">
        <v>139</v>
      </c>
      <c r="H308" s="41">
        <v>2</v>
      </c>
      <c r="I308" s="79"/>
    </row>
    <row r="309" customFormat="1" customHeight="1" spans="1:9">
      <c r="A309" s="36">
        <v>308</v>
      </c>
      <c r="B309" s="123">
        <v>746</v>
      </c>
      <c r="C309" s="115" t="s">
        <v>536</v>
      </c>
      <c r="D309" s="21" t="s">
        <v>36</v>
      </c>
      <c r="E309" s="20">
        <v>4081</v>
      </c>
      <c r="F309" s="20" t="s">
        <v>538</v>
      </c>
      <c r="G309" s="20" t="s">
        <v>307</v>
      </c>
      <c r="H309" s="36">
        <v>1</v>
      </c>
      <c r="I309" s="136"/>
    </row>
    <row r="310" customFormat="1" customHeight="1" spans="1:9">
      <c r="A310" s="36">
        <v>309</v>
      </c>
      <c r="B310" s="123">
        <v>746</v>
      </c>
      <c r="C310" s="115" t="s">
        <v>536</v>
      </c>
      <c r="D310" s="21" t="s">
        <v>36</v>
      </c>
      <c r="E310" s="116">
        <v>8068</v>
      </c>
      <c r="F310" s="116" t="s">
        <v>539</v>
      </c>
      <c r="G310" s="20" t="s">
        <v>129</v>
      </c>
      <c r="H310" s="36">
        <v>1</v>
      </c>
      <c r="I310" s="136"/>
    </row>
    <row r="311" customFormat="1" customHeight="1" spans="1:9">
      <c r="A311" s="36">
        <v>310</v>
      </c>
      <c r="B311" s="123">
        <v>746</v>
      </c>
      <c r="C311" s="115" t="s">
        <v>536</v>
      </c>
      <c r="D311" s="21" t="s">
        <v>36</v>
      </c>
      <c r="E311" s="116">
        <v>11103</v>
      </c>
      <c r="F311" s="135" t="s">
        <v>540</v>
      </c>
      <c r="G311" s="20" t="s">
        <v>173</v>
      </c>
      <c r="H311" s="36">
        <v>1</v>
      </c>
      <c r="I311" s="136"/>
    </row>
    <row r="312" customFormat="1" customHeight="1" spans="1:9">
      <c r="A312" s="36">
        <v>311</v>
      </c>
      <c r="B312" s="116">
        <v>747</v>
      </c>
      <c r="C312" s="120" t="s">
        <v>541</v>
      </c>
      <c r="D312" s="21" t="s">
        <v>180</v>
      </c>
      <c r="E312" s="116">
        <v>10186</v>
      </c>
      <c r="F312" s="116" t="s">
        <v>542</v>
      </c>
      <c r="G312" s="20" t="s">
        <v>129</v>
      </c>
      <c r="H312" s="36">
        <v>1</v>
      </c>
      <c r="I312" s="136"/>
    </row>
    <row r="313" s="107" customFormat="1" customHeight="1" spans="1:9">
      <c r="A313" s="37">
        <v>312</v>
      </c>
      <c r="B313" s="126">
        <v>747</v>
      </c>
      <c r="C313" s="149" t="s">
        <v>541</v>
      </c>
      <c r="D313" s="28" t="s">
        <v>180</v>
      </c>
      <c r="E313" s="126">
        <v>10847</v>
      </c>
      <c r="F313" s="126" t="s">
        <v>543</v>
      </c>
      <c r="G313" s="27" t="s">
        <v>131</v>
      </c>
      <c r="H313" s="37">
        <v>0</v>
      </c>
      <c r="I313" s="81" t="s">
        <v>254</v>
      </c>
    </row>
    <row r="314" customFormat="1" customHeight="1" spans="1:9">
      <c r="A314" s="36">
        <v>313</v>
      </c>
      <c r="B314" s="20">
        <v>747</v>
      </c>
      <c r="C314" s="115" t="s">
        <v>541</v>
      </c>
      <c r="D314" s="21" t="s">
        <v>180</v>
      </c>
      <c r="E314" s="20">
        <v>10898</v>
      </c>
      <c r="F314" s="20" t="s">
        <v>544</v>
      </c>
      <c r="G314" s="20" t="s">
        <v>129</v>
      </c>
      <c r="H314" s="36">
        <v>1</v>
      </c>
      <c r="I314" s="136"/>
    </row>
    <row r="315" customFormat="1" customHeight="1" spans="1:9">
      <c r="A315" s="36">
        <v>314</v>
      </c>
      <c r="B315" s="116">
        <v>747</v>
      </c>
      <c r="C315" s="120" t="s">
        <v>541</v>
      </c>
      <c r="D315" s="21" t="s">
        <v>180</v>
      </c>
      <c r="E315" s="116">
        <v>11023</v>
      </c>
      <c r="F315" s="116" t="s">
        <v>545</v>
      </c>
      <c r="G315" s="20" t="s">
        <v>129</v>
      </c>
      <c r="H315" s="36">
        <v>1</v>
      </c>
      <c r="I315" s="136"/>
    </row>
    <row r="316" s="106" customFormat="1" customHeight="1" spans="1:9">
      <c r="A316" s="41">
        <v>315</v>
      </c>
      <c r="B316" s="20">
        <v>748</v>
      </c>
      <c r="C316" s="128" t="s">
        <v>546</v>
      </c>
      <c r="D316" s="21" t="s">
        <v>36</v>
      </c>
      <c r="E316" s="20">
        <v>6537</v>
      </c>
      <c r="F316" s="20" t="s">
        <v>547</v>
      </c>
      <c r="G316" s="20" t="s">
        <v>131</v>
      </c>
      <c r="H316" s="41">
        <v>5</v>
      </c>
      <c r="I316" s="79"/>
    </row>
    <row r="317" customFormat="1" customHeight="1" spans="1:9">
      <c r="A317" s="36">
        <v>316</v>
      </c>
      <c r="B317" s="123">
        <v>748</v>
      </c>
      <c r="C317" s="128" t="s">
        <v>546</v>
      </c>
      <c r="D317" s="21" t="s">
        <v>36</v>
      </c>
      <c r="E317" s="116">
        <v>11012</v>
      </c>
      <c r="F317" s="116" t="s">
        <v>548</v>
      </c>
      <c r="G317" s="20" t="s">
        <v>129</v>
      </c>
      <c r="H317" s="36">
        <v>1</v>
      </c>
      <c r="I317" s="136"/>
    </row>
    <row r="318" customFormat="1" customHeight="1" spans="1:9">
      <c r="A318" s="36">
        <v>317</v>
      </c>
      <c r="B318" s="20">
        <v>750</v>
      </c>
      <c r="C318" s="115" t="s">
        <v>549</v>
      </c>
      <c r="D318" s="150" t="s">
        <v>282</v>
      </c>
      <c r="E318" s="116">
        <v>4033</v>
      </c>
      <c r="F318" s="20" t="s">
        <v>550</v>
      </c>
      <c r="G318" s="127" t="s">
        <v>131</v>
      </c>
      <c r="H318" s="36">
        <v>9</v>
      </c>
      <c r="I318" s="136"/>
    </row>
    <row r="319" customFormat="1" customHeight="1" spans="1:9">
      <c r="A319" s="36">
        <v>318</v>
      </c>
      <c r="B319" s="141">
        <v>750</v>
      </c>
      <c r="C319" s="115" t="s">
        <v>549</v>
      </c>
      <c r="D319" s="150" t="s">
        <v>282</v>
      </c>
      <c r="E319" s="141">
        <v>11088</v>
      </c>
      <c r="F319" s="116" t="s">
        <v>551</v>
      </c>
      <c r="G319" s="20" t="s">
        <v>129</v>
      </c>
      <c r="H319" s="36">
        <v>6</v>
      </c>
      <c r="I319" s="136"/>
    </row>
    <row r="320" customFormat="1" customHeight="1" spans="1:9">
      <c r="A320" s="36">
        <v>319</v>
      </c>
      <c r="B320" s="141">
        <v>750</v>
      </c>
      <c r="C320" s="115" t="s">
        <v>549</v>
      </c>
      <c r="D320" s="150" t="s">
        <v>282</v>
      </c>
      <c r="E320" s="116">
        <v>11109</v>
      </c>
      <c r="F320" s="135" t="s">
        <v>552</v>
      </c>
      <c r="G320" s="20" t="s">
        <v>173</v>
      </c>
      <c r="H320" s="36">
        <v>11</v>
      </c>
      <c r="I320" s="136"/>
    </row>
    <row r="321" customFormat="1" customHeight="1" spans="1:9">
      <c r="A321" s="36">
        <v>320</v>
      </c>
      <c r="B321" s="141">
        <v>750</v>
      </c>
      <c r="C321" s="115" t="s">
        <v>549</v>
      </c>
      <c r="D321" s="150" t="s">
        <v>282</v>
      </c>
      <c r="E321" s="141">
        <v>11121</v>
      </c>
      <c r="F321" s="116" t="s">
        <v>553</v>
      </c>
      <c r="G321" s="20" t="s">
        <v>129</v>
      </c>
      <c r="H321" s="36">
        <v>15</v>
      </c>
      <c r="I321" s="136"/>
    </row>
    <row r="322" customFormat="1" customHeight="1" spans="1:9">
      <c r="A322" s="36">
        <v>321</v>
      </c>
      <c r="B322" s="118">
        <v>752</v>
      </c>
      <c r="C322" s="115" t="s">
        <v>554</v>
      </c>
      <c r="D322" s="21" t="s">
        <v>187</v>
      </c>
      <c r="E322" s="20">
        <v>6250</v>
      </c>
      <c r="F322" s="20" t="s">
        <v>555</v>
      </c>
      <c r="G322" s="20" t="s">
        <v>129</v>
      </c>
      <c r="H322" s="36">
        <v>1</v>
      </c>
      <c r="I322" s="136"/>
    </row>
    <row r="323" customFormat="1" customHeight="1" spans="1:9">
      <c r="A323" s="36">
        <v>322</v>
      </c>
      <c r="B323" s="118">
        <v>752</v>
      </c>
      <c r="C323" s="115" t="s">
        <v>554</v>
      </c>
      <c r="D323" s="21" t="s">
        <v>187</v>
      </c>
      <c r="E323" s="20">
        <v>9634</v>
      </c>
      <c r="F323" s="20" t="s">
        <v>556</v>
      </c>
      <c r="G323" s="20" t="s">
        <v>129</v>
      </c>
      <c r="H323" s="36">
        <v>1</v>
      </c>
      <c r="I323" s="136"/>
    </row>
    <row r="324" customFormat="1" customHeight="1" spans="1:9">
      <c r="A324" s="36">
        <v>323</v>
      </c>
      <c r="B324" s="20">
        <v>752</v>
      </c>
      <c r="C324" s="115" t="s">
        <v>554</v>
      </c>
      <c r="D324" s="21" t="s">
        <v>187</v>
      </c>
      <c r="E324" s="20">
        <v>10468</v>
      </c>
      <c r="F324" s="20" t="s">
        <v>557</v>
      </c>
      <c r="G324" s="20" t="s">
        <v>131</v>
      </c>
      <c r="H324" s="36">
        <v>1</v>
      </c>
      <c r="I324" s="136"/>
    </row>
    <row r="325" customFormat="1" customHeight="1" spans="1:9">
      <c r="A325" s="36">
        <v>324</v>
      </c>
      <c r="B325" s="116">
        <v>753</v>
      </c>
      <c r="C325" s="115" t="s">
        <v>558</v>
      </c>
      <c r="D325" s="21" t="s">
        <v>282</v>
      </c>
      <c r="E325" s="20">
        <v>9829</v>
      </c>
      <c r="F325" s="20" t="s">
        <v>559</v>
      </c>
      <c r="G325" s="20" t="s">
        <v>131</v>
      </c>
      <c r="H325" s="36">
        <v>1</v>
      </c>
      <c r="I325" s="136"/>
    </row>
    <row r="326" s="107" customFormat="1" customHeight="1" spans="1:10">
      <c r="A326" s="37">
        <v>325</v>
      </c>
      <c r="B326" s="126">
        <v>753</v>
      </c>
      <c r="C326" s="125" t="s">
        <v>558</v>
      </c>
      <c r="D326" s="28" t="s">
        <v>282</v>
      </c>
      <c r="E326" s="126">
        <v>11120</v>
      </c>
      <c r="F326" s="151" t="s">
        <v>560</v>
      </c>
      <c r="G326" s="27" t="s">
        <v>173</v>
      </c>
      <c r="H326" s="37">
        <v>0</v>
      </c>
      <c r="I326" s="81">
        <v>-50</v>
      </c>
      <c r="J326" s="107" t="s">
        <v>155</v>
      </c>
    </row>
    <row r="327" customFormat="1" customHeight="1" spans="1:9">
      <c r="A327" s="36">
        <v>326</v>
      </c>
      <c r="B327" s="116">
        <v>753</v>
      </c>
      <c r="C327" s="115" t="s">
        <v>558</v>
      </c>
      <c r="D327" s="21" t="s">
        <v>282</v>
      </c>
      <c r="E327" s="20">
        <v>11234</v>
      </c>
      <c r="F327" s="20" t="s">
        <v>561</v>
      </c>
      <c r="G327" s="20" t="s">
        <v>129</v>
      </c>
      <c r="H327" s="36">
        <v>1</v>
      </c>
      <c r="I327" s="136"/>
    </row>
    <row r="328" customFormat="1" customHeight="1" spans="1:9">
      <c r="A328" s="36">
        <v>327</v>
      </c>
      <c r="B328" s="123">
        <v>754</v>
      </c>
      <c r="C328" s="120" t="s">
        <v>562</v>
      </c>
      <c r="D328" s="21" t="s">
        <v>65</v>
      </c>
      <c r="E328" s="118">
        <v>4540</v>
      </c>
      <c r="F328" s="118" t="s">
        <v>563</v>
      </c>
      <c r="G328" s="119" t="s">
        <v>131</v>
      </c>
      <c r="H328" s="36">
        <v>1</v>
      </c>
      <c r="I328" s="136"/>
    </row>
    <row r="329" customFormat="1" customHeight="1" spans="1:9">
      <c r="A329" s="36">
        <v>328</v>
      </c>
      <c r="B329" s="123">
        <v>754</v>
      </c>
      <c r="C329" s="120" t="s">
        <v>562</v>
      </c>
      <c r="D329" s="143" t="s">
        <v>65</v>
      </c>
      <c r="E329" s="36">
        <v>9841</v>
      </c>
      <c r="F329" s="116" t="s">
        <v>564</v>
      </c>
      <c r="G329" s="20" t="s">
        <v>129</v>
      </c>
      <c r="H329" s="36">
        <v>1</v>
      </c>
      <c r="I329" s="136"/>
    </row>
    <row r="330" customFormat="1" customHeight="1" spans="1:9">
      <c r="A330" s="36">
        <v>329</v>
      </c>
      <c r="B330" s="123">
        <v>754</v>
      </c>
      <c r="C330" s="120" t="s">
        <v>562</v>
      </c>
      <c r="D330" s="143" t="s">
        <v>65</v>
      </c>
      <c r="E330" s="116">
        <v>11241</v>
      </c>
      <c r="F330" s="116" t="s">
        <v>565</v>
      </c>
      <c r="G330" s="20" t="s">
        <v>129</v>
      </c>
      <c r="H330" s="36">
        <v>2</v>
      </c>
      <c r="I330" s="136"/>
    </row>
    <row r="331" customFormat="1" customHeight="1" spans="1:9">
      <c r="A331" s="36"/>
      <c r="B331" s="152"/>
      <c r="C331" s="153"/>
      <c r="D331" s="154"/>
      <c r="E331" s="152"/>
      <c r="F331" s="136"/>
      <c r="G331" s="152" t="s">
        <v>566</v>
      </c>
      <c r="H331" s="136">
        <f>SUM(H2:H330)</f>
        <v>1443.3</v>
      </c>
      <c r="I331" s="136">
        <v>-950</v>
      </c>
    </row>
  </sheetData>
  <pageMargins left="0.75" right="0.75" top="1" bottom="1" header="0.511805555555556" footer="0.51180555555555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workbookViewId="0">
      <selection activeCell="J6" sqref="J6"/>
    </sheetView>
  </sheetViews>
  <sheetFormatPr defaultColWidth="8.75" defaultRowHeight="27.95" customHeight="1"/>
  <cols>
    <col min="1" max="1" width="3.75" style="82" customWidth="1"/>
    <col min="2" max="2" width="7.5" style="82" customWidth="1"/>
    <col min="3" max="3" width="6.25" style="82" customWidth="1"/>
    <col min="4" max="4" width="10.875" style="82" customWidth="1"/>
    <col min="5" max="5" width="8.75" style="82"/>
    <col min="6" max="6" width="8" style="82" customWidth="1"/>
    <col min="7" max="7" width="10" style="82" customWidth="1"/>
    <col min="8" max="8" width="10.125" style="82" customWidth="1"/>
    <col min="9" max="9" width="8.25" style="84" customWidth="1"/>
    <col min="10" max="10" width="11.75" style="82" customWidth="1"/>
    <col min="11" max="11" width="10.25" style="82" customWidth="1"/>
    <col min="12" max="12" width="13" style="82" customWidth="1"/>
    <col min="13" max="16382" width="8.75" style="82"/>
  </cols>
  <sheetData>
    <row r="1" s="82" customFormat="1" customHeight="1" spans="1:12">
      <c r="A1" s="85" t="s">
        <v>567</v>
      </c>
      <c r="B1" s="85"/>
      <c r="C1" s="85"/>
      <c r="D1" s="85"/>
      <c r="E1" s="85"/>
      <c r="F1" s="86"/>
      <c r="G1" s="85"/>
      <c r="H1" s="87"/>
      <c r="I1" s="87"/>
      <c r="J1" s="85"/>
      <c r="K1" s="85"/>
      <c r="L1" s="85"/>
    </row>
    <row r="2" s="82" customFormat="1" customHeight="1" spans="1:12">
      <c r="A2" s="88" t="s">
        <v>4</v>
      </c>
      <c r="B2" s="88" t="s">
        <v>121</v>
      </c>
      <c r="C2" s="88" t="s">
        <v>568</v>
      </c>
      <c r="D2" s="89" t="s">
        <v>569</v>
      </c>
      <c r="E2" s="89" t="s">
        <v>570</v>
      </c>
      <c r="F2" s="90" t="s">
        <v>571</v>
      </c>
      <c r="G2" s="91" t="s">
        <v>572</v>
      </c>
      <c r="H2" s="92" t="s">
        <v>573</v>
      </c>
      <c r="I2" s="99" t="s">
        <v>574</v>
      </c>
      <c r="J2" s="89" t="s">
        <v>575</v>
      </c>
      <c r="K2" s="100" t="s">
        <v>576</v>
      </c>
      <c r="L2" s="88" t="s">
        <v>577</v>
      </c>
    </row>
    <row r="3" s="82" customFormat="1" customHeight="1" spans="1:12">
      <c r="A3" s="93">
        <v>1</v>
      </c>
      <c r="B3" s="94" t="s">
        <v>187</v>
      </c>
      <c r="C3" s="94" t="s">
        <v>578</v>
      </c>
      <c r="D3" s="93">
        <v>20</v>
      </c>
      <c r="E3" s="93">
        <v>5</v>
      </c>
      <c r="F3" s="95">
        <f t="shared" ref="F3:F9" si="0">E3/D3</f>
        <v>0.25</v>
      </c>
      <c r="G3" s="93">
        <v>3</v>
      </c>
      <c r="H3" s="96">
        <v>15</v>
      </c>
      <c r="I3" s="96">
        <v>-10</v>
      </c>
      <c r="J3" s="101">
        <v>2</v>
      </c>
      <c r="K3" s="102">
        <f t="shared" ref="K3:K8" si="1">J3*100</f>
        <v>200</v>
      </c>
      <c r="L3" s="93"/>
    </row>
    <row r="4" s="82" customFormat="1" customHeight="1" spans="1:12">
      <c r="A4" s="93">
        <v>2</v>
      </c>
      <c r="B4" s="94" t="s">
        <v>282</v>
      </c>
      <c r="C4" s="94" t="s">
        <v>579</v>
      </c>
      <c r="D4" s="93">
        <v>18</v>
      </c>
      <c r="E4" s="93">
        <v>6</v>
      </c>
      <c r="F4" s="95">
        <f t="shared" si="0"/>
        <v>0.333333333333333</v>
      </c>
      <c r="G4" s="93">
        <v>6</v>
      </c>
      <c r="H4" s="96">
        <v>12</v>
      </c>
      <c r="I4" s="96">
        <v>-10</v>
      </c>
      <c r="J4" s="101"/>
      <c r="K4" s="102">
        <f t="shared" si="1"/>
        <v>0</v>
      </c>
      <c r="L4" s="93" t="s">
        <v>580</v>
      </c>
    </row>
    <row r="5" s="82" customFormat="1" customHeight="1" spans="1:12">
      <c r="A5" s="93">
        <v>3</v>
      </c>
      <c r="B5" s="94" t="s">
        <v>180</v>
      </c>
      <c r="C5" s="94" t="s">
        <v>581</v>
      </c>
      <c r="D5" s="93">
        <v>15</v>
      </c>
      <c r="E5" s="93">
        <v>3</v>
      </c>
      <c r="F5" s="95">
        <f t="shared" si="0"/>
        <v>0.2</v>
      </c>
      <c r="G5" s="93">
        <v>3</v>
      </c>
      <c r="H5" s="96">
        <v>12</v>
      </c>
      <c r="I5" s="96">
        <v>-10</v>
      </c>
      <c r="J5" s="101"/>
      <c r="K5" s="102">
        <f t="shared" si="1"/>
        <v>0</v>
      </c>
      <c r="L5" s="93"/>
    </row>
    <row r="6" s="82" customFormat="1" customHeight="1" spans="1:12">
      <c r="A6" s="93">
        <v>4</v>
      </c>
      <c r="B6" s="94" t="s">
        <v>36</v>
      </c>
      <c r="C6" s="94" t="s">
        <v>582</v>
      </c>
      <c r="D6" s="93">
        <v>15</v>
      </c>
      <c r="E6" s="93">
        <v>5</v>
      </c>
      <c r="F6" s="95">
        <f t="shared" si="0"/>
        <v>0.333333333333333</v>
      </c>
      <c r="G6" s="93">
        <v>5</v>
      </c>
      <c r="H6" s="96">
        <v>10</v>
      </c>
      <c r="I6" s="96">
        <v>-10</v>
      </c>
      <c r="J6" s="101"/>
      <c r="K6" s="102">
        <f t="shared" si="1"/>
        <v>0</v>
      </c>
      <c r="L6" s="93"/>
    </row>
    <row r="7" s="82" customFormat="1" customHeight="1" spans="1:12">
      <c r="A7" s="93">
        <v>5</v>
      </c>
      <c r="B7" s="94" t="s">
        <v>65</v>
      </c>
      <c r="C7" s="94" t="s">
        <v>583</v>
      </c>
      <c r="D7" s="93">
        <v>13</v>
      </c>
      <c r="E7" s="93">
        <v>3</v>
      </c>
      <c r="F7" s="95">
        <f t="shared" si="0"/>
        <v>0.230769230769231</v>
      </c>
      <c r="G7" s="93">
        <v>3</v>
      </c>
      <c r="H7" s="96">
        <v>10</v>
      </c>
      <c r="I7" s="96">
        <v>-10</v>
      </c>
      <c r="J7" s="101"/>
      <c r="K7" s="102">
        <f t="shared" si="1"/>
        <v>0</v>
      </c>
      <c r="L7" s="93"/>
    </row>
    <row r="8" s="82" customFormat="1" customHeight="1" spans="1:12">
      <c r="A8" s="93">
        <v>6</v>
      </c>
      <c r="B8" s="93" t="s">
        <v>27</v>
      </c>
      <c r="C8" s="93" t="s">
        <v>149</v>
      </c>
      <c r="D8" s="93">
        <v>1</v>
      </c>
      <c r="E8" s="93">
        <v>0</v>
      </c>
      <c r="F8" s="95">
        <f t="shared" si="0"/>
        <v>0</v>
      </c>
      <c r="G8" s="93">
        <v>0</v>
      </c>
      <c r="H8" s="96">
        <v>1</v>
      </c>
      <c r="I8" s="96">
        <f>H8*-3</f>
        <v>-3</v>
      </c>
      <c r="J8" s="101"/>
      <c r="K8" s="102">
        <f t="shared" si="1"/>
        <v>0</v>
      </c>
      <c r="L8" s="93"/>
    </row>
    <row r="9" s="82" customFormat="1" customHeight="1" spans="1:12">
      <c r="A9" s="85" t="s">
        <v>584</v>
      </c>
      <c r="B9" s="85"/>
      <c r="C9" s="85"/>
      <c r="D9" s="85">
        <f>SUM(D3:D8)</f>
        <v>82</v>
      </c>
      <c r="E9" s="85">
        <f>SUM(E3:E8)</f>
        <v>22</v>
      </c>
      <c r="F9" s="86">
        <f t="shared" si="0"/>
        <v>0.268292682926829</v>
      </c>
      <c r="G9" s="85">
        <f>SUM(G3:G8)</f>
        <v>20</v>
      </c>
      <c r="H9" s="97">
        <f>SUM(H3:H8)</f>
        <v>60</v>
      </c>
      <c r="I9" s="87">
        <f>SUM(I3:I8)</f>
        <v>-53</v>
      </c>
      <c r="J9" s="103">
        <f>SUM(J3:J8)</f>
        <v>2</v>
      </c>
      <c r="K9" s="104">
        <f>SUM(K3:K8)</f>
        <v>200</v>
      </c>
      <c r="L9" s="93"/>
    </row>
    <row r="10" s="82" customFormat="1" customHeight="1" spans="9:9">
      <c r="I10" s="84"/>
    </row>
    <row r="11" s="83" customFormat="1" customHeight="1" spans="1:12">
      <c r="A11" s="98" t="s">
        <v>585</v>
      </c>
      <c r="B11" s="98"/>
      <c r="C11" s="98"/>
      <c r="D11" s="98"/>
      <c r="E11" s="98"/>
      <c r="F11" s="98" t="s">
        <v>586</v>
      </c>
      <c r="G11" s="98"/>
      <c r="H11" s="98"/>
      <c r="I11" s="105"/>
      <c r="J11" s="98"/>
      <c r="K11" s="98"/>
      <c r="L11" s="98"/>
    </row>
  </sheetData>
  <mergeCells count="5">
    <mergeCell ref="A1:L1"/>
    <mergeCell ref="A9:C9"/>
    <mergeCell ref="A11:E11"/>
    <mergeCell ref="F11:I11"/>
    <mergeCell ref="J11:L11"/>
  </mergeCells>
  <pageMargins left="0.75" right="0.75" top="1" bottom="1" header="0.511805555555556" footer="0.511805555555556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G5" sqref="G5"/>
    </sheetView>
  </sheetViews>
  <sheetFormatPr defaultColWidth="9" defaultRowHeight="13.5"/>
  <cols>
    <col min="1" max="1" width="5.125" style="67" customWidth="1"/>
    <col min="2" max="2" width="7.25" style="67" customWidth="1"/>
    <col min="3" max="3" width="40.125" customWidth="1"/>
    <col min="5" max="6" width="9.625" customWidth="1"/>
    <col min="7" max="7" width="9.875" customWidth="1"/>
    <col min="8" max="8" width="10.25" style="68" customWidth="1"/>
    <col min="9" max="9" width="10.25" style="67" customWidth="1"/>
  </cols>
  <sheetData>
    <row r="1" ht="33" customHeight="1" spans="1:9">
      <c r="A1" s="69" t="s">
        <v>587</v>
      </c>
      <c r="B1" s="69"/>
      <c r="C1" s="69"/>
      <c r="D1" s="69"/>
      <c r="E1" s="69"/>
      <c r="F1" s="69"/>
      <c r="G1" s="69"/>
      <c r="H1" s="69"/>
      <c r="I1" s="69"/>
    </row>
    <row r="2" s="65" customFormat="1" ht="21" customHeight="1" spans="1:9">
      <c r="A2" s="70" t="s">
        <v>4</v>
      </c>
      <c r="B2" s="70" t="s">
        <v>5</v>
      </c>
      <c r="C2" s="71" t="s">
        <v>6</v>
      </c>
      <c r="D2" s="71" t="s">
        <v>121</v>
      </c>
      <c r="E2" s="70" t="s">
        <v>588</v>
      </c>
      <c r="F2" s="70"/>
      <c r="G2" s="70"/>
      <c r="H2" s="72"/>
      <c r="I2" s="72" t="s">
        <v>589</v>
      </c>
    </row>
    <row r="3" s="65" customFormat="1" ht="21" customHeight="1" spans="1:9">
      <c r="A3" s="70"/>
      <c r="B3" s="70"/>
      <c r="C3" s="71"/>
      <c r="D3" s="71"/>
      <c r="E3" s="73">
        <v>43078</v>
      </c>
      <c r="F3" s="73">
        <v>43079</v>
      </c>
      <c r="G3" s="73">
        <v>43080</v>
      </c>
      <c r="H3" s="74">
        <v>43081</v>
      </c>
      <c r="I3" s="72"/>
    </row>
    <row r="4" ht="21" customHeight="1" spans="1:9">
      <c r="A4" s="75">
        <v>1</v>
      </c>
      <c r="B4" s="76">
        <v>514</v>
      </c>
      <c r="C4" s="77" t="s">
        <v>60</v>
      </c>
      <c r="D4" s="77" t="s">
        <v>36</v>
      </c>
      <c r="E4" s="78">
        <v>88</v>
      </c>
      <c r="F4" s="79"/>
      <c r="G4" s="79"/>
      <c r="H4" s="79"/>
      <c r="I4" s="81">
        <f>E4+F4+G4+H4</f>
        <v>88</v>
      </c>
    </row>
    <row r="5" ht="21" customHeight="1" spans="1:9">
      <c r="A5" s="75">
        <v>2</v>
      </c>
      <c r="B5" s="76">
        <v>720</v>
      </c>
      <c r="C5" s="77" t="s">
        <v>109</v>
      </c>
      <c r="D5" s="77" t="s">
        <v>36</v>
      </c>
      <c r="E5" s="78">
        <v>168</v>
      </c>
      <c r="F5" s="79"/>
      <c r="G5" s="79"/>
      <c r="H5" s="79"/>
      <c r="I5" s="81">
        <f t="shared" ref="I5:I17" si="0">E5+F5+G5+H5</f>
        <v>168</v>
      </c>
    </row>
    <row r="6" ht="21" customHeight="1" spans="1:9">
      <c r="A6" s="75">
        <v>3</v>
      </c>
      <c r="B6" s="76">
        <v>341</v>
      </c>
      <c r="C6" s="77" t="s">
        <v>35</v>
      </c>
      <c r="D6" s="77" t="s">
        <v>36</v>
      </c>
      <c r="E6" s="80"/>
      <c r="F6" s="80"/>
      <c r="G6" s="79">
        <v>168</v>
      </c>
      <c r="H6" s="79"/>
      <c r="I6" s="81">
        <f t="shared" si="0"/>
        <v>168</v>
      </c>
    </row>
    <row r="7" ht="21" customHeight="1" spans="1:9">
      <c r="A7" s="75">
        <v>4</v>
      </c>
      <c r="B7" s="76">
        <v>704</v>
      </c>
      <c r="C7" s="77" t="s">
        <v>84</v>
      </c>
      <c r="D7" s="77" t="s">
        <v>65</v>
      </c>
      <c r="E7" s="79"/>
      <c r="F7" s="79">
        <v>168</v>
      </c>
      <c r="G7" s="79"/>
      <c r="H7" s="79"/>
      <c r="I7" s="81">
        <f t="shared" si="0"/>
        <v>168</v>
      </c>
    </row>
    <row r="8" ht="21" customHeight="1" spans="1:9">
      <c r="A8" s="75">
        <v>5</v>
      </c>
      <c r="B8" s="76">
        <v>337</v>
      </c>
      <c r="C8" s="77" t="s">
        <v>29</v>
      </c>
      <c r="D8" s="77" t="s">
        <v>30</v>
      </c>
      <c r="E8" s="78">
        <v>168</v>
      </c>
      <c r="F8" s="79">
        <v>168</v>
      </c>
      <c r="G8" s="79">
        <v>168</v>
      </c>
      <c r="H8" s="79"/>
      <c r="I8" s="81">
        <f t="shared" si="0"/>
        <v>504</v>
      </c>
    </row>
    <row r="9" ht="21" customHeight="1" spans="1:9">
      <c r="A9" s="75">
        <v>6</v>
      </c>
      <c r="B9" s="76">
        <v>742</v>
      </c>
      <c r="C9" s="77" t="s">
        <v>46</v>
      </c>
      <c r="D9" s="77" t="s">
        <v>30</v>
      </c>
      <c r="E9" s="80"/>
      <c r="F9" s="80"/>
      <c r="G9" s="79">
        <v>88</v>
      </c>
      <c r="H9" s="79"/>
      <c r="I9" s="81">
        <f t="shared" si="0"/>
        <v>88</v>
      </c>
    </row>
    <row r="10" ht="21" customHeight="1" spans="1:9">
      <c r="A10" s="75">
        <v>7</v>
      </c>
      <c r="B10" s="76">
        <v>308</v>
      </c>
      <c r="C10" s="77" t="s">
        <v>50</v>
      </c>
      <c r="D10" s="77" t="s">
        <v>30</v>
      </c>
      <c r="E10" s="79"/>
      <c r="F10" s="79">
        <v>88</v>
      </c>
      <c r="G10" s="79"/>
      <c r="H10" s="79"/>
      <c r="I10" s="81">
        <f t="shared" si="0"/>
        <v>88</v>
      </c>
    </row>
    <row r="11" ht="21" customHeight="1" spans="1:9">
      <c r="A11" s="75">
        <v>8</v>
      </c>
      <c r="B11" s="76">
        <v>707</v>
      </c>
      <c r="C11" s="77" t="s">
        <v>44</v>
      </c>
      <c r="D11" s="77" t="s">
        <v>38</v>
      </c>
      <c r="E11" s="79"/>
      <c r="F11" s="79"/>
      <c r="G11" s="79">
        <v>88</v>
      </c>
      <c r="H11" s="79"/>
      <c r="I11" s="81">
        <f t="shared" si="0"/>
        <v>88</v>
      </c>
    </row>
    <row r="12" ht="21" customHeight="1" spans="1:9">
      <c r="A12" s="75">
        <v>9</v>
      </c>
      <c r="B12" s="76">
        <v>387</v>
      </c>
      <c r="C12" s="77" t="s">
        <v>43</v>
      </c>
      <c r="D12" s="77" t="s">
        <v>38</v>
      </c>
      <c r="E12" s="80"/>
      <c r="F12" s="80"/>
      <c r="G12" s="79">
        <v>168</v>
      </c>
      <c r="H12" s="79">
        <v>168</v>
      </c>
      <c r="I12" s="81">
        <f t="shared" si="0"/>
        <v>336</v>
      </c>
    </row>
    <row r="13" ht="21" customHeight="1" spans="1:9">
      <c r="A13" s="75">
        <v>10</v>
      </c>
      <c r="B13" s="76">
        <v>343</v>
      </c>
      <c r="C13" s="77" t="s">
        <v>32</v>
      </c>
      <c r="D13" s="77" t="s">
        <v>33</v>
      </c>
      <c r="E13" s="79"/>
      <c r="F13" s="79">
        <v>168</v>
      </c>
      <c r="G13" s="79">
        <v>88</v>
      </c>
      <c r="H13" s="79"/>
      <c r="I13" s="81">
        <f t="shared" si="0"/>
        <v>256</v>
      </c>
    </row>
    <row r="14" ht="21" customHeight="1" spans="1:9">
      <c r="A14" s="75">
        <v>11</v>
      </c>
      <c r="B14" s="76">
        <v>581</v>
      </c>
      <c r="C14" s="77" t="s">
        <v>49</v>
      </c>
      <c r="D14" s="77" t="s">
        <v>33</v>
      </c>
      <c r="E14" s="79"/>
      <c r="F14" s="79">
        <v>88</v>
      </c>
      <c r="G14" s="79">
        <v>88</v>
      </c>
      <c r="H14" s="79">
        <v>88</v>
      </c>
      <c r="I14" s="81">
        <f t="shared" si="0"/>
        <v>264</v>
      </c>
    </row>
    <row r="15" ht="21" customHeight="1" spans="1:9">
      <c r="A15" s="75">
        <v>12</v>
      </c>
      <c r="B15" s="76">
        <v>726</v>
      </c>
      <c r="C15" s="77" t="s">
        <v>56</v>
      </c>
      <c r="D15" s="77" t="s">
        <v>33</v>
      </c>
      <c r="E15" s="80"/>
      <c r="F15" s="80"/>
      <c r="G15" s="79">
        <v>88</v>
      </c>
      <c r="H15" s="79"/>
      <c r="I15" s="81">
        <f t="shared" si="0"/>
        <v>88</v>
      </c>
    </row>
    <row r="16" ht="21" customHeight="1" spans="1:9">
      <c r="A16" s="75">
        <v>13</v>
      </c>
      <c r="B16" s="76">
        <v>585</v>
      </c>
      <c r="C16" s="77" t="s">
        <v>42</v>
      </c>
      <c r="D16" s="77" t="s">
        <v>33</v>
      </c>
      <c r="E16" s="80"/>
      <c r="F16" s="80"/>
      <c r="G16" s="79">
        <v>88</v>
      </c>
      <c r="H16" s="79"/>
      <c r="I16" s="81">
        <f t="shared" si="0"/>
        <v>88</v>
      </c>
    </row>
    <row r="17" ht="21" customHeight="1" spans="1:9">
      <c r="A17" s="75">
        <v>14</v>
      </c>
      <c r="B17" s="76">
        <v>365</v>
      </c>
      <c r="C17" s="77" t="s">
        <v>45</v>
      </c>
      <c r="D17" s="77" t="s">
        <v>33</v>
      </c>
      <c r="E17" s="80"/>
      <c r="F17" s="80"/>
      <c r="G17" s="79">
        <v>168</v>
      </c>
      <c r="H17" s="79">
        <v>168</v>
      </c>
      <c r="I17" s="81">
        <f t="shared" si="0"/>
        <v>336</v>
      </c>
    </row>
    <row r="18" s="66" customFormat="1" ht="21" customHeight="1" spans="1:9">
      <c r="A18" s="72" t="s">
        <v>589</v>
      </c>
      <c r="B18" s="72"/>
      <c r="C18" s="72"/>
      <c r="D18" s="72"/>
      <c r="E18" s="72">
        <v>424</v>
      </c>
      <c r="F18" s="72">
        <v>680</v>
      </c>
      <c r="G18" s="72">
        <v>1200</v>
      </c>
      <c r="H18" s="72">
        <v>424</v>
      </c>
      <c r="I18" s="72">
        <f>SUM(I4:I17)</f>
        <v>2728</v>
      </c>
    </row>
  </sheetData>
  <mergeCells count="8">
    <mergeCell ref="A1:I1"/>
    <mergeCell ref="E2:H2"/>
    <mergeCell ref="A18:D18"/>
    <mergeCell ref="A2:A3"/>
    <mergeCell ref="B2:B3"/>
    <mergeCell ref="C2:C3"/>
    <mergeCell ref="D2:D3"/>
    <mergeCell ref="I2:I3"/>
  </mergeCells>
  <pageMargins left="0.75" right="0.75" top="1" bottom="1" header="0.511805555555556" footer="0.511805555555556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E23" sqref="E23"/>
    </sheetView>
  </sheetViews>
  <sheetFormatPr defaultColWidth="9" defaultRowHeight="16" customHeight="1"/>
  <cols>
    <col min="1" max="1" width="3.375" style="4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customWidth="1"/>
    <col min="7" max="7" width="13.5" style="7" customWidth="1"/>
    <col min="8" max="8" width="8.375" style="8" customWidth="1"/>
    <col min="9" max="9" width="8.375" style="9" customWidth="1"/>
    <col min="10" max="10" width="9" style="50" customWidth="1"/>
    <col min="11" max="11" width="5.25" style="50" customWidth="1"/>
    <col min="12" max="16381" width="9" style="1"/>
    <col min="16382" max="16384" width="9" style="11"/>
  </cols>
  <sheetData>
    <row r="1" s="1" customFormat="1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1" customFormat="1" ht="30" customHeight="1" spans="1:11">
      <c r="A2" s="51" t="s">
        <v>4</v>
      </c>
      <c r="B2" s="51" t="s">
        <v>5</v>
      </c>
      <c r="C2" s="52" t="s">
        <v>6</v>
      </c>
      <c r="D2" s="52" t="s">
        <v>7</v>
      </c>
      <c r="E2" s="53" t="s">
        <v>8</v>
      </c>
      <c r="F2" s="54" t="s">
        <v>590</v>
      </c>
      <c r="G2" s="55">
        <v>43078</v>
      </c>
      <c r="H2" s="56" t="s">
        <v>591</v>
      </c>
      <c r="I2" s="57" t="s">
        <v>592</v>
      </c>
      <c r="J2" s="58" t="s">
        <v>593</v>
      </c>
      <c r="K2" s="58" t="s">
        <v>594</v>
      </c>
    </row>
    <row r="3" s="1" customFormat="1" customHeight="1" spans="1:11">
      <c r="A3" s="20">
        <v>1</v>
      </c>
      <c r="B3" s="20">
        <v>311</v>
      </c>
      <c r="C3" s="21" t="s">
        <v>76</v>
      </c>
      <c r="D3" s="21" t="s">
        <v>33</v>
      </c>
      <c r="E3" s="22"/>
      <c r="F3" s="23">
        <v>9813.29816666667</v>
      </c>
      <c r="G3" s="24">
        <v>18914.8</v>
      </c>
      <c r="H3" s="25">
        <f t="shared" ref="H3:H66" si="0">G3/F3</f>
        <v>1.9274661463206</v>
      </c>
      <c r="I3" s="35">
        <v>2</v>
      </c>
      <c r="J3" s="50"/>
      <c r="K3" s="50"/>
    </row>
    <row r="4" s="1" customFormat="1" customHeight="1" spans="1:11">
      <c r="A4" s="20">
        <v>2</v>
      </c>
      <c r="B4" s="20">
        <v>726</v>
      </c>
      <c r="C4" s="21" t="s">
        <v>56</v>
      </c>
      <c r="D4" s="21" t="s">
        <v>33</v>
      </c>
      <c r="E4" s="22" t="s">
        <v>28</v>
      </c>
      <c r="F4" s="23">
        <v>14204.5594444444</v>
      </c>
      <c r="G4" s="24">
        <v>20015.09</v>
      </c>
      <c r="H4" s="25">
        <f t="shared" si="0"/>
        <v>1.40906094823153</v>
      </c>
      <c r="I4" s="35">
        <v>1</v>
      </c>
      <c r="J4" s="50"/>
      <c r="K4" s="50"/>
    </row>
    <row r="5" s="1" customFormat="1" customHeight="1" spans="1:11">
      <c r="A5" s="20">
        <v>3</v>
      </c>
      <c r="B5" s="20">
        <v>740</v>
      </c>
      <c r="C5" s="21" t="s">
        <v>105</v>
      </c>
      <c r="D5" s="21" t="s">
        <v>38</v>
      </c>
      <c r="E5" s="22"/>
      <c r="F5" s="23">
        <v>6418.6975625</v>
      </c>
      <c r="G5" s="24">
        <v>9006.15</v>
      </c>
      <c r="H5" s="25">
        <f t="shared" si="0"/>
        <v>1.40311175472991</v>
      </c>
      <c r="I5" s="35">
        <v>3</v>
      </c>
      <c r="J5" s="50"/>
      <c r="K5" s="50"/>
    </row>
    <row r="6" s="1" customFormat="1" customHeight="1" spans="1:11">
      <c r="A6" s="20">
        <v>4</v>
      </c>
      <c r="B6" s="20">
        <v>513</v>
      </c>
      <c r="C6" s="21" t="s">
        <v>59</v>
      </c>
      <c r="D6" s="21" t="s">
        <v>33</v>
      </c>
      <c r="E6" s="22"/>
      <c r="F6" s="23">
        <v>12218.4345555556</v>
      </c>
      <c r="G6" s="24">
        <v>16316.88</v>
      </c>
      <c r="H6" s="25">
        <f t="shared" si="0"/>
        <v>1.33543130470678</v>
      </c>
      <c r="I6" s="35">
        <v>5</v>
      </c>
      <c r="J6" s="50"/>
      <c r="K6" s="50"/>
    </row>
    <row r="7" s="1" customFormat="1" customHeight="1" spans="1:11">
      <c r="A7" s="20">
        <v>5</v>
      </c>
      <c r="B7" s="20">
        <v>347</v>
      </c>
      <c r="C7" s="21" t="s">
        <v>85</v>
      </c>
      <c r="D7" s="21" t="s">
        <v>33</v>
      </c>
      <c r="E7" s="22"/>
      <c r="F7" s="23">
        <v>9011.539</v>
      </c>
      <c r="G7" s="24">
        <v>11448.76</v>
      </c>
      <c r="H7" s="25">
        <f t="shared" si="0"/>
        <v>1.27045557923014</v>
      </c>
      <c r="I7" s="35">
        <v>0</v>
      </c>
      <c r="J7" s="50"/>
      <c r="K7" s="50"/>
    </row>
    <row r="8" s="1" customFormat="1" customHeight="1" spans="1:11">
      <c r="A8" s="20">
        <v>6</v>
      </c>
      <c r="B8" s="20">
        <v>539</v>
      </c>
      <c r="C8" s="21" t="s">
        <v>97</v>
      </c>
      <c r="D8" s="21" t="s">
        <v>36</v>
      </c>
      <c r="E8" s="22"/>
      <c r="F8" s="23">
        <v>6976.14136111111</v>
      </c>
      <c r="G8" s="24">
        <v>8733.73</v>
      </c>
      <c r="H8" s="25">
        <f t="shared" si="0"/>
        <v>1.25194280733568</v>
      </c>
      <c r="I8" s="35">
        <v>3</v>
      </c>
      <c r="J8" s="50"/>
      <c r="K8" s="50"/>
    </row>
    <row r="9" s="1" customFormat="1" customHeight="1" spans="1:11">
      <c r="A9" s="20">
        <v>7</v>
      </c>
      <c r="B9" s="20">
        <v>52</v>
      </c>
      <c r="C9" s="21" t="s">
        <v>79</v>
      </c>
      <c r="D9" s="21" t="s">
        <v>65</v>
      </c>
      <c r="E9" s="22" t="s">
        <v>28</v>
      </c>
      <c r="F9" s="23">
        <v>10030.1049166667</v>
      </c>
      <c r="G9" s="24">
        <v>12229.99</v>
      </c>
      <c r="H9" s="25">
        <f t="shared" si="0"/>
        <v>1.21932822254709</v>
      </c>
      <c r="I9" s="35">
        <v>4</v>
      </c>
      <c r="J9" s="50"/>
      <c r="K9" s="50"/>
    </row>
    <row r="10" s="1" customFormat="1" customHeight="1" spans="1:12">
      <c r="A10" s="20">
        <v>8</v>
      </c>
      <c r="B10" s="20">
        <v>514</v>
      </c>
      <c r="C10" s="21" t="s">
        <v>60</v>
      </c>
      <c r="D10" s="21" t="s">
        <v>36</v>
      </c>
      <c r="E10" s="22" t="s">
        <v>28</v>
      </c>
      <c r="F10" s="23">
        <v>12635.946</v>
      </c>
      <c r="G10" s="24">
        <v>14538.58</v>
      </c>
      <c r="H10" s="25">
        <f t="shared" si="0"/>
        <v>1.15057313476965</v>
      </c>
      <c r="I10" s="38">
        <v>10</v>
      </c>
      <c r="J10" s="59" t="s">
        <v>595</v>
      </c>
      <c r="K10" s="59" t="s">
        <v>596</v>
      </c>
      <c r="L10" s="1" t="s">
        <v>155</v>
      </c>
    </row>
    <row r="11" s="1" customFormat="1" customHeight="1" spans="1:11">
      <c r="A11" s="20">
        <v>9</v>
      </c>
      <c r="B11" s="20">
        <v>587</v>
      </c>
      <c r="C11" s="21" t="s">
        <v>81</v>
      </c>
      <c r="D11" s="21" t="s">
        <v>65</v>
      </c>
      <c r="E11" s="22"/>
      <c r="F11" s="23">
        <v>9524.098</v>
      </c>
      <c r="G11" s="24">
        <v>10663.47</v>
      </c>
      <c r="H11" s="25">
        <f t="shared" si="0"/>
        <v>1.11963043639408</v>
      </c>
      <c r="I11" s="35">
        <v>1</v>
      </c>
      <c r="J11" s="50"/>
      <c r="K11" s="50"/>
    </row>
    <row r="12" s="1" customFormat="1" customHeight="1" spans="1:11">
      <c r="A12" s="20">
        <v>10</v>
      </c>
      <c r="B12" s="20">
        <v>517</v>
      </c>
      <c r="C12" s="21" t="s">
        <v>41</v>
      </c>
      <c r="D12" s="21" t="s">
        <v>30</v>
      </c>
      <c r="E12" s="22" t="s">
        <v>28</v>
      </c>
      <c r="F12" s="23">
        <v>17021.2647</v>
      </c>
      <c r="G12" s="24">
        <v>18937.84</v>
      </c>
      <c r="H12" s="25">
        <f t="shared" si="0"/>
        <v>1.11259887756754</v>
      </c>
      <c r="I12" s="35">
        <v>7</v>
      </c>
      <c r="J12" s="50"/>
      <c r="K12" s="50"/>
    </row>
    <row r="13" s="1" customFormat="1" customHeight="1" spans="1:12">
      <c r="A13" s="20">
        <v>11</v>
      </c>
      <c r="B13" s="20">
        <v>720</v>
      </c>
      <c r="C13" s="21" t="s">
        <v>109</v>
      </c>
      <c r="D13" s="21" t="s">
        <v>36</v>
      </c>
      <c r="E13" s="22" t="s">
        <v>28</v>
      </c>
      <c r="F13" s="23">
        <v>6535.53755555556</v>
      </c>
      <c r="G13" s="24">
        <v>7038.08</v>
      </c>
      <c r="H13" s="25">
        <f t="shared" si="0"/>
        <v>1.07689381939474</v>
      </c>
      <c r="I13" s="38">
        <v>11</v>
      </c>
      <c r="J13" s="59" t="s">
        <v>595</v>
      </c>
      <c r="K13" s="59" t="s">
        <v>597</v>
      </c>
      <c r="L13" s="1" t="s">
        <v>155</v>
      </c>
    </row>
    <row r="14" s="1" customFormat="1" customHeight="1" spans="1:11">
      <c r="A14" s="20">
        <v>12</v>
      </c>
      <c r="B14" s="20">
        <v>712</v>
      </c>
      <c r="C14" s="21" t="s">
        <v>39</v>
      </c>
      <c r="D14" s="21" t="s">
        <v>38</v>
      </c>
      <c r="E14" s="22" t="s">
        <v>28</v>
      </c>
      <c r="F14" s="23">
        <v>15557.2666666667</v>
      </c>
      <c r="G14" s="24">
        <v>16220.77</v>
      </c>
      <c r="H14" s="25">
        <f t="shared" si="0"/>
        <v>1.04264909431391</v>
      </c>
      <c r="I14" s="35">
        <v>5</v>
      </c>
      <c r="J14" s="50"/>
      <c r="K14" s="50"/>
    </row>
    <row r="15" s="1" customFormat="1" customHeight="1" spans="1:11">
      <c r="A15" s="20">
        <v>13</v>
      </c>
      <c r="B15" s="20">
        <v>54</v>
      </c>
      <c r="C15" s="21" t="s">
        <v>64</v>
      </c>
      <c r="D15" s="21" t="s">
        <v>65</v>
      </c>
      <c r="E15" s="22" t="s">
        <v>28</v>
      </c>
      <c r="F15" s="23">
        <v>11904.353</v>
      </c>
      <c r="G15" s="24">
        <v>12402.95</v>
      </c>
      <c r="H15" s="25">
        <f t="shared" si="0"/>
        <v>1.04188358661743</v>
      </c>
      <c r="I15" s="35">
        <v>0</v>
      </c>
      <c r="J15" s="50"/>
      <c r="K15" s="50"/>
    </row>
    <row r="16" s="1" customFormat="1" customHeight="1" spans="1:11">
      <c r="A16" s="20">
        <v>14</v>
      </c>
      <c r="B16" s="20">
        <v>357</v>
      </c>
      <c r="C16" s="21" t="s">
        <v>62</v>
      </c>
      <c r="D16" s="21" t="s">
        <v>33</v>
      </c>
      <c r="E16" s="22"/>
      <c r="F16" s="23">
        <v>11560.7196666667</v>
      </c>
      <c r="G16" s="24">
        <v>12040.84</v>
      </c>
      <c r="H16" s="25">
        <f t="shared" si="0"/>
        <v>1.04153031534167</v>
      </c>
      <c r="I16" s="35">
        <v>0</v>
      </c>
      <c r="J16" s="50"/>
      <c r="K16" s="50"/>
    </row>
    <row r="17" s="1" customFormat="1" customHeight="1" spans="1:11">
      <c r="A17" s="20">
        <v>15</v>
      </c>
      <c r="B17" s="20">
        <v>570</v>
      </c>
      <c r="C17" s="21" t="s">
        <v>90</v>
      </c>
      <c r="D17" s="21" t="s">
        <v>33</v>
      </c>
      <c r="E17" s="22"/>
      <c r="F17" s="23">
        <v>8096.87855555556</v>
      </c>
      <c r="G17" s="24">
        <v>8392.49</v>
      </c>
      <c r="H17" s="25">
        <f t="shared" si="0"/>
        <v>1.03650930941055</v>
      </c>
      <c r="I17" s="35">
        <v>2</v>
      </c>
      <c r="J17" s="50"/>
      <c r="K17" s="50"/>
    </row>
    <row r="18" s="1" customFormat="1" customHeight="1" spans="1:11">
      <c r="A18" s="20">
        <v>16</v>
      </c>
      <c r="B18" s="20">
        <v>743</v>
      </c>
      <c r="C18" s="21" t="s">
        <v>98</v>
      </c>
      <c r="D18" s="21" t="s">
        <v>38</v>
      </c>
      <c r="E18" s="22"/>
      <c r="F18" s="23">
        <v>6948.84563888889</v>
      </c>
      <c r="G18" s="24">
        <v>7175.61</v>
      </c>
      <c r="H18" s="25">
        <f t="shared" si="0"/>
        <v>1.03263338587377</v>
      </c>
      <c r="I18" s="35">
        <v>0</v>
      </c>
      <c r="J18" s="50"/>
      <c r="K18" s="50"/>
    </row>
    <row r="19" s="1" customFormat="1" customHeight="1" spans="1:11">
      <c r="A19" s="20">
        <v>17</v>
      </c>
      <c r="B19" s="20">
        <v>515</v>
      </c>
      <c r="C19" s="21" t="s">
        <v>70</v>
      </c>
      <c r="D19" s="21" t="s">
        <v>30</v>
      </c>
      <c r="E19" s="22" t="s">
        <v>28</v>
      </c>
      <c r="F19" s="23">
        <v>11229.817</v>
      </c>
      <c r="G19" s="24">
        <v>11554.14</v>
      </c>
      <c r="H19" s="25">
        <f t="shared" si="0"/>
        <v>1.02888052405484</v>
      </c>
      <c r="I19" s="35">
        <v>9</v>
      </c>
      <c r="J19" s="50"/>
      <c r="K19" s="50"/>
    </row>
    <row r="20" s="1" customFormat="1" customHeight="1" spans="1:11">
      <c r="A20" s="20">
        <v>18</v>
      </c>
      <c r="B20" s="20">
        <v>744</v>
      </c>
      <c r="C20" s="21" t="s">
        <v>61</v>
      </c>
      <c r="D20" s="21" t="s">
        <v>30</v>
      </c>
      <c r="E20" s="22" t="s">
        <v>28</v>
      </c>
      <c r="F20" s="23">
        <v>11896.175</v>
      </c>
      <c r="G20" s="24">
        <v>12182.61</v>
      </c>
      <c r="H20" s="25">
        <f t="shared" si="0"/>
        <v>1.0240779073946</v>
      </c>
      <c r="I20" s="35">
        <v>3</v>
      </c>
      <c r="J20" s="50"/>
      <c r="K20" s="50"/>
    </row>
    <row r="21" s="1" customFormat="1" customHeight="1" spans="1:11">
      <c r="A21" s="20">
        <v>19</v>
      </c>
      <c r="B21" s="20">
        <v>737</v>
      </c>
      <c r="C21" s="21" t="s">
        <v>83</v>
      </c>
      <c r="D21" s="21" t="s">
        <v>38</v>
      </c>
      <c r="E21" s="22"/>
      <c r="F21" s="23">
        <v>9427.415</v>
      </c>
      <c r="G21" s="24">
        <v>9646.21</v>
      </c>
      <c r="H21" s="25">
        <f t="shared" si="0"/>
        <v>1.02320837684561</v>
      </c>
      <c r="I21" s="35">
        <v>0</v>
      </c>
      <c r="J21" s="50"/>
      <c r="K21" s="50"/>
    </row>
    <row r="22" s="1" customFormat="1" customHeight="1" spans="1:11">
      <c r="A22" s="20">
        <v>20</v>
      </c>
      <c r="B22" s="20">
        <v>732</v>
      </c>
      <c r="C22" s="21" t="s">
        <v>114</v>
      </c>
      <c r="D22" s="21" t="s">
        <v>36</v>
      </c>
      <c r="E22" s="22" t="s">
        <v>28</v>
      </c>
      <c r="F22" s="23">
        <v>5647.78622222222</v>
      </c>
      <c r="G22" s="24">
        <v>5776.1</v>
      </c>
      <c r="H22" s="25">
        <f t="shared" si="0"/>
        <v>1.0227193050036</v>
      </c>
      <c r="I22" s="35">
        <v>1</v>
      </c>
      <c r="J22" s="50"/>
      <c r="K22" s="50"/>
    </row>
    <row r="23" s="1" customFormat="1" customHeight="1" spans="1:11">
      <c r="A23" s="20">
        <v>21</v>
      </c>
      <c r="B23" s="20">
        <v>359</v>
      </c>
      <c r="C23" s="21" t="s">
        <v>58</v>
      </c>
      <c r="D23" s="21" t="s">
        <v>33</v>
      </c>
      <c r="E23" s="22"/>
      <c r="F23" s="23">
        <v>12955.4412222222</v>
      </c>
      <c r="G23" s="24">
        <v>13225.32</v>
      </c>
      <c r="H23" s="25">
        <f t="shared" si="0"/>
        <v>1.02083130733632</v>
      </c>
      <c r="I23" s="35">
        <v>0</v>
      </c>
      <c r="J23" s="50"/>
      <c r="K23" s="50"/>
    </row>
    <row r="24" s="1" customFormat="1" customHeight="1" spans="1:11">
      <c r="A24" s="20">
        <v>22</v>
      </c>
      <c r="B24" s="20">
        <v>717</v>
      </c>
      <c r="C24" s="21" t="s">
        <v>93</v>
      </c>
      <c r="D24" s="21" t="s">
        <v>36</v>
      </c>
      <c r="E24" s="22"/>
      <c r="F24" s="23">
        <v>7878.0955</v>
      </c>
      <c r="G24" s="24">
        <v>7989.96</v>
      </c>
      <c r="H24" s="25">
        <f t="shared" si="0"/>
        <v>1.01419943436837</v>
      </c>
      <c r="I24" s="35">
        <v>0</v>
      </c>
      <c r="J24" s="50"/>
      <c r="K24" s="50"/>
    </row>
    <row r="25" s="1" customFormat="1" customHeight="1" spans="1:12">
      <c r="A25" s="20">
        <v>23</v>
      </c>
      <c r="B25" s="20">
        <v>337</v>
      </c>
      <c r="C25" s="21" t="s">
        <v>29</v>
      </c>
      <c r="D25" s="21" t="s">
        <v>30</v>
      </c>
      <c r="E25" s="22" t="s">
        <v>31</v>
      </c>
      <c r="F25" s="23">
        <v>29182.2191944444</v>
      </c>
      <c r="G25" s="24">
        <v>29339.94</v>
      </c>
      <c r="H25" s="25">
        <f t="shared" si="0"/>
        <v>1.0054046885367</v>
      </c>
      <c r="I25" s="38">
        <v>38</v>
      </c>
      <c r="J25" s="59" t="s">
        <v>595</v>
      </c>
      <c r="K25" s="60" t="s">
        <v>597</v>
      </c>
      <c r="L25" s="1" t="s">
        <v>155</v>
      </c>
    </row>
    <row r="26" s="1" customFormat="1" customHeight="1" spans="1:11">
      <c r="A26" s="20">
        <v>24</v>
      </c>
      <c r="B26" s="20">
        <v>724</v>
      </c>
      <c r="C26" s="21" t="s">
        <v>55</v>
      </c>
      <c r="D26" s="21" t="s">
        <v>38</v>
      </c>
      <c r="E26" s="22" t="s">
        <v>31</v>
      </c>
      <c r="F26" s="23">
        <v>14191.0503333333</v>
      </c>
      <c r="G26" s="24">
        <v>14219.89</v>
      </c>
      <c r="H26" s="25">
        <f t="shared" si="0"/>
        <v>1.00203224327934</v>
      </c>
      <c r="I26" s="35">
        <v>6</v>
      </c>
      <c r="J26" s="50"/>
      <c r="K26" s="50"/>
    </row>
    <row r="27" s="1" customFormat="1" customHeight="1" spans="1:11">
      <c r="A27" s="20">
        <v>25</v>
      </c>
      <c r="B27" s="20">
        <v>571</v>
      </c>
      <c r="C27" s="21" t="s">
        <v>37</v>
      </c>
      <c r="D27" s="21" t="s">
        <v>38</v>
      </c>
      <c r="E27" s="22" t="s">
        <v>31</v>
      </c>
      <c r="F27" s="23">
        <v>23552.7125555556</v>
      </c>
      <c r="G27" s="24">
        <v>23034.65</v>
      </c>
      <c r="H27" s="26">
        <f t="shared" si="0"/>
        <v>0.978004123544853</v>
      </c>
      <c r="I27" s="35">
        <v>8</v>
      </c>
      <c r="J27" s="50"/>
      <c r="K27" s="50"/>
    </row>
    <row r="28" s="1" customFormat="1" customHeight="1" spans="1:11">
      <c r="A28" s="20">
        <v>26</v>
      </c>
      <c r="B28" s="20">
        <v>591</v>
      </c>
      <c r="C28" s="21" t="s">
        <v>101</v>
      </c>
      <c r="D28" s="21" t="s">
        <v>36</v>
      </c>
      <c r="E28" s="22" t="s">
        <v>28</v>
      </c>
      <c r="F28" s="23">
        <v>7278.03111111111</v>
      </c>
      <c r="G28" s="24">
        <v>7105.21</v>
      </c>
      <c r="H28" s="26">
        <f t="shared" si="0"/>
        <v>0.976254414350157</v>
      </c>
      <c r="I28" s="35">
        <v>3</v>
      </c>
      <c r="J28" s="50"/>
      <c r="K28" s="50"/>
    </row>
    <row r="29" s="1" customFormat="1" customHeight="1" spans="1:11">
      <c r="A29" s="20">
        <v>27</v>
      </c>
      <c r="B29" s="20">
        <v>371</v>
      </c>
      <c r="C29" s="21" t="s">
        <v>104</v>
      </c>
      <c r="D29" s="21" t="s">
        <v>36</v>
      </c>
      <c r="E29" s="22"/>
      <c r="F29" s="23">
        <v>6496.96875</v>
      </c>
      <c r="G29" s="24">
        <v>6330.04</v>
      </c>
      <c r="H29" s="26">
        <f t="shared" si="0"/>
        <v>0.974306671861397</v>
      </c>
      <c r="I29" s="35">
        <v>1</v>
      </c>
      <c r="J29" s="50"/>
      <c r="K29" s="50"/>
    </row>
    <row r="30" s="1" customFormat="1" customHeight="1" spans="1:11">
      <c r="A30" s="20">
        <v>28</v>
      </c>
      <c r="B30" s="20">
        <v>733</v>
      </c>
      <c r="C30" s="21" t="s">
        <v>107</v>
      </c>
      <c r="D30" s="21" t="s">
        <v>38</v>
      </c>
      <c r="E30" s="22"/>
      <c r="F30" s="23">
        <v>6141.05238888889</v>
      </c>
      <c r="G30" s="24">
        <v>5927.99</v>
      </c>
      <c r="H30" s="26">
        <f t="shared" si="0"/>
        <v>0.96530523184033</v>
      </c>
      <c r="I30" s="35">
        <v>0</v>
      </c>
      <c r="J30" s="50"/>
      <c r="K30" s="50"/>
    </row>
    <row r="31" s="1" customFormat="1" customHeight="1" spans="1:11">
      <c r="A31" s="20">
        <v>29</v>
      </c>
      <c r="B31" s="20">
        <v>351</v>
      </c>
      <c r="C31" s="21" t="s">
        <v>68</v>
      </c>
      <c r="D31" s="21" t="s">
        <v>65</v>
      </c>
      <c r="E31" s="22"/>
      <c r="F31" s="23">
        <v>10888.262</v>
      </c>
      <c r="G31" s="24">
        <v>10459.23</v>
      </c>
      <c r="H31" s="26">
        <f t="shared" si="0"/>
        <v>0.960596833544233</v>
      </c>
      <c r="I31" s="35">
        <v>1</v>
      </c>
      <c r="J31" s="50"/>
      <c r="K31" s="50"/>
    </row>
    <row r="32" s="1" customFormat="1" customHeight="1" spans="1:11">
      <c r="A32" s="20">
        <v>30</v>
      </c>
      <c r="B32" s="20">
        <v>716</v>
      </c>
      <c r="C32" s="21" t="s">
        <v>99</v>
      </c>
      <c r="D32" s="21" t="s">
        <v>36</v>
      </c>
      <c r="E32" s="22" t="s">
        <v>28</v>
      </c>
      <c r="F32" s="23">
        <v>7281.34</v>
      </c>
      <c r="G32" s="24">
        <v>6840.27</v>
      </c>
      <c r="H32" s="26">
        <f t="shared" si="0"/>
        <v>0.939424611403945</v>
      </c>
      <c r="I32" s="35">
        <v>0</v>
      </c>
      <c r="J32" s="50"/>
      <c r="K32" s="50"/>
    </row>
    <row r="33" s="1" customFormat="1" customHeight="1" spans="1:11">
      <c r="A33" s="20">
        <v>31</v>
      </c>
      <c r="B33" s="20">
        <v>578</v>
      </c>
      <c r="C33" s="21" t="s">
        <v>73</v>
      </c>
      <c r="D33" s="21" t="s">
        <v>30</v>
      </c>
      <c r="E33" s="22" t="s">
        <v>31</v>
      </c>
      <c r="F33" s="23">
        <v>10627.558</v>
      </c>
      <c r="G33" s="24">
        <v>9967.83</v>
      </c>
      <c r="H33" s="26">
        <f t="shared" si="0"/>
        <v>0.937922898186018</v>
      </c>
      <c r="I33" s="35">
        <v>1</v>
      </c>
      <c r="J33" s="50"/>
      <c r="K33" s="50"/>
    </row>
    <row r="34" s="1" customFormat="1" customHeight="1" spans="1:11">
      <c r="A34" s="20">
        <v>32</v>
      </c>
      <c r="B34" s="20">
        <v>341</v>
      </c>
      <c r="C34" s="21" t="s">
        <v>35</v>
      </c>
      <c r="D34" s="21" t="s">
        <v>36</v>
      </c>
      <c r="E34" s="22" t="s">
        <v>28</v>
      </c>
      <c r="F34" s="23">
        <v>25635.8262222222</v>
      </c>
      <c r="G34" s="24">
        <v>24034.98</v>
      </c>
      <c r="H34" s="26">
        <f t="shared" si="0"/>
        <v>0.93755433476786</v>
      </c>
      <c r="I34" s="38">
        <v>16</v>
      </c>
      <c r="J34" s="61" t="s">
        <v>598</v>
      </c>
      <c r="K34" s="50"/>
    </row>
    <row r="35" s="1" customFormat="1" customHeight="1" spans="1:11">
      <c r="A35" s="20">
        <v>33</v>
      </c>
      <c r="B35" s="20">
        <v>387</v>
      </c>
      <c r="C35" s="21" t="s">
        <v>43</v>
      </c>
      <c r="D35" s="21" t="s">
        <v>38</v>
      </c>
      <c r="E35" s="22" t="s">
        <v>31</v>
      </c>
      <c r="F35" s="23">
        <v>16420.7835</v>
      </c>
      <c r="G35" s="24">
        <v>15325.59</v>
      </c>
      <c r="H35" s="26">
        <f t="shared" si="0"/>
        <v>0.933304430936563</v>
      </c>
      <c r="I35" s="35">
        <v>6</v>
      </c>
      <c r="J35" s="50"/>
      <c r="K35" s="50"/>
    </row>
    <row r="36" s="1" customFormat="1" customHeight="1" spans="1:11">
      <c r="A36" s="20">
        <v>34</v>
      </c>
      <c r="B36" s="20">
        <v>746</v>
      </c>
      <c r="C36" s="21" t="s">
        <v>78</v>
      </c>
      <c r="D36" s="21" t="s">
        <v>36</v>
      </c>
      <c r="E36" s="22" t="s">
        <v>28</v>
      </c>
      <c r="F36" s="23">
        <v>10361.5355</v>
      </c>
      <c r="G36" s="24">
        <v>9624.65</v>
      </c>
      <c r="H36" s="26">
        <f t="shared" si="0"/>
        <v>0.928882596599703</v>
      </c>
      <c r="I36" s="35">
        <v>1</v>
      </c>
      <c r="J36" s="50"/>
      <c r="K36" s="50"/>
    </row>
    <row r="37" s="1" customFormat="1" customHeight="1" spans="1:11">
      <c r="A37" s="20">
        <v>35</v>
      </c>
      <c r="B37" s="20">
        <v>707</v>
      </c>
      <c r="C37" s="21" t="s">
        <v>44</v>
      </c>
      <c r="D37" s="21" t="s">
        <v>38</v>
      </c>
      <c r="E37" s="22" t="s">
        <v>28</v>
      </c>
      <c r="F37" s="23">
        <v>16731.7879166667</v>
      </c>
      <c r="G37" s="24">
        <v>15390.26</v>
      </c>
      <c r="H37" s="26">
        <f t="shared" si="0"/>
        <v>0.919821604042065</v>
      </c>
      <c r="I37" s="35">
        <v>3</v>
      </c>
      <c r="J37" s="50"/>
      <c r="K37" s="50"/>
    </row>
    <row r="38" s="1" customFormat="1" customHeight="1" spans="1:11">
      <c r="A38" s="20">
        <v>36</v>
      </c>
      <c r="B38" s="20">
        <v>582</v>
      </c>
      <c r="C38" s="21" t="s">
        <v>34</v>
      </c>
      <c r="D38" s="21" t="s">
        <v>33</v>
      </c>
      <c r="E38" s="22" t="s">
        <v>31</v>
      </c>
      <c r="F38" s="23">
        <v>24778.562</v>
      </c>
      <c r="G38" s="24">
        <v>22662.52</v>
      </c>
      <c r="H38" s="26">
        <f t="shared" si="0"/>
        <v>0.914601904662587</v>
      </c>
      <c r="I38" s="38">
        <v>19</v>
      </c>
      <c r="J38" s="61" t="s">
        <v>599</v>
      </c>
      <c r="K38" s="50"/>
    </row>
    <row r="39" s="1" customFormat="1" customHeight="1" spans="1:11">
      <c r="A39" s="20">
        <v>37</v>
      </c>
      <c r="B39" s="20">
        <v>598</v>
      </c>
      <c r="C39" s="21" t="s">
        <v>74</v>
      </c>
      <c r="D39" s="21" t="s">
        <v>38</v>
      </c>
      <c r="E39" s="22"/>
      <c r="F39" s="23">
        <v>9972.64577777778</v>
      </c>
      <c r="G39" s="24">
        <v>9076.67</v>
      </c>
      <c r="H39" s="26">
        <f t="shared" si="0"/>
        <v>0.91015666276102</v>
      </c>
      <c r="I39" s="35">
        <v>1</v>
      </c>
      <c r="J39" s="50"/>
      <c r="K39" s="50"/>
    </row>
    <row r="40" s="1" customFormat="1" customHeight="1" spans="1:11">
      <c r="A40" s="20">
        <v>38</v>
      </c>
      <c r="B40" s="20">
        <v>511</v>
      </c>
      <c r="C40" s="21" t="s">
        <v>86</v>
      </c>
      <c r="D40" s="21" t="s">
        <v>30</v>
      </c>
      <c r="E40" s="22" t="s">
        <v>28</v>
      </c>
      <c r="F40" s="23">
        <v>9973.51</v>
      </c>
      <c r="G40" s="24">
        <v>9021.89</v>
      </c>
      <c r="H40" s="26">
        <f t="shared" si="0"/>
        <v>0.904585246317495</v>
      </c>
      <c r="I40" s="35">
        <v>2</v>
      </c>
      <c r="J40" s="50"/>
      <c r="K40" s="50"/>
    </row>
    <row r="41" s="1" customFormat="1" customHeight="1" spans="1:11">
      <c r="A41" s="20">
        <v>39</v>
      </c>
      <c r="B41" s="20">
        <v>713</v>
      </c>
      <c r="C41" s="21" t="s">
        <v>115</v>
      </c>
      <c r="D41" s="21" t="s">
        <v>65</v>
      </c>
      <c r="E41" s="22"/>
      <c r="F41" s="23">
        <v>4907.78470588235</v>
      </c>
      <c r="G41" s="24">
        <v>4414.69</v>
      </c>
      <c r="H41" s="26">
        <f t="shared" si="0"/>
        <v>0.899528048715882</v>
      </c>
      <c r="I41" s="35">
        <v>2</v>
      </c>
      <c r="J41" s="50"/>
      <c r="K41" s="50"/>
    </row>
    <row r="42" s="1" customFormat="1" customHeight="1" spans="1:11">
      <c r="A42" s="20">
        <v>40</v>
      </c>
      <c r="B42" s="20">
        <v>367</v>
      </c>
      <c r="C42" s="21" t="s">
        <v>82</v>
      </c>
      <c r="D42" s="21" t="s">
        <v>65</v>
      </c>
      <c r="E42" s="22" t="s">
        <v>28</v>
      </c>
      <c r="F42" s="23">
        <v>9738.20061111111</v>
      </c>
      <c r="G42" s="24">
        <v>8618.27</v>
      </c>
      <c r="H42" s="26">
        <f t="shared" si="0"/>
        <v>0.884996144992814</v>
      </c>
      <c r="I42" s="35">
        <v>1</v>
      </c>
      <c r="J42" s="50"/>
      <c r="K42" s="50"/>
    </row>
    <row r="43" s="1" customFormat="1" customHeight="1" spans="1:11">
      <c r="A43" s="20">
        <v>41</v>
      </c>
      <c r="B43" s="20">
        <v>738</v>
      </c>
      <c r="C43" s="21" t="s">
        <v>94</v>
      </c>
      <c r="D43" s="21" t="s">
        <v>65</v>
      </c>
      <c r="E43" s="22"/>
      <c r="F43" s="23">
        <v>7336.34458333333</v>
      </c>
      <c r="G43" s="24">
        <v>6489.01</v>
      </c>
      <c r="H43" s="26">
        <f t="shared" si="0"/>
        <v>0.884501801447781</v>
      </c>
      <c r="I43" s="35">
        <v>1</v>
      </c>
      <c r="J43" s="50"/>
      <c r="K43" s="50"/>
    </row>
    <row r="44" s="1" customFormat="1" customHeight="1" spans="1:11">
      <c r="A44" s="20">
        <v>42</v>
      </c>
      <c r="B44" s="20">
        <v>549</v>
      </c>
      <c r="C44" s="21" t="s">
        <v>103</v>
      </c>
      <c r="D44" s="21" t="s">
        <v>36</v>
      </c>
      <c r="E44" s="22"/>
      <c r="F44" s="23">
        <v>6521.33325</v>
      </c>
      <c r="G44" s="24">
        <v>5714.49</v>
      </c>
      <c r="H44" s="26">
        <f t="shared" si="0"/>
        <v>0.876276335057712</v>
      </c>
      <c r="I44" s="35">
        <v>0</v>
      </c>
      <c r="J44" s="50"/>
      <c r="K44" s="50"/>
    </row>
    <row r="45" s="1" customFormat="1" customHeight="1" spans="1:11">
      <c r="A45" s="20">
        <v>43</v>
      </c>
      <c r="B45" s="20">
        <v>365</v>
      </c>
      <c r="C45" s="21" t="s">
        <v>45</v>
      </c>
      <c r="D45" s="21" t="s">
        <v>33</v>
      </c>
      <c r="E45" s="22" t="s">
        <v>28</v>
      </c>
      <c r="F45" s="23">
        <v>16403.5180555556</v>
      </c>
      <c r="G45" s="24">
        <v>14049.59</v>
      </c>
      <c r="H45" s="26">
        <f t="shared" si="0"/>
        <v>0.85649858478021</v>
      </c>
      <c r="I45" s="35">
        <v>0</v>
      </c>
      <c r="J45" s="50"/>
      <c r="K45" s="50"/>
    </row>
    <row r="46" s="1" customFormat="1" customHeight="1" spans="1:11">
      <c r="A46" s="20">
        <v>44</v>
      </c>
      <c r="B46" s="20">
        <v>377</v>
      </c>
      <c r="C46" s="21" t="s">
        <v>69</v>
      </c>
      <c r="D46" s="21" t="s">
        <v>38</v>
      </c>
      <c r="E46" s="22"/>
      <c r="F46" s="23">
        <v>10611.2583333333</v>
      </c>
      <c r="G46" s="24">
        <v>9029.61</v>
      </c>
      <c r="H46" s="26">
        <f t="shared" si="0"/>
        <v>0.850946204149526</v>
      </c>
      <c r="I46" s="35">
        <v>1</v>
      </c>
      <c r="J46" s="50"/>
      <c r="K46" s="50"/>
    </row>
    <row r="47" s="1" customFormat="1" customHeight="1" spans="1:11">
      <c r="A47" s="20">
        <v>45</v>
      </c>
      <c r="B47" s="20">
        <v>594</v>
      </c>
      <c r="C47" s="21" t="s">
        <v>106</v>
      </c>
      <c r="D47" s="21" t="s">
        <v>36</v>
      </c>
      <c r="E47" s="22"/>
      <c r="F47" s="23">
        <v>6340.22133333333</v>
      </c>
      <c r="G47" s="24">
        <v>5325.31</v>
      </c>
      <c r="H47" s="26">
        <f t="shared" si="0"/>
        <v>0.839924936374461</v>
      </c>
      <c r="I47" s="35">
        <v>9</v>
      </c>
      <c r="J47" s="50"/>
      <c r="K47" s="50"/>
    </row>
    <row r="48" s="1" customFormat="1" customHeight="1" spans="1:11">
      <c r="A48" s="20">
        <v>46</v>
      </c>
      <c r="B48" s="20">
        <v>399</v>
      </c>
      <c r="C48" s="21" t="s">
        <v>63</v>
      </c>
      <c r="D48" s="21" t="s">
        <v>38</v>
      </c>
      <c r="E48" s="22"/>
      <c r="F48" s="23">
        <v>11276.5599444444</v>
      </c>
      <c r="G48" s="24">
        <v>9459.19</v>
      </c>
      <c r="H48" s="26">
        <f t="shared" si="0"/>
        <v>0.838836493274728</v>
      </c>
      <c r="I48" s="35">
        <v>2</v>
      </c>
      <c r="J48" s="50"/>
      <c r="K48" s="50"/>
    </row>
    <row r="49" s="1" customFormat="1" customHeight="1" spans="1:11">
      <c r="A49" s="20">
        <v>47</v>
      </c>
      <c r="B49" s="20">
        <v>753</v>
      </c>
      <c r="C49" s="21" t="s">
        <v>118</v>
      </c>
      <c r="D49" s="21" t="s">
        <v>38</v>
      </c>
      <c r="E49" s="22" t="s">
        <v>28</v>
      </c>
      <c r="F49" s="23">
        <v>2624.18444444444</v>
      </c>
      <c r="G49" s="24">
        <v>2192.37</v>
      </c>
      <c r="H49" s="26">
        <f t="shared" si="0"/>
        <v>0.835448134997287</v>
      </c>
      <c r="I49" s="35">
        <v>0</v>
      </c>
      <c r="J49" s="50"/>
      <c r="K49" s="50"/>
    </row>
    <row r="50" s="1" customFormat="1" customHeight="1" spans="1:11">
      <c r="A50" s="20">
        <v>48</v>
      </c>
      <c r="B50" s="20">
        <v>730</v>
      </c>
      <c r="C50" s="21" t="s">
        <v>53</v>
      </c>
      <c r="D50" s="21" t="s">
        <v>33</v>
      </c>
      <c r="E50" s="22" t="s">
        <v>31</v>
      </c>
      <c r="F50" s="23">
        <v>14979.4810555556</v>
      </c>
      <c r="G50" s="24">
        <v>12503.74</v>
      </c>
      <c r="H50" s="26">
        <f t="shared" si="0"/>
        <v>0.834724511057918</v>
      </c>
      <c r="I50" s="35">
        <v>6</v>
      </c>
      <c r="J50" s="50"/>
      <c r="K50" s="50"/>
    </row>
    <row r="51" s="1" customFormat="1" customHeight="1" spans="1:11">
      <c r="A51" s="20">
        <v>49</v>
      </c>
      <c r="B51" s="20">
        <v>379</v>
      </c>
      <c r="C51" s="21" t="s">
        <v>72</v>
      </c>
      <c r="D51" s="21" t="s">
        <v>33</v>
      </c>
      <c r="E51" s="22"/>
      <c r="F51" s="23">
        <v>10156.344</v>
      </c>
      <c r="G51" s="24">
        <v>8382.7</v>
      </c>
      <c r="H51" s="26">
        <f t="shared" si="0"/>
        <v>0.825365899382691</v>
      </c>
      <c r="I51" s="35">
        <v>3</v>
      </c>
      <c r="J51" s="50"/>
      <c r="K51" s="50"/>
    </row>
    <row r="52" s="1" customFormat="1" customHeight="1" spans="1:11">
      <c r="A52" s="20">
        <v>50</v>
      </c>
      <c r="B52" s="20">
        <v>581</v>
      </c>
      <c r="C52" s="21" t="s">
        <v>49</v>
      </c>
      <c r="D52" s="21" t="s">
        <v>33</v>
      </c>
      <c r="E52" s="22" t="s">
        <v>28</v>
      </c>
      <c r="F52" s="23">
        <v>15221.3797222222</v>
      </c>
      <c r="G52" s="24">
        <v>12397.51</v>
      </c>
      <c r="H52" s="26">
        <f t="shared" si="0"/>
        <v>0.814480042298693</v>
      </c>
      <c r="I52" s="35">
        <v>5</v>
      </c>
      <c r="J52" s="50"/>
      <c r="K52" s="50"/>
    </row>
    <row r="53" s="1" customFormat="1" customHeight="1" spans="1:11">
      <c r="A53" s="20">
        <v>51</v>
      </c>
      <c r="B53" s="20">
        <v>385</v>
      </c>
      <c r="C53" s="21" t="s">
        <v>47</v>
      </c>
      <c r="D53" s="21" t="s">
        <v>36</v>
      </c>
      <c r="E53" s="22" t="s">
        <v>31</v>
      </c>
      <c r="F53" s="23">
        <v>15519.7514444444</v>
      </c>
      <c r="G53" s="24">
        <v>12546.49</v>
      </c>
      <c r="H53" s="26">
        <f t="shared" si="0"/>
        <v>0.808420807827516</v>
      </c>
      <c r="I53" s="35">
        <v>1.05</v>
      </c>
      <c r="J53" s="50"/>
      <c r="K53" s="50"/>
    </row>
    <row r="54" s="1" customFormat="1" customHeight="1" spans="1:11">
      <c r="A54" s="20">
        <v>52</v>
      </c>
      <c r="B54" s="20">
        <v>727</v>
      </c>
      <c r="C54" s="21" t="s">
        <v>91</v>
      </c>
      <c r="D54" s="21" t="s">
        <v>33</v>
      </c>
      <c r="E54" s="22"/>
      <c r="F54" s="23">
        <v>8029.28161111111</v>
      </c>
      <c r="G54" s="24">
        <v>6471.63</v>
      </c>
      <c r="H54" s="26">
        <f t="shared" si="0"/>
        <v>0.806003614450937</v>
      </c>
      <c r="I54" s="35">
        <v>0</v>
      </c>
      <c r="J54" s="50"/>
      <c r="K54" s="50"/>
    </row>
    <row r="55" s="1" customFormat="1" customHeight="1" spans="1:11">
      <c r="A55" s="20">
        <v>53</v>
      </c>
      <c r="B55" s="20">
        <v>307</v>
      </c>
      <c r="C55" s="21" t="s">
        <v>26</v>
      </c>
      <c r="D55" s="21" t="s">
        <v>27</v>
      </c>
      <c r="E55" s="22" t="s">
        <v>28</v>
      </c>
      <c r="F55" s="23">
        <v>101713.7</v>
      </c>
      <c r="G55" s="24">
        <v>81919.03</v>
      </c>
      <c r="H55" s="26">
        <f t="shared" si="0"/>
        <v>0.805388359680161</v>
      </c>
      <c r="I55" s="38">
        <v>25</v>
      </c>
      <c r="J55" s="61" t="s">
        <v>600</v>
      </c>
      <c r="K55" s="50"/>
    </row>
    <row r="56" s="1" customFormat="1" customHeight="1" spans="1:11">
      <c r="A56" s="20">
        <v>54</v>
      </c>
      <c r="B56" s="20">
        <v>329</v>
      </c>
      <c r="C56" s="21" t="s">
        <v>67</v>
      </c>
      <c r="D56" s="21" t="s">
        <v>65</v>
      </c>
      <c r="E56" s="22" t="s">
        <v>28</v>
      </c>
      <c r="F56" s="23">
        <v>11579.172</v>
      </c>
      <c r="G56" s="24">
        <v>9242.73</v>
      </c>
      <c r="H56" s="26">
        <f t="shared" si="0"/>
        <v>0.7982202872537</v>
      </c>
      <c r="I56" s="35">
        <v>5</v>
      </c>
      <c r="J56" s="50"/>
      <c r="K56" s="50"/>
    </row>
    <row r="57" s="1" customFormat="1" customHeight="1" spans="1:11">
      <c r="A57" s="20">
        <v>55</v>
      </c>
      <c r="B57" s="20">
        <v>748</v>
      </c>
      <c r="C57" s="21" t="s">
        <v>100</v>
      </c>
      <c r="D57" s="21" t="s">
        <v>36</v>
      </c>
      <c r="E57" s="22" t="s">
        <v>28</v>
      </c>
      <c r="F57" s="23">
        <v>7279.43222222222</v>
      </c>
      <c r="G57" s="24">
        <v>5626.74</v>
      </c>
      <c r="H57" s="26">
        <f t="shared" si="0"/>
        <v>0.772964130749514</v>
      </c>
      <c r="I57" s="35">
        <v>2</v>
      </c>
      <c r="J57" s="50"/>
      <c r="K57" s="50"/>
    </row>
    <row r="58" s="1" customFormat="1" customHeight="1" spans="1:11">
      <c r="A58" s="20">
        <v>56</v>
      </c>
      <c r="B58" s="20">
        <v>709</v>
      </c>
      <c r="C58" s="21" t="s">
        <v>75</v>
      </c>
      <c r="D58" s="21" t="s">
        <v>33</v>
      </c>
      <c r="E58" s="22"/>
      <c r="F58" s="23">
        <v>9954.58044444444</v>
      </c>
      <c r="G58" s="24">
        <v>7615.56</v>
      </c>
      <c r="H58" s="26">
        <f t="shared" si="0"/>
        <v>0.765030735599728</v>
      </c>
      <c r="I58" s="35">
        <v>0</v>
      </c>
      <c r="J58" s="50"/>
      <c r="K58" s="50"/>
    </row>
    <row r="59" s="1" customFormat="1" customHeight="1" spans="1:11">
      <c r="A59" s="20">
        <v>57</v>
      </c>
      <c r="B59" s="20">
        <v>573</v>
      </c>
      <c r="C59" s="21" t="s">
        <v>92</v>
      </c>
      <c r="D59" s="21" t="s">
        <v>38</v>
      </c>
      <c r="E59" s="22" t="s">
        <v>28</v>
      </c>
      <c r="F59" s="23">
        <v>8556.68222222222</v>
      </c>
      <c r="G59" s="24">
        <v>6542.48</v>
      </c>
      <c r="H59" s="26">
        <f t="shared" si="0"/>
        <v>0.764604765034838</v>
      </c>
      <c r="I59" s="35">
        <v>0</v>
      </c>
      <c r="J59" s="50"/>
      <c r="K59" s="50"/>
    </row>
    <row r="60" s="1" customFormat="1" customHeight="1" spans="1:11">
      <c r="A60" s="20">
        <v>58</v>
      </c>
      <c r="B60" s="20">
        <v>585</v>
      </c>
      <c r="C60" s="21" t="s">
        <v>42</v>
      </c>
      <c r="D60" s="21" t="s">
        <v>33</v>
      </c>
      <c r="E60" s="22" t="s">
        <v>31</v>
      </c>
      <c r="F60" s="23">
        <v>16462.9721666667</v>
      </c>
      <c r="G60" s="24">
        <v>12384.62</v>
      </c>
      <c r="H60" s="26">
        <f t="shared" si="0"/>
        <v>0.752271210485047</v>
      </c>
      <c r="I60" s="35">
        <v>8</v>
      </c>
      <c r="J60" s="50"/>
      <c r="K60" s="50"/>
    </row>
    <row r="61" s="1" customFormat="1" customHeight="1" spans="1:11">
      <c r="A61" s="20">
        <v>59</v>
      </c>
      <c r="B61" s="20">
        <v>355</v>
      </c>
      <c r="C61" s="21" t="s">
        <v>54</v>
      </c>
      <c r="D61" s="21" t="s">
        <v>30</v>
      </c>
      <c r="E61" s="22" t="s">
        <v>31</v>
      </c>
      <c r="F61" s="23">
        <v>14576.3713888889</v>
      </c>
      <c r="G61" s="24">
        <v>10886.97</v>
      </c>
      <c r="H61" s="26">
        <f t="shared" si="0"/>
        <v>0.746891644672198</v>
      </c>
      <c r="I61" s="35">
        <v>2</v>
      </c>
      <c r="J61" s="50"/>
      <c r="K61" s="50"/>
    </row>
    <row r="62" s="1" customFormat="1" customHeight="1" spans="1:11">
      <c r="A62" s="20">
        <v>60</v>
      </c>
      <c r="B62" s="20">
        <v>718</v>
      </c>
      <c r="C62" s="21" t="s">
        <v>108</v>
      </c>
      <c r="D62" s="21" t="s">
        <v>30</v>
      </c>
      <c r="E62" s="22"/>
      <c r="F62" s="23">
        <v>5662.64033333333</v>
      </c>
      <c r="G62" s="24">
        <v>4221.08</v>
      </c>
      <c r="H62" s="26">
        <f t="shared" si="0"/>
        <v>0.745426117769208</v>
      </c>
      <c r="I62" s="35">
        <v>1</v>
      </c>
      <c r="J62" s="50"/>
      <c r="K62" s="50"/>
    </row>
    <row r="63" s="1" customFormat="1" customHeight="1" spans="1:11">
      <c r="A63" s="20">
        <v>61</v>
      </c>
      <c r="B63" s="20">
        <v>721</v>
      </c>
      <c r="C63" s="21" t="s">
        <v>88</v>
      </c>
      <c r="D63" s="21" t="s">
        <v>36</v>
      </c>
      <c r="E63" s="22" t="s">
        <v>28</v>
      </c>
      <c r="F63" s="23">
        <v>9679.89222222222</v>
      </c>
      <c r="G63" s="24">
        <v>7168.02</v>
      </c>
      <c r="H63" s="26">
        <f t="shared" si="0"/>
        <v>0.740506178730411</v>
      </c>
      <c r="I63" s="35">
        <v>0</v>
      </c>
      <c r="J63" s="50"/>
      <c r="K63" s="50"/>
    </row>
    <row r="64" s="1" customFormat="1" customHeight="1" spans="1:11">
      <c r="A64" s="20">
        <v>62</v>
      </c>
      <c r="B64" s="20">
        <v>572</v>
      </c>
      <c r="C64" s="21" t="s">
        <v>77</v>
      </c>
      <c r="D64" s="21" t="s">
        <v>30</v>
      </c>
      <c r="E64" s="22" t="s">
        <v>28</v>
      </c>
      <c r="F64" s="23">
        <v>10501.3933235294</v>
      </c>
      <c r="G64" s="24">
        <v>7686.06</v>
      </c>
      <c r="H64" s="26">
        <f t="shared" si="0"/>
        <v>0.731908591860723</v>
      </c>
      <c r="I64" s="35">
        <v>0</v>
      </c>
      <c r="J64" s="50"/>
      <c r="K64" s="50"/>
    </row>
    <row r="65" s="1" customFormat="1" customHeight="1" spans="1:11">
      <c r="A65" s="20">
        <v>63</v>
      </c>
      <c r="B65" s="20">
        <v>750</v>
      </c>
      <c r="C65" s="21" t="s">
        <v>51</v>
      </c>
      <c r="D65" s="21" t="s">
        <v>38</v>
      </c>
      <c r="E65" s="22" t="s">
        <v>52</v>
      </c>
      <c r="F65" s="23">
        <v>10650.8566666667</v>
      </c>
      <c r="G65" s="24">
        <v>7678.91</v>
      </c>
      <c r="H65" s="26">
        <f t="shared" si="0"/>
        <v>0.720966419915516</v>
      </c>
      <c r="I65" s="38">
        <v>12</v>
      </c>
      <c r="J65" s="61" t="s">
        <v>601</v>
      </c>
      <c r="K65" s="50"/>
    </row>
    <row r="66" s="1" customFormat="1" customHeight="1" spans="1:11">
      <c r="A66" s="20">
        <v>64</v>
      </c>
      <c r="B66" s="20">
        <v>745</v>
      </c>
      <c r="C66" s="21" t="s">
        <v>87</v>
      </c>
      <c r="D66" s="21" t="s">
        <v>33</v>
      </c>
      <c r="E66" s="22"/>
      <c r="F66" s="23">
        <v>9174.74405555555</v>
      </c>
      <c r="G66" s="24">
        <v>6572.85</v>
      </c>
      <c r="H66" s="26">
        <f t="shared" si="0"/>
        <v>0.716406905762125</v>
      </c>
      <c r="I66" s="35">
        <v>4.3</v>
      </c>
      <c r="J66" s="50"/>
      <c r="K66" s="50"/>
    </row>
    <row r="67" s="1" customFormat="1" customHeight="1" spans="1:11">
      <c r="A67" s="20">
        <v>65</v>
      </c>
      <c r="B67" s="20">
        <v>541</v>
      </c>
      <c r="C67" s="21" t="s">
        <v>40</v>
      </c>
      <c r="D67" s="21" t="s">
        <v>38</v>
      </c>
      <c r="E67" s="22" t="s">
        <v>31</v>
      </c>
      <c r="F67" s="23">
        <v>14405.5896111111</v>
      </c>
      <c r="G67" s="24">
        <v>10185.11</v>
      </c>
      <c r="H67" s="26">
        <f t="shared" ref="H67:H86" si="1">G67/F67</f>
        <v>0.707024861526263</v>
      </c>
      <c r="I67" s="35">
        <v>3</v>
      </c>
      <c r="J67" s="50"/>
      <c r="K67" s="50"/>
    </row>
    <row r="68" s="1" customFormat="1" customHeight="1" spans="1:11">
      <c r="A68" s="20">
        <v>66</v>
      </c>
      <c r="B68" s="20">
        <v>704</v>
      </c>
      <c r="C68" s="21" t="s">
        <v>84</v>
      </c>
      <c r="D68" s="21" t="s">
        <v>65</v>
      </c>
      <c r="E68" s="22"/>
      <c r="F68" s="23">
        <v>9160.066</v>
      </c>
      <c r="G68" s="24">
        <v>6450.64</v>
      </c>
      <c r="H68" s="26">
        <f t="shared" si="1"/>
        <v>0.704213266585634</v>
      </c>
      <c r="I68" s="35">
        <v>3</v>
      </c>
      <c r="J68" s="50"/>
      <c r="K68" s="50"/>
    </row>
    <row r="69" s="1" customFormat="1" customHeight="1" spans="1:11">
      <c r="A69" s="20">
        <v>67</v>
      </c>
      <c r="B69" s="20">
        <v>343</v>
      </c>
      <c r="C69" s="21" t="s">
        <v>32</v>
      </c>
      <c r="D69" s="21" t="s">
        <v>33</v>
      </c>
      <c r="E69" s="22" t="s">
        <v>31</v>
      </c>
      <c r="F69" s="23">
        <v>30251.5305</v>
      </c>
      <c r="G69" s="24">
        <v>21244.51</v>
      </c>
      <c r="H69" s="26">
        <f t="shared" si="1"/>
        <v>0.702262320248557</v>
      </c>
      <c r="I69" s="38">
        <v>35</v>
      </c>
      <c r="J69" s="61" t="s">
        <v>601</v>
      </c>
      <c r="K69" s="50"/>
    </row>
    <row r="70" s="1" customFormat="1" customHeight="1" spans="1:11">
      <c r="A70" s="20">
        <v>68</v>
      </c>
      <c r="B70" s="20">
        <v>710</v>
      </c>
      <c r="C70" s="21" t="s">
        <v>111</v>
      </c>
      <c r="D70" s="21" t="s">
        <v>65</v>
      </c>
      <c r="E70" s="22"/>
      <c r="F70" s="23">
        <v>5884.48666666667</v>
      </c>
      <c r="G70" s="24">
        <v>4113.6</v>
      </c>
      <c r="H70" s="26">
        <f t="shared" si="1"/>
        <v>0.699058428206142</v>
      </c>
      <c r="I70" s="35">
        <v>1</v>
      </c>
      <c r="J70" s="50"/>
      <c r="K70" s="50"/>
    </row>
    <row r="71" s="1" customFormat="1" customHeight="1" spans="1:11">
      <c r="A71" s="20">
        <v>69</v>
      </c>
      <c r="B71" s="20">
        <v>339</v>
      </c>
      <c r="C71" s="21" t="s">
        <v>89</v>
      </c>
      <c r="D71" s="21" t="s">
        <v>33</v>
      </c>
      <c r="E71" s="22" t="s">
        <v>31</v>
      </c>
      <c r="F71" s="23">
        <v>8432.31541666667</v>
      </c>
      <c r="G71" s="24">
        <v>5855.5</v>
      </c>
      <c r="H71" s="26">
        <f t="shared" si="1"/>
        <v>0.694411879852889</v>
      </c>
      <c r="I71" s="35">
        <v>0</v>
      </c>
      <c r="J71" s="50"/>
      <c r="K71" s="50"/>
    </row>
    <row r="72" s="1" customFormat="1" customHeight="1" spans="1:11">
      <c r="A72" s="20">
        <v>70</v>
      </c>
      <c r="B72" s="20">
        <v>545</v>
      </c>
      <c r="C72" s="21" t="s">
        <v>116</v>
      </c>
      <c r="D72" s="21" t="s">
        <v>38</v>
      </c>
      <c r="E72" s="22"/>
      <c r="F72" s="23">
        <v>4689.65</v>
      </c>
      <c r="G72" s="24">
        <v>3251.81</v>
      </c>
      <c r="H72" s="26">
        <f t="shared" si="1"/>
        <v>0.693401426545691</v>
      </c>
      <c r="I72" s="35">
        <v>0</v>
      </c>
      <c r="J72" s="50"/>
      <c r="K72" s="50"/>
    </row>
    <row r="73" s="1" customFormat="1" customHeight="1" spans="1:11">
      <c r="A73" s="20">
        <v>71</v>
      </c>
      <c r="B73" s="20">
        <v>373</v>
      </c>
      <c r="C73" s="21" t="s">
        <v>57</v>
      </c>
      <c r="D73" s="21" t="s">
        <v>30</v>
      </c>
      <c r="E73" s="22"/>
      <c r="F73" s="23">
        <v>13459.4893333333</v>
      </c>
      <c r="G73" s="24">
        <v>9288.04</v>
      </c>
      <c r="H73" s="26">
        <f t="shared" si="1"/>
        <v>0.690073729394589</v>
      </c>
      <c r="I73" s="35">
        <v>3</v>
      </c>
      <c r="J73" s="50"/>
      <c r="K73" s="50"/>
    </row>
    <row r="74" s="1" customFormat="1" customHeight="1" spans="1:11">
      <c r="A74" s="20">
        <v>72</v>
      </c>
      <c r="B74" s="20">
        <v>752</v>
      </c>
      <c r="C74" s="21" t="s">
        <v>117</v>
      </c>
      <c r="D74" s="21" t="s">
        <v>33</v>
      </c>
      <c r="E74" s="22" t="s">
        <v>28</v>
      </c>
      <c r="F74" s="23">
        <v>4388.78366666667</v>
      </c>
      <c r="G74" s="24">
        <v>2940.59</v>
      </c>
      <c r="H74" s="26">
        <f t="shared" si="1"/>
        <v>0.670023911712516</v>
      </c>
      <c r="I74" s="35">
        <v>0</v>
      </c>
      <c r="J74" s="50"/>
      <c r="K74" s="50"/>
    </row>
    <row r="75" s="1" customFormat="1" customHeight="1" spans="1:11">
      <c r="A75" s="20">
        <v>73</v>
      </c>
      <c r="B75" s="20">
        <v>747</v>
      </c>
      <c r="C75" s="21" t="s">
        <v>80</v>
      </c>
      <c r="D75" s="21" t="s">
        <v>30</v>
      </c>
      <c r="E75" s="22" t="s">
        <v>28</v>
      </c>
      <c r="F75" s="23">
        <v>10012.9708333333</v>
      </c>
      <c r="G75" s="24">
        <v>6664.52</v>
      </c>
      <c r="H75" s="26">
        <f t="shared" si="1"/>
        <v>0.665588676021479</v>
      </c>
      <c r="I75" s="35">
        <v>0</v>
      </c>
      <c r="J75" s="50"/>
      <c r="K75" s="50"/>
    </row>
    <row r="76" s="1" customFormat="1" customHeight="1" spans="1:11">
      <c r="A76" s="20">
        <v>74</v>
      </c>
      <c r="B76" s="20">
        <v>754</v>
      </c>
      <c r="C76" s="21" t="s">
        <v>112</v>
      </c>
      <c r="D76" s="21" t="s">
        <v>65</v>
      </c>
      <c r="E76" s="22"/>
      <c r="F76" s="23">
        <v>5835.52222222222</v>
      </c>
      <c r="G76" s="24">
        <v>3855.7</v>
      </c>
      <c r="H76" s="26">
        <f t="shared" si="1"/>
        <v>0.660729212086132</v>
      </c>
      <c r="I76" s="35">
        <v>3</v>
      </c>
      <c r="J76" s="50"/>
      <c r="K76" s="50"/>
    </row>
    <row r="77" s="1" customFormat="1" customHeight="1" spans="1:11">
      <c r="A77" s="20">
        <v>75</v>
      </c>
      <c r="B77" s="20">
        <v>706</v>
      </c>
      <c r="C77" s="21" t="s">
        <v>110</v>
      </c>
      <c r="D77" s="21" t="s">
        <v>65</v>
      </c>
      <c r="E77" s="22"/>
      <c r="F77" s="23">
        <v>5886.07555555556</v>
      </c>
      <c r="G77" s="24">
        <v>3863.93</v>
      </c>
      <c r="H77" s="26">
        <f t="shared" si="1"/>
        <v>0.656452667576283</v>
      </c>
      <c r="I77" s="35">
        <v>1</v>
      </c>
      <c r="J77" s="50"/>
      <c r="K77" s="50"/>
    </row>
    <row r="78" s="1" customFormat="1" customHeight="1" spans="1:11">
      <c r="A78" s="20">
        <v>76</v>
      </c>
      <c r="B78" s="20">
        <v>546</v>
      </c>
      <c r="C78" s="21" t="s">
        <v>48</v>
      </c>
      <c r="D78" s="21" t="s">
        <v>38</v>
      </c>
      <c r="E78" s="22" t="s">
        <v>28</v>
      </c>
      <c r="F78" s="23">
        <v>15233.4298888889</v>
      </c>
      <c r="G78" s="24">
        <v>9579.66</v>
      </c>
      <c r="H78" s="26">
        <f t="shared" si="1"/>
        <v>0.628857720807006</v>
      </c>
      <c r="I78" s="35">
        <v>3</v>
      </c>
      <c r="J78" s="50"/>
      <c r="K78" s="50"/>
    </row>
    <row r="79" s="1" customFormat="1" customHeight="1" spans="1:11">
      <c r="A79" s="20">
        <v>77</v>
      </c>
      <c r="B79" s="20">
        <v>56</v>
      </c>
      <c r="C79" s="21" t="s">
        <v>102</v>
      </c>
      <c r="D79" s="21" t="s">
        <v>65</v>
      </c>
      <c r="E79" s="22" t="s">
        <v>28</v>
      </c>
      <c r="F79" s="23">
        <v>7181.85888888889</v>
      </c>
      <c r="G79" s="24">
        <v>4034.7</v>
      </c>
      <c r="H79" s="26">
        <f t="shared" si="1"/>
        <v>0.56179048661651</v>
      </c>
      <c r="I79" s="35">
        <v>1</v>
      </c>
      <c r="J79" s="50"/>
      <c r="K79" s="50"/>
    </row>
    <row r="80" s="1" customFormat="1" customHeight="1" spans="1:11">
      <c r="A80" s="20">
        <v>78</v>
      </c>
      <c r="B80" s="20">
        <v>741</v>
      </c>
      <c r="C80" s="21" t="s">
        <v>113</v>
      </c>
      <c r="D80" s="21" t="s">
        <v>33</v>
      </c>
      <c r="E80" s="22"/>
      <c r="F80" s="23">
        <v>5450.99888888889</v>
      </c>
      <c r="G80" s="24">
        <v>3001.06</v>
      </c>
      <c r="H80" s="26">
        <f t="shared" si="1"/>
        <v>0.550552304480789</v>
      </c>
      <c r="I80" s="35">
        <v>0</v>
      </c>
      <c r="J80" s="50"/>
      <c r="K80" s="50"/>
    </row>
    <row r="81" s="1" customFormat="1" customHeight="1" spans="1:11">
      <c r="A81" s="20">
        <v>79</v>
      </c>
      <c r="B81" s="20">
        <v>308</v>
      </c>
      <c r="C81" s="21" t="s">
        <v>50</v>
      </c>
      <c r="D81" s="21" t="s">
        <v>30</v>
      </c>
      <c r="E81" s="22" t="s">
        <v>31</v>
      </c>
      <c r="F81" s="23">
        <v>13398.3391666667</v>
      </c>
      <c r="G81" s="24">
        <v>6995.61</v>
      </c>
      <c r="H81" s="26">
        <f t="shared" si="1"/>
        <v>0.522125161408375</v>
      </c>
      <c r="I81" s="38">
        <v>19</v>
      </c>
      <c r="J81" s="61" t="s">
        <v>602</v>
      </c>
      <c r="K81" s="50"/>
    </row>
    <row r="82" s="1" customFormat="1" customHeight="1" spans="1:11">
      <c r="A82" s="20">
        <v>80</v>
      </c>
      <c r="B82" s="20">
        <v>742</v>
      </c>
      <c r="C82" s="21" t="s">
        <v>46</v>
      </c>
      <c r="D82" s="21" t="s">
        <v>30</v>
      </c>
      <c r="E82" s="22"/>
      <c r="F82" s="23">
        <v>13896.66</v>
      </c>
      <c r="G82" s="24">
        <v>6669.54</v>
      </c>
      <c r="H82" s="26">
        <f t="shared" si="1"/>
        <v>0.479938344897263</v>
      </c>
      <c r="I82" s="35">
        <v>0</v>
      </c>
      <c r="J82" s="50"/>
      <c r="K82" s="50"/>
    </row>
    <row r="83" s="1" customFormat="1" customHeight="1" spans="1:11">
      <c r="A83" s="20">
        <v>81</v>
      </c>
      <c r="B83" s="20">
        <v>349</v>
      </c>
      <c r="C83" s="21" t="s">
        <v>71</v>
      </c>
      <c r="D83" s="21" t="s">
        <v>30</v>
      </c>
      <c r="E83" s="22"/>
      <c r="F83" s="23">
        <v>10205.1925555556</v>
      </c>
      <c r="G83" s="24">
        <v>4220.01</v>
      </c>
      <c r="H83" s="26">
        <f t="shared" si="1"/>
        <v>0.413515960333612</v>
      </c>
      <c r="I83" s="35">
        <v>0</v>
      </c>
      <c r="J83" s="50"/>
      <c r="K83" s="50"/>
    </row>
    <row r="84" s="1" customFormat="1" customHeight="1" spans="1:11">
      <c r="A84" s="20">
        <v>82</v>
      </c>
      <c r="B84" s="20">
        <v>391</v>
      </c>
      <c r="C84" s="21" t="s">
        <v>66</v>
      </c>
      <c r="D84" s="21" t="s">
        <v>30</v>
      </c>
      <c r="E84" s="22"/>
      <c r="F84" s="23">
        <v>11031.079</v>
      </c>
      <c r="G84" s="24">
        <v>4553.91</v>
      </c>
      <c r="H84" s="26">
        <f t="shared" si="1"/>
        <v>0.412825436206195</v>
      </c>
      <c r="I84" s="35">
        <v>0</v>
      </c>
      <c r="J84" s="50"/>
      <c r="K84" s="50"/>
    </row>
    <row r="85" s="1" customFormat="1" customHeight="1" spans="1:11">
      <c r="A85" s="20">
        <v>83</v>
      </c>
      <c r="B85" s="20">
        <v>584</v>
      </c>
      <c r="C85" s="21" t="s">
        <v>95</v>
      </c>
      <c r="D85" s="21" t="s">
        <v>38</v>
      </c>
      <c r="E85" s="22"/>
      <c r="F85" s="23">
        <v>6977.48569444444</v>
      </c>
      <c r="G85" s="24">
        <v>2741.5</v>
      </c>
      <c r="H85" s="26">
        <f t="shared" si="1"/>
        <v>0.392906574094851</v>
      </c>
      <c r="I85" s="35">
        <v>0</v>
      </c>
      <c r="J85" s="50"/>
      <c r="K85" s="50"/>
    </row>
    <row r="86" s="1" customFormat="1" customHeight="1" spans="1:11">
      <c r="A86" s="62" t="s">
        <v>603</v>
      </c>
      <c r="B86" s="63"/>
      <c r="C86" s="63"/>
      <c r="D86" s="63"/>
      <c r="E86" s="64"/>
      <c r="F86" s="17">
        <f>SUM(F3:F85)</f>
        <v>1008245.86401413</v>
      </c>
      <c r="G86" s="40">
        <f>SUM(G2:G85)</f>
        <v>930539.57</v>
      </c>
      <c r="H86" s="19">
        <f t="shared" si="1"/>
        <v>0.922929221147745</v>
      </c>
      <c r="I86" s="33">
        <f>SUM(I3:I85)</f>
        <v>335.35</v>
      </c>
      <c r="J86" s="50"/>
      <c r="K86" s="50"/>
    </row>
  </sheetData>
  <sortState ref="A3:I86">
    <sortCondition ref="H3" descending="1"/>
  </sortState>
  <mergeCells count="2">
    <mergeCell ref="A1:K1"/>
    <mergeCell ref="A86:E86"/>
  </mergeCells>
  <pageMargins left="0.699305555555556" right="0.699305555555556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H18" sqref="H18"/>
    </sheetView>
  </sheetViews>
  <sheetFormatPr defaultColWidth="9" defaultRowHeight="16" customHeight="1"/>
  <cols>
    <col min="1" max="1" width="3.375" style="3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hidden="1" customWidth="1"/>
    <col min="7" max="7" width="12.25" style="7" hidden="1" customWidth="1"/>
    <col min="8" max="8" width="8.375" style="8" customWidth="1"/>
    <col min="9" max="9" width="8.375" style="9" customWidth="1"/>
    <col min="10" max="10" width="9.75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</row>
    <row r="2" s="1" customFormat="1" ht="30" customHeight="1" spans="1:11">
      <c r="A2" s="14" t="s">
        <v>4</v>
      </c>
      <c r="B2" s="15" t="s">
        <v>5</v>
      </c>
      <c r="C2" s="14" t="s">
        <v>6</v>
      </c>
      <c r="D2" s="14" t="s">
        <v>7</v>
      </c>
      <c r="E2" s="16" t="s">
        <v>8</v>
      </c>
      <c r="F2" s="17" t="s">
        <v>590</v>
      </c>
      <c r="G2" s="18">
        <v>43079</v>
      </c>
      <c r="H2" s="19" t="s">
        <v>591</v>
      </c>
      <c r="I2" s="33" t="s">
        <v>592</v>
      </c>
      <c r="J2" s="34" t="s">
        <v>604</v>
      </c>
      <c r="K2" s="34" t="s">
        <v>594</v>
      </c>
    </row>
    <row r="3" s="1" customFormat="1" customHeight="1" spans="1:11">
      <c r="A3" s="21">
        <v>1</v>
      </c>
      <c r="B3" s="20">
        <v>347</v>
      </c>
      <c r="C3" s="21" t="s">
        <v>85</v>
      </c>
      <c r="D3" s="21" t="s">
        <v>33</v>
      </c>
      <c r="E3" s="22"/>
      <c r="F3" s="23">
        <v>9011.539</v>
      </c>
      <c r="G3" s="24">
        <v>14521.95</v>
      </c>
      <c r="H3" s="25">
        <f t="shared" ref="H3:H66" si="0">G3/F3</f>
        <v>1.61148389858824</v>
      </c>
      <c r="I3" s="35">
        <v>1</v>
      </c>
      <c r="J3" s="36"/>
      <c r="K3" s="36"/>
    </row>
    <row r="4" s="1" customFormat="1" customHeight="1" spans="1:11">
      <c r="A4" s="21">
        <v>2</v>
      </c>
      <c r="B4" s="20">
        <v>511</v>
      </c>
      <c r="C4" s="21" t="s">
        <v>86</v>
      </c>
      <c r="D4" s="21" t="s">
        <v>30</v>
      </c>
      <c r="E4" s="22" t="s">
        <v>28</v>
      </c>
      <c r="F4" s="23">
        <v>9973.51</v>
      </c>
      <c r="G4" s="24">
        <v>15653.79</v>
      </c>
      <c r="H4" s="25">
        <f t="shared" si="0"/>
        <v>1.56953670272552</v>
      </c>
      <c r="I4" s="35">
        <v>1</v>
      </c>
      <c r="J4" s="36"/>
      <c r="K4" s="36"/>
    </row>
    <row r="5" s="1" customFormat="1" customHeight="1" spans="1:11">
      <c r="A5" s="21">
        <v>3</v>
      </c>
      <c r="B5" s="20">
        <v>594</v>
      </c>
      <c r="C5" s="21" t="s">
        <v>106</v>
      </c>
      <c r="D5" s="21" t="s">
        <v>36</v>
      </c>
      <c r="E5" s="22"/>
      <c r="F5" s="23">
        <v>6340.22133333333</v>
      </c>
      <c r="G5" s="24">
        <v>9226.6</v>
      </c>
      <c r="H5" s="25">
        <f t="shared" si="0"/>
        <v>1.45524888090132</v>
      </c>
      <c r="I5" s="35">
        <v>3</v>
      </c>
      <c r="J5" s="36"/>
      <c r="K5" s="36"/>
    </row>
    <row r="6" s="1" customFormat="1" customHeight="1" spans="1:12">
      <c r="A6" s="21">
        <v>4</v>
      </c>
      <c r="B6" s="20">
        <v>704</v>
      </c>
      <c r="C6" s="21" t="s">
        <v>84</v>
      </c>
      <c r="D6" s="21" t="s">
        <v>65</v>
      </c>
      <c r="E6" s="22"/>
      <c r="F6" s="23">
        <v>9160.066</v>
      </c>
      <c r="G6" s="24">
        <v>12260.59</v>
      </c>
      <c r="H6" s="25">
        <f t="shared" si="0"/>
        <v>1.33848271398918</v>
      </c>
      <c r="I6" s="38">
        <v>11</v>
      </c>
      <c r="J6" s="37" t="s">
        <v>605</v>
      </c>
      <c r="K6" s="37" t="s">
        <v>597</v>
      </c>
      <c r="L6" s="1" t="s">
        <v>155</v>
      </c>
    </row>
    <row r="7" s="1" customFormat="1" customHeight="1" spans="1:11">
      <c r="A7" s="21">
        <v>5</v>
      </c>
      <c r="B7" s="20">
        <v>724</v>
      </c>
      <c r="C7" s="21" t="s">
        <v>55</v>
      </c>
      <c r="D7" s="21" t="s">
        <v>38</v>
      </c>
      <c r="E7" s="22" t="s">
        <v>31</v>
      </c>
      <c r="F7" s="23">
        <v>14191.0503333333</v>
      </c>
      <c r="G7" s="24">
        <v>18603.55</v>
      </c>
      <c r="H7" s="25">
        <f t="shared" si="0"/>
        <v>1.31093538272514</v>
      </c>
      <c r="I7" s="38">
        <v>19</v>
      </c>
      <c r="J7" s="36" t="s">
        <v>606</v>
      </c>
      <c r="K7" s="36"/>
    </row>
    <row r="8" s="1" customFormat="1" customHeight="1" spans="1:11">
      <c r="A8" s="21">
        <v>6</v>
      </c>
      <c r="B8" s="20">
        <v>549</v>
      </c>
      <c r="C8" s="21" t="s">
        <v>103</v>
      </c>
      <c r="D8" s="21" t="s">
        <v>36</v>
      </c>
      <c r="E8" s="22"/>
      <c r="F8" s="23">
        <v>6521.33325</v>
      </c>
      <c r="G8" s="24">
        <v>8402.55</v>
      </c>
      <c r="H8" s="25">
        <f t="shared" si="0"/>
        <v>1.28847118800439</v>
      </c>
      <c r="I8" s="35">
        <v>0</v>
      </c>
      <c r="J8" s="36"/>
      <c r="K8" s="36"/>
    </row>
    <row r="9" s="1" customFormat="1" customHeight="1" spans="1:11">
      <c r="A9" s="21">
        <v>7</v>
      </c>
      <c r="B9" s="20">
        <v>598</v>
      </c>
      <c r="C9" s="21" t="s">
        <v>74</v>
      </c>
      <c r="D9" s="21" t="s">
        <v>38</v>
      </c>
      <c r="E9" s="22"/>
      <c r="F9" s="23">
        <v>9972.64577777778</v>
      </c>
      <c r="G9" s="24">
        <v>12312.13</v>
      </c>
      <c r="H9" s="25">
        <f t="shared" si="0"/>
        <v>1.23459012526398</v>
      </c>
      <c r="I9" s="35">
        <v>9</v>
      </c>
      <c r="J9" s="36"/>
      <c r="K9" s="36"/>
    </row>
    <row r="10" s="1" customFormat="1" customHeight="1" spans="1:12">
      <c r="A10" s="21">
        <v>8</v>
      </c>
      <c r="B10" s="20">
        <v>343</v>
      </c>
      <c r="C10" s="21" t="s">
        <v>32</v>
      </c>
      <c r="D10" s="21" t="s">
        <v>33</v>
      </c>
      <c r="E10" s="22" t="s">
        <v>31</v>
      </c>
      <c r="F10" s="23">
        <v>30251.5305</v>
      </c>
      <c r="G10" s="24">
        <v>36546.9</v>
      </c>
      <c r="H10" s="25">
        <f t="shared" si="0"/>
        <v>1.20810085955816</v>
      </c>
      <c r="I10" s="38">
        <v>41</v>
      </c>
      <c r="J10" s="37" t="s">
        <v>605</v>
      </c>
      <c r="K10" s="37" t="s">
        <v>597</v>
      </c>
      <c r="L10" s="1" t="s">
        <v>155</v>
      </c>
    </row>
    <row r="11" s="1" customFormat="1" customHeight="1" spans="1:11">
      <c r="A11" s="21">
        <v>9</v>
      </c>
      <c r="B11" s="20">
        <v>329</v>
      </c>
      <c r="C11" s="21" t="s">
        <v>67</v>
      </c>
      <c r="D11" s="21" t="s">
        <v>65</v>
      </c>
      <c r="E11" s="22" t="s">
        <v>28</v>
      </c>
      <c r="F11" s="23">
        <v>11579.172</v>
      </c>
      <c r="G11" s="24">
        <v>13816.14</v>
      </c>
      <c r="H11" s="25">
        <f t="shared" si="0"/>
        <v>1.1931889430436</v>
      </c>
      <c r="I11" s="35">
        <v>8</v>
      </c>
      <c r="J11" s="36"/>
      <c r="K11" s="36"/>
    </row>
    <row r="12" s="1" customFormat="1" customHeight="1" spans="1:11">
      <c r="A12" s="21">
        <v>10</v>
      </c>
      <c r="B12" s="20">
        <v>748</v>
      </c>
      <c r="C12" s="21" t="s">
        <v>100</v>
      </c>
      <c r="D12" s="21" t="s">
        <v>36</v>
      </c>
      <c r="E12" s="22" t="s">
        <v>28</v>
      </c>
      <c r="F12" s="23">
        <v>7279.43222222222</v>
      </c>
      <c r="G12" s="24">
        <v>8424.05</v>
      </c>
      <c r="H12" s="25">
        <f t="shared" si="0"/>
        <v>1.15723998010223</v>
      </c>
      <c r="I12" s="35">
        <v>2</v>
      </c>
      <c r="J12" s="36"/>
      <c r="K12" s="36"/>
    </row>
    <row r="13" s="1" customFormat="1" customHeight="1" spans="1:11">
      <c r="A13" s="21">
        <v>11</v>
      </c>
      <c r="B13" s="20">
        <v>357</v>
      </c>
      <c r="C13" s="21" t="s">
        <v>62</v>
      </c>
      <c r="D13" s="21" t="s">
        <v>33</v>
      </c>
      <c r="E13" s="22"/>
      <c r="F13" s="23">
        <v>11560.7196666667</v>
      </c>
      <c r="G13" s="24">
        <v>13298.31</v>
      </c>
      <c r="H13" s="25">
        <f t="shared" si="0"/>
        <v>1.15030122548022</v>
      </c>
      <c r="I13" s="35">
        <v>2</v>
      </c>
      <c r="J13" s="36"/>
      <c r="K13" s="36"/>
    </row>
    <row r="14" s="1" customFormat="1" customHeight="1" spans="1:12">
      <c r="A14" s="21">
        <v>12</v>
      </c>
      <c r="B14" s="20">
        <v>581</v>
      </c>
      <c r="C14" s="21" t="s">
        <v>49</v>
      </c>
      <c r="D14" s="21" t="s">
        <v>33</v>
      </c>
      <c r="E14" s="22" t="s">
        <v>28</v>
      </c>
      <c r="F14" s="23">
        <v>15221.3797222222</v>
      </c>
      <c r="G14" s="24">
        <v>17419.81</v>
      </c>
      <c r="H14" s="25">
        <f t="shared" si="0"/>
        <v>1.14443042075668</v>
      </c>
      <c r="I14" s="38">
        <v>16</v>
      </c>
      <c r="J14" s="37" t="s">
        <v>605</v>
      </c>
      <c r="K14" s="37" t="s">
        <v>596</v>
      </c>
      <c r="L14" s="1" t="s">
        <v>155</v>
      </c>
    </row>
    <row r="15" s="1" customFormat="1" customHeight="1" spans="1:11">
      <c r="A15" s="21">
        <v>13</v>
      </c>
      <c r="B15" s="20">
        <v>377</v>
      </c>
      <c r="C15" s="21" t="s">
        <v>69</v>
      </c>
      <c r="D15" s="21" t="s">
        <v>38</v>
      </c>
      <c r="E15" s="22"/>
      <c r="F15" s="23">
        <v>10611.2583333333</v>
      </c>
      <c r="G15" s="24">
        <v>12112.49</v>
      </c>
      <c r="H15" s="25">
        <f t="shared" si="0"/>
        <v>1.14147536696481</v>
      </c>
      <c r="I15" s="35">
        <v>0</v>
      </c>
      <c r="J15" s="36"/>
      <c r="K15" s="36"/>
    </row>
    <row r="16" s="1" customFormat="1" customHeight="1" spans="1:11">
      <c r="A16" s="21">
        <v>14</v>
      </c>
      <c r="B16" s="20">
        <v>744</v>
      </c>
      <c r="C16" s="21" t="s">
        <v>61</v>
      </c>
      <c r="D16" s="21" t="s">
        <v>30</v>
      </c>
      <c r="E16" s="22" t="s">
        <v>28</v>
      </c>
      <c r="F16" s="23">
        <v>11896.175</v>
      </c>
      <c r="G16" s="24">
        <v>13417.41</v>
      </c>
      <c r="H16" s="25">
        <f t="shared" si="0"/>
        <v>1.12787597694217</v>
      </c>
      <c r="I16" s="35">
        <v>1</v>
      </c>
      <c r="J16" s="36"/>
      <c r="K16" s="36"/>
    </row>
    <row r="17" s="1" customFormat="1" customHeight="1" spans="1:12">
      <c r="A17" s="21">
        <v>15</v>
      </c>
      <c r="B17" s="20">
        <v>337</v>
      </c>
      <c r="C17" s="21" t="s">
        <v>29</v>
      </c>
      <c r="D17" s="21" t="s">
        <v>30</v>
      </c>
      <c r="E17" s="22" t="s">
        <v>31</v>
      </c>
      <c r="F17" s="23">
        <v>29182.2191944444</v>
      </c>
      <c r="G17" s="24">
        <v>32480.03</v>
      </c>
      <c r="H17" s="25">
        <f t="shared" si="0"/>
        <v>1.11300754009083</v>
      </c>
      <c r="I17" s="38">
        <v>23</v>
      </c>
      <c r="J17" s="37" t="s">
        <v>605</v>
      </c>
      <c r="K17" s="37" t="s">
        <v>597</v>
      </c>
      <c r="L17" s="1" t="s">
        <v>155</v>
      </c>
    </row>
    <row r="18" s="1" customFormat="1" customHeight="1" spans="1:11">
      <c r="A18" s="21">
        <v>16</v>
      </c>
      <c r="B18" s="20">
        <v>726</v>
      </c>
      <c r="C18" s="21" t="s">
        <v>56</v>
      </c>
      <c r="D18" s="21" t="s">
        <v>33</v>
      </c>
      <c r="E18" s="22" t="s">
        <v>28</v>
      </c>
      <c r="F18" s="23">
        <v>14204.5594444444</v>
      </c>
      <c r="G18" s="24">
        <v>15638.11</v>
      </c>
      <c r="H18" s="25">
        <f t="shared" si="0"/>
        <v>1.1009218597143</v>
      </c>
      <c r="I18" s="35">
        <v>0</v>
      </c>
      <c r="J18" s="36"/>
      <c r="K18" s="36"/>
    </row>
    <row r="19" s="1" customFormat="1" customHeight="1" spans="1:11">
      <c r="A19" s="21">
        <v>17</v>
      </c>
      <c r="B19" s="20">
        <v>514</v>
      </c>
      <c r="C19" s="21" t="s">
        <v>60</v>
      </c>
      <c r="D19" s="21" t="s">
        <v>36</v>
      </c>
      <c r="E19" s="22" t="s">
        <v>28</v>
      </c>
      <c r="F19" s="23">
        <v>12635.946</v>
      </c>
      <c r="G19" s="24">
        <v>13887.62</v>
      </c>
      <c r="H19" s="25">
        <f t="shared" si="0"/>
        <v>1.09905661198615</v>
      </c>
      <c r="I19" s="35">
        <v>2</v>
      </c>
      <c r="J19" s="36"/>
      <c r="K19" s="36"/>
    </row>
    <row r="20" s="1" customFormat="1" customHeight="1" spans="1:11">
      <c r="A20" s="21">
        <v>18</v>
      </c>
      <c r="B20" s="20">
        <v>399</v>
      </c>
      <c r="C20" s="21" t="s">
        <v>63</v>
      </c>
      <c r="D20" s="21" t="s">
        <v>38</v>
      </c>
      <c r="E20" s="22"/>
      <c r="F20" s="23">
        <v>11276.5599444444</v>
      </c>
      <c r="G20" s="24">
        <v>12361.7</v>
      </c>
      <c r="H20" s="25">
        <f t="shared" si="0"/>
        <v>1.09622970665715</v>
      </c>
      <c r="I20" s="35">
        <v>1</v>
      </c>
      <c r="J20" s="36"/>
      <c r="K20" s="36"/>
    </row>
    <row r="21" s="1" customFormat="1" customHeight="1" spans="1:11">
      <c r="A21" s="21">
        <v>19</v>
      </c>
      <c r="B21" s="20">
        <v>359</v>
      </c>
      <c r="C21" s="21" t="s">
        <v>58</v>
      </c>
      <c r="D21" s="21" t="s">
        <v>33</v>
      </c>
      <c r="E21" s="22"/>
      <c r="F21" s="23">
        <v>12955.4412222222</v>
      </c>
      <c r="G21" s="24">
        <v>13761.92</v>
      </c>
      <c r="H21" s="25">
        <f t="shared" si="0"/>
        <v>1.06225019773116</v>
      </c>
      <c r="I21" s="35">
        <v>7</v>
      </c>
      <c r="J21" s="36"/>
      <c r="K21" s="36"/>
    </row>
    <row r="22" s="1" customFormat="1" customHeight="1" spans="1:11">
      <c r="A22" s="21">
        <v>20</v>
      </c>
      <c r="B22" s="20">
        <v>379</v>
      </c>
      <c r="C22" s="21" t="s">
        <v>72</v>
      </c>
      <c r="D22" s="21" t="s">
        <v>33</v>
      </c>
      <c r="E22" s="22"/>
      <c r="F22" s="23">
        <v>10156.344</v>
      </c>
      <c r="G22" s="24">
        <v>10750.87</v>
      </c>
      <c r="H22" s="25">
        <f t="shared" si="0"/>
        <v>1.05853740282921</v>
      </c>
      <c r="I22" s="35">
        <v>1</v>
      </c>
      <c r="J22" s="36"/>
      <c r="K22" s="36"/>
    </row>
    <row r="23" s="1" customFormat="1" customHeight="1" spans="1:11">
      <c r="A23" s="21">
        <v>21</v>
      </c>
      <c r="B23" s="20">
        <v>707</v>
      </c>
      <c r="C23" s="21" t="s">
        <v>44</v>
      </c>
      <c r="D23" s="21" t="s">
        <v>38</v>
      </c>
      <c r="E23" s="22" t="s">
        <v>28</v>
      </c>
      <c r="F23" s="23">
        <v>16731.7879166667</v>
      </c>
      <c r="G23" s="24">
        <v>17628.21</v>
      </c>
      <c r="H23" s="25">
        <f t="shared" si="0"/>
        <v>1.05357598887805</v>
      </c>
      <c r="I23" s="35">
        <v>2</v>
      </c>
      <c r="J23" s="36"/>
      <c r="K23" s="36"/>
    </row>
    <row r="24" s="1" customFormat="1" customHeight="1" spans="1:11">
      <c r="A24" s="21">
        <v>22</v>
      </c>
      <c r="B24" s="20">
        <v>717</v>
      </c>
      <c r="C24" s="21" t="s">
        <v>93</v>
      </c>
      <c r="D24" s="21" t="s">
        <v>36</v>
      </c>
      <c r="E24" s="22"/>
      <c r="F24" s="23">
        <v>7878.0955</v>
      </c>
      <c r="G24" s="24">
        <v>8286.18</v>
      </c>
      <c r="H24" s="25">
        <f t="shared" si="0"/>
        <v>1.0517998924994</v>
      </c>
      <c r="I24" s="35">
        <v>9</v>
      </c>
      <c r="J24" s="36"/>
      <c r="K24" s="36"/>
    </row>
    <row r="25" s="1" customFormat="1" customHeight="1" spans="1:11">
      <c r="A25" s="21">
        <v>23</v>
      </c>
      <c r="B25" s="20">
        <v>311</v>
      </c>
      <c r="C25" s="21" t="s">
        <v>76</v>
      </c>
      <c r="D25" s="21" t="s">
        <v>33</v>
      </c>
      <c r="E25" s="22"/>
      <c r="F25" s="23">
        <v>9813.29816666667</v>
      </c>
      <c r="G25" s="24">
        <v>10293.6</v>
      </c>
      <c r="H25" s="25">
        <f t="shared" si="0"/>
        <v>1.04894397634475</v>
      </c>
      <c r="I25" s="35">
        <v>0</v>
      </c>
      <c r="J25" s="36"/>
      <c r="K25" s="36"/>
    </row>
    <row r="26" s="1" customFormat="1" customHeight="1" spans="1:11">
      <c r="A26" s="21">
        <v>24</v>
      </c>
      <c r="B26" s="20">
        <v>743</v>
      </c>
      <c r="C26" s="21" t="s">
        <v>98</v>
      </c>
      <c r="D26" s="21" t="s">
        <v>38</v>
      </c>
      <c r="E26" s="22"/>
      <c r="F26" s="23">
        <v>6948.84563888889</v>
      </c>
      <c r="G26" s="24">
        <v>7276.8</v>
      </c>
      <c r="H26" s="25">
        <f t="shared" si="0"/>
        <v>1.04719551680292</v>
      </c>
      <c r="I26" s="35">
        <v>0</v>
      </c>
      <c r="J26" s="36"/>
      <c r="K26" s="36"/>
    </row>
    <row r="27" s="1" customFormat="1" customHeight="1" spans="1:11">
      <c r="A27" s="21">
        <v>25</v>
      </c>
      <c r="B27" s="20">
        <v>539</v>
      </c>
      <c r="C27" s="21" t="s">
        <v>97</v>
      </c>
      <c r="D27" s="21" t="s">
        <v>36</v>
      </c>
      <c r="E27" s="22"/>
      <c r="F27" s="23">
        <v>6976.14136111111</v>
      </c>
      <c r="G27" s="24">
        <v>7287.28</v>
      </c>
      <c r="H27" s="25">
        <f t="shared" si="0"/>
        <v>1.04460039193348</v>
      </c>
      <c r="I27" s="35">
        <v>0</v>
      </c>
      <c r="J27" s="36"/>
      <c r="K27" s="36"/>
    </row>
    <row r="28" s="1" customFormat="1" customHeight="1" spans="1:11">
      <c r="A28" s="21">
        <v>26</v>
      </c>
      <c r="B28" s="20">
        <v>750</v>
      </c>
      <c r="C28" s="21" t="s">
        <v>51</v>
      </c>
      <c r="D28" s="21" t="s">
        <v>38</v>
      </c>
      <c r="E28" s="22" t="s">
        <v>52</v>
      </c>
      <c r="F28" s="23">
        <v>10650.8566666667</v>
      </c>
      <c r="G28" s="24">
        <v>11108.12</v>
      </c>
      <c r="H28" s="25">
        <f t="shared" si="0"/>
        <v>1.0429320708788</v>
      </c>
      <c r="I28" s="38">
        <v>14</v>
      </c>
      <c r="J28" s="36" t="s">
        <v>607</v>
      </c>
      <c r="K28" s="36"/>
    </row>
    <row r="29" s="1" customFormat="1" customHeight="1" spans="1:11">
      <c r="A29" s="21">
        <v>27</v>
      </c>
      <c r="B29" s="20">
        <v>513</v>
      </c>
      <c r="C29" s="21" t="s">
        <v>59</v>
      </c>
      <c r="D29" s="21" t="s">
        <v>33</v>
      </c>
      <c r="E29" s="22"/>
      <c r="F29" s="23">
        <v>12218.4345555556</v>
      </c>
      <c r="G29" s="24">
        <v>12660.3</v>
      </c>
      <c r="H29" s="25">
        <f t="shared" si="0"/>
        <v>1.03616383444502</v>
      </c>
      <c r="I29" s="35">
        <v>3</v>
      </c>
      <c r="J29" s="36"/>
      <c r="K29" s="36"/>
    </row>
    <row r="30" s="1" customFormat="1" customHeight="1" spans="1:11">
      <c r="A30" s="21">
        <v>28</v>
      </c>
      <c r="B30" s="20">
        <v>351</v>
      </c>
      <c r="C30" s="21" t="s">
        <v>68</v>
      </c>
      <c r="D30" s="21" t="s">
        <v>65</v>
      </c>
      <c r="E30" s="22"/>
      <c r="F30" s="23">
        <v>10888.262</v>
      </c>
      <c r="G30" s="24">
        <v>11155.47</v>
      </c>
      <c r="H30" s="25">
        <f t="shared" si="0"/>
        <v>1.02454092306008</v>
      </c>
      <c r="I30" s="35">
        <v>1</v>
      </c>
      <c r="J30" s="36"/>
      <c r="K30" s="36"/>
    </row>
    <row r="31" s="1" customFormat="1" customHeight="1" spans="1:11">
      <c r="A31" s="21">
        <v>29</v>
      </c>
      <c r="B31" s="20">
        <v>587</v>
      </c>
      <c r="C31" s="21" t="s">
        <v>81</v>
      </c>
      <c r="D31" s="21" t="s">
        <v>65</v>
      </c>
      <c r="E31" s="22"/>
      <c r="F31" s="23">
        <v>9524.098</v>
      </c>
      <c r="G31" s="24">
        <v>9641.8</v>
      </c>
      <c r="H31" s="25">
        <f t="shared" si="0"/>
        <v>1.01235833566601</v>
      </c>
      <c r="I31" s="35">
        <v>3</v>
      </c>
      <c r="J31" s="36"/>
      <c r="K31" s="36"/>
    </row>
    <row r="32" s="1" customFormat="1" customHeight="1" spans="1:11">
      <c r="A32" s="21">
        <v>30</v>
      </c>
      <c r="B32" s="20">
        <v>585</v>
      </c>
      <c r="C32" s="21" t="s">
        <v>42</v>
      </c>
      <c r="D32" s="21" t="s">
        <v>33</v>
      </c>
      <c r="E32" s="22" t="s">
        <v>31</v>
      </c>
      <c r="F32" s="23">
        <v>16462.9721666667</v>
      </c>
      <c r="G32" s="24">
        <v>16635.29</v>
      </c>
      <c r="H32" s="25">
        <f t="shared" si="0"/>
        <v>1.01046699414837</v>
      </c>
      <c r="I32" s="35">
        <v>5</v>
      </c>
      <c r="J32" s="36"/>
      <c r="K32" s="36"/>
    </row>
    <row r="33" s="1" customFormat="1" customHeight="1" spans="1:11">
      <c r="A33" s="21">
        <v>31</v>
      </c>
      <c r="B33" s="20">
        <v>712</v>
      </c>
      <c r="C33" s="21" t="s">
        <v>39</v>
      </c>
      <c r="D33" s="21" t="s">
        <v>38</v>
      </c>
      <c r="E33" s="22" t="s">
        <v>28</v>
      </c>
      <c r="F33" s="23">
        <v>15557.2666666667</v>
      </c>
      <c r="G33" s="24">
        <v>15621.26</v>
      </c>
      <c r="H33" s="25">
        <f t="shared" si="0"/>
        <v>1.00411340466834</v>
      </c>
      <c r="I33" s="35">
        <v>4</v>
      </c>
      <c r="J33" s="36"/>
      <c r="K33" s="36"/>
    </row>
    <row r="34" s="1" customFormat="1" customHeight="1" spans="1:11">
      <c r="A34" s="21">
        <v>32</v>
      </c>
      <c r="B34" s="20">
        <v>546</v>
      </c>
      <c r="C34" s="21" t="s">
        <v>48</v>
      </c>
      <c r="D34" s="21" t="s">
        <v>38</v>
      </c>
      <c r="E34" s="22" t="s">
        <v>28</v>
      </c>
      <c r="F34" s="23">
        <v>15233.4298888889</v>
      </c>
      <c r="G34" s="24">
        <v>15077.33</v>
      </c>
      <c r="H34" s="26">
        <f t="shared" si="0"/>
        <v>0.98975280747491</v>
      </c>
      <c r="I34" s="35">
        <v>2</v>
      </c>
      <c r="J34" s="36"/>
      <c r="K34" s="36"/>
    </row>
    <row r="35" s="1" customFormat="1" customHeight="1" spans="1:11">
      <c r="A35" s="21">
        <v>33</v>
      </c>
      <c r="B35" s="20">
        <v>341</v>
      </c>
      <c r="C35" s="21" t="s">
        <v>35</v>
      </c>
      <c r="D35" s="21" t="s">
        <v>36</v>
      </c>
      <c r="E35" s="22" t="s">
        <v>28</v>
      </c>
      <c r="F35" s="23">
        <v>25635.8262222222</v>
      </c>
      <c r="G35" s="24">
        <v>25254.05</v>
      </c>
      <c r="H35" s="26">
        <f t="shared" si="0"/>
        <v>0.985107707513977</v>
      </c>
      <c r="I35" s="38">
        <v>10</v>
      </c>
      <c r="J35" s="36" t="s">
        <v>607</v>
      </c>
      <c r="K35" s="36"/>
    </row>
    <row r="36" s="1" customFormat="1" customHeight="1" spans="1:11">
      <c r="A36" s="21">
        <v>34</v>
      </c>
      <c r="B36" s="20">
        <v>387</v>
      </c>
      <c r="C36" s="21" t="s">
        <v>43</v>
      </c>
      <c r="D36" s="21" t="s">
        <v>38</v>
      </c>
      <c r="E36" s="22" t="s">
        <v>31</v>
      </c>
      <c r="F36" s="23">
        <v>16420.7835</v>
      </c>
      <c r="G36" s="24">
        <v>16145.34</v>
      </c>
      <c r="H36" s="26">
        <f t="shared" si="0"/>
        <v>0.983225922197927</v>
      </c>
      <c r="I36" s="35">
        <v>7</v>
      </c>
      <c r="J36" s="36"/>
      <c r="K36" s="36"/>
    </row>
    <row r="37" s="1" customFormat="1" customHeight="1" spans="1:11">
      <c r="A37" s="21">
        <v>35</v>
      </c>
      <c r="B37" s="20">
        <v>365</v>
      </c>
      <c r="C37" s="21" t="s">
        <v>45</v>
      </c>
      <c r="D37" s="21" t="s">
        <v>33</v>
      </c>
      <c r="E37" s="22" t="s">
        <v>28</v>
      </c>
      <c r="F37" s="23">
        <v>16403.5180555556</v>
      </c>
      <c r="G37" s="24">
        <v>16040.82</v>
      </c>
      <c r="H37" s="26">
        <f t="shared" si="0"/>
        <v>0.977889008057466</v>
      </c>
      <c r="I37" s="35">
        <v>2</v>
      </c>
      <c r="J37" s="36"/>
      <c r="K37" s="36"/>
    </row>
    <row r="38" s="1" customFormat="1" customHeight="1" spans="1:11">
      <c r="A38" s="21">
        <v>36</v>
      </c>
      <c r="B38" s="20">
        <v>746</v>
      </c>
      <c r="C38" s="21" t="s">
        <v>78</v>
      </c>
      <c r="D38" s="21" t="s">
        <v>36</v>
      </c>
      <c r="E38" s="22" t="s">
        <v>28</v>
      </c>
      <c r="F38" s="23">
        <v>10361.5355</v>
      </c>
      <c r="G38" s="24">
        <v>9864.53</v>
      </c>
      <c r="H38" s="26">
        <f t="shared" si="0"/>
        <v>0.952033605443904</v>
      </c>
      <c r="I38" s="35">
        <v>1</v>
      </c>
      <c r="J38" s="36"/>
      <c r="K38" s="36"/>
    </row>
    <row r="39" s="1" customFormat="1" customHeight="1" spans="1:11">
      <c r="A39" s="21">
        <v>37</v>
      </c>
      <c r="B39" s="20">
        <v>570</v>
      </c>
      <c r="C39" s="21" t="s">
        <v>90</v>
      </c>
      <c r="D39" s="21" t="s">
        <v>33</v>
      </c>
      <c r="E39" s="22"/>
      <c r="F39" s="23">
        <v>8096.87855555556</v>
      </c>
      <c r="G39" s="24">
        <v>7679.49</v>
      </c>
      <c r="H39" s="26">
        <f t="shared" si="0"/>
        <v>0.948450683471203</v>
      </c>
      <c r="I39" s="35">
        <v>0</v>
      </c>
      <c r="J39" s="36"/>
      <c r="K39" s="36"/>
    </row>
    <row r="40" s="1" customFormat="1" customHeight="1" spans="1:11">
      <c r="A40" s="21">
        <v>38</v>
      </c>
      <c r="B40" s="20">
        <v>733</v>
      </c>
      <c r="C40" s="21" t="s">
        <v>107</v>
      </c>
      <c r="D40" s="21" t="s">
        <v>38</v>
      </c>
      <c r="E40" s="22"/>
      <c r="F40" s="23">
        <v>6141.05238888889</v>
      </c>
      <c r="G40" s="24">
        <v>5688.62</v>
      </c>
      <c r="H40" s="26">
        <f t="shared" si="0"/>
        <v>0.926326570718158</v>
      </c>
      <c r="I40" s="35">
        <v>1</v>
      </c>
      <c r="J40" s="36"/>
      <c r="K40" s="36"/>
    </row>
    <row r="41" s="1" customFormat="1" customHeight="1" spans="1:11">
      <c r="A41" s="21">
        <v>39</v>
      </c>
      <c r="B41" s="20">
        <v>720</v>
      </c>
      <c r="C41" s="21" t="s">
        <v>109</v>
      </c>
      <c r="D41" s="21" t="s">
        <v>36</v>
      </c>
      <c r="E41" s="22" t="s">
        <v>28</v>
      </c>
      <c r="F41" s="23">
        <v>6535.53755555556</v>
      </c>
      <c r="G41" s="24">
        <v>6042.94</v>
      </c>
      <c r="H41" s="26">
        <f t="shared" si="0"/>
        <v>0.924627844095728</v>
      </c>
      <c r="I41" s="35">
        <v>3</v>
      </c>
      <c r="J41" s="36"/>
      <c r="K41" s="36"/>
    </row>
    <row r="42" s="1" customFormat="1" customHeight="1" spans="1:11">
      <c r="A42" s="21">
        <v>40</v>
      </c>
      <c r="B42" s="20">
        <v>545</v>
      </c>
      <c r="C42" s="21" t="s">
        <v>116</v>
      </c>
      <c r="D42" s="21" t="s">
        <v>38</v>
      </c>
      <c r="E42" s="22"/>
      <c r="F42" s="23">
        <v>4689.65</v>
      </c>
      <c r="G42" s="24">
        <v>4287.24</v>
      </c>
      <c r="H42" s="26">
        <f t="shared" si="0"/>
        <v>0.914191890652821</v>
      </c>
      <c r="I42" s="35">
        <v>1</v>
      </c>
      <c r="J42" s="36"/>
      <c r="K42" s="36"/>
    </row>
    <row r="43" s="1" customFormat="1" customHeight="1" spans="1:11">
      <c r="A43" s="21">
        <v>41</v>
      </c>
      <c r="B43" s="20">
        <v>582</v>
      </c>
      <c r="C43" s="21" t="s">
        <v>34</v>
      </c>
      <c r="D43" s="21" t="s">
        <v>33</v>
      </c>
      <c r="E43" s="22" t="s">
        <v>31</v>
      </c>
      <c r="F43" s="23">
        <v>24778.562</v>
      </c>
      <c r="G43" s="24">
        <v>22484.81</v>
      </c>
      <c r="H43" s="26">
        <f t="shared" si="0"/>
        <v>0.907429979189268</v>
      </c>
      <c r="I43" s="38">
        <v>16</v>
      </c>
      <c r="J43" s="36" t="s">
        <v>606</v>
      </c>
      <c r="K43" s="36"/>
    </row>
    <row r="44" s="1" customFormat="1" customHeight="1" spans="1:11">
      <c r="A44" s="21">
        <v>42</v>
      </c>
      <c r="B44" s="20">
        <v>752</v>
      </c>
      <c r="C44" s="21" t="s">
        <v>117</v>
      </c>
      <c r="D44" s="21" t="s">
        <v>33</v>
      </c>
      <c r="E44" s="22" t="s">
        <v>28</v>
      </c>
      <c r="F44" s="23">
        <v>4388.78366666667</v>
      </c>
      <c r="G44" s="24">
        <v>3914.61</v>
      </c>
      <c r="H44" s="26">
        <f t="shared" si="0"/>
        <v>0.891957840103153</v>
      </c>
      <c r="I44" s="35">
        <v>2</v>
      </c>
      <c r="J44" s="36"/>
      <c r="K44" s="36"/>
    </row>
    <row r="45" s="1" customFormat="1" customHeight="1" spans="1:11">
      <c r="A45" s="21">
        <v>43</v>
      </c>
      <c r="B45" s="20">
        <v>572</v>
      </c>
      <c r="C45" s="21" t="s">
        <v>77</v>
      </c>
      <c r="D45" s="21" t="s">
        <v>30</v>
      </c>
      <c r="E45" s="22" t="s">
        <v>28</v>
      </c>
      <c r="F45" s="23">
        <v>10501.3933235294</v>
      </c>
      <c r="G45" s="24">
        <v>9247.48</v>
      </c>
      <c r="H45" s="26">
        <f t="shared" si="0"/>
        <v>0.880595528145786</v>
      </c>
      <c r="I45" s="35">
        <v>2</v>
      </c>
      <c r="J45" s="36"/>
      <c r="K45" s="36"/>
    </row>
    <row r="46" s="1" customFormat="1" customHeight="1" spans="1:11">
      <c r="A46" s="21">
        <v>44</v>
      </c>
      <c r="B46" s="20">
        <v>373</v>
      </c>
      <c r="C46" s="21" t="s">
        <v>57</v>
      </c>
      <c r="D46" s="21" t="s">
        <v>30</v>
      </c>
      <c r="E46" s="22"/>
      <c r="F46" s="23">
        <v>13459.4893333333</v>
      </c>
      <c r="G46" s="24">
        <v>11813.66</v>
      </c>
      <c r="H46" s="26">
        <f t="shared" si="0"/>
        <v>0.877719778769221</v>
      </c>
      <c r="I46" s="35">
        <v>2</v>
      </c>
      <c r="J46" s="36"/>
      <c r="K46" s="36"/>
    </row>
    <row r="47" s="1" customFormat="1" customHeight="1" spans="1:11">
      <c r="A47" s="21">
        <v>45</v>
      </c>
      <c r="B47" s="20">
        <v>727</v>
      </c>
      <c r="C47" s="21" t="s">
        <v>91</v>
      </c>
      <c r="D47" s="21" t="s">
        <v>33</v>
      </c>
      <c r="E47" s="22"/>
      <c r="F47" s="23">
        <v>8029.28161111111</v>
      </c>
      <c r="G47" s="24">
        <v>6889.19</v>
      </c>
      <c r="H47" s="26">
        <f t="shared" si="0"/>
        <v>0.858008266949633</v>
      </c>
      <c r="I47" s="35">
        <v>2</v>
      </c>
      <c r="J47" s="36"/>
      <c r="K47" s="36"/>
    </row>
    <row r="48" s="1" customFormat="1" customHeight="1" spans="1:11">
      <c r="A48" s="21">
        <v>46</v>
      </c>
      <c r="B48" s="20">
        <v>709</v>
      </c>
      <c r="C48" s="21" t="s">
        <v>75</v>
      </c>
      <c r="D48" s="21" t="s">
        <v>33</v>
      </c>
      <c r="E48" s="22"/>
      <c r="F48" s="23">
        <v>9954.58044444444</v>
      </c>
      <c r="G48" s="24">
        <v>8497.01</v>
      </c>
      <c r="H48" s="26">
        <f t="shared" si="0"/>
        <v>0.853577912943795</v>
      </c>
      <c r="I48" s="35">
        <v>4</v>
      </c>
      <c r="J48" s="36"/>
      <c r="K48" s="36"/>
    </row>
    <row r="49" s="1" customFormat="1" customHeight="1" spans="1:11">
      <c r="A49" s="21">
        <v>47</v>
      </c>
      <c r="B49" s="20">
        <v>515</v>
      </c>
      <c r="C49" s="21" t="s">
        <v>70</v>
      </c>
      <c r="D49" s="21" t="s">
        <v>30</v>
      </c>
      <c r="E49" s="22" t="s">
        <v>28</v>
      </c>
      <c r="F49" s="23">
        <v>11229.817</v>
      </c>
      <c r="G49" s="24">
        <v>9490.54</v>
      </c>
      <c r="H49" s="26">
        <f t="shared" si="0"/>
        <v>0.845119737926273</v>
      </c>
      <c r="I49" s="35">
        <v>2</v>
      </c>
      <c r="J49" s="36"/>
      <c r="K49" s="36"/>
    </row>
    <row r="50" s="1" customFormat="1" customHeight="1" spans="1:11">
      <c r="A50" s="21">
        <v>48</v>
      </c>
      <c r="B50" s="20">
        <v>721</v>
      </c>
      <c r="C50" s="21" t="s">
        <v>88</v>
      </c>
      <c r="D50" s="21" t="s">
        <v>36</v>
      </c>
      <c r="E50" s="22" t="s">
        <v>28</v>
      </c>
      <c r="F50" s="23">
        <v>9679.89222222222</v>
      </c>
      <c r="G50" s="24">
        <v>8167.61</v>
      </c>
      <c r="H50" s="26">
        <f t="shared" si="0"/>
        <v>0.843770758237322</v>
      </c>
      <c r="I50" s="35">
        <v>3</v>
      </c>
      <c r="J50" s="36"/>
      <c r="K50" s="36"/>
    </row>
    <row r="51" s="1" customFormat="1" customHeight="1" spans="1:11">
      <c r="A51" s="21">
        <v>49</v>
      </c>
      <c r="B51" s="20">
        <v>571</v>
      </c>
      <c r="C51" s="21" t="s">
        <v>37</v>
      </c>
      <c r="D51" s="21" t="s">
        <v>38</v>
      </c>
      <c r="E51" s="22" t="s">
        <v>31</v>
      </c>
      <c r="F51" s="23">
        <v>23552.7125555556</v>
      </c>
      <c r="G51" s="24">
        <v>19709.38</v>
      </c>
      <c r="H51" s="26">
        <f t="shared" si="0"/>
        <v>0.836819960907261</v>
      </c>
      <c r="I51" s="35">
        <v>6</v>
      </c>
      <c r="J51" s="36"/>
      <c r="K51" s="36"/>
    </row>
    <row r="52" s="1" customFormat="1" customHeight="1" spans="1:11">
      <c r="A52" s="21">
        <v>50</v>
      </c>
      <c r="B52" s="20">
        <v>56</v>
      </c>
      <c r="C52" s="21" t="s">
        <v>102</v>
      </c>
      <c r="D52" s="21" t="s">
        <v>65</v>
      </c>
      <c r="E52" s="22" t="s">
        <v>28</v>
      </c>
      <c r="F52" s="23">
        <v>7181.85888888889</v>
      </c>
      <c r="G52" s="24">
        <v>5918.9</v>
      </c>
      <c r="H52" s="26">
        <f t="shared" si="0"/>
        <v>0.824145961591807</v>
      </c>
      <c r="I52" s="35">
        <v>3</v>
      </c>
      <c r="J52" s="36"/>
      <c r="K52" s="36"/>
    </row>
    <row r="53" s="1" customFormat="1" customHeight="1" spans="1:11">
      <c r="A53" s="21">
        <v>51</v>
      </c>
      <c r="B53" s="20">
        <v>578</v>
      </c>
      <c r="C53" s="21" t="s">
        <v>73</v>
      </c>
      <c r="D53" s="21" t="s">
        <v>30</v>
      </c>
      <c r="E53" s="22" t="s">
        <v>31</v>
      </c>
      <c r="F53" s="23">
        <v>10627.558</v>
      </c>
      <c r="G53" s="24">
        <v>8699.87</v>
      </c>
      <c r="H53" s="26">
        <f t="shared" si="0"/>
        <v>0.818614210338819</v>
      </c>
      <c r="I53" s="35">
        <v>3</v>
      </c>
      <c r="J53" s="36"/>
      <c r="K53" s="36"/>
    </row>
    <row r="54" s="1" customFormat="1" customHeight="1" spans="1:11">
      <c r="A54" s="21">
        <v>52</v>
      </c>
      <c r="B54" s="20">
        <v>713</v>
      </c>
      <c r="C54" s="21" t="s">
        <v>115</v>
      </c>
      <c r="D54" s="21" t="s">
        <v>65</v>
      </c>
      <c r="E54" s="22"/>
      <c r="F54" s="23">
        <v>4907.78470588235</v>
      </c>
      <c r="G54" s="24">
        <v>4001.08</v>
      </c>
      <c r="H54" s="26">
        <f t="shared" si="0"/>
        <v>0.815251735717829</v>
      </c>
      <c r="I54" s="35">
        <v>2</v>
      </c>
      <c r="J54" s="36"/>
      <c r="K54" s="36"/>
    </row>
    <row r="55" s="1" customFormat="1" customHeight="1" spans="1:11">
      <c r="A55" s="21">
        <v>53</v>
      </c>
      <c r="B55" s="20">
        <v>718</v>
      </c>
      <c r="C55" s="21" t="s">
        <v>108</v>
      </c>
      <c r="D55" s="21" t="s">
        <v>30</v>
      </c>
      <c r="E55" s="22"/>
      <c r="F55" s="23">
        <v>5662.64033333333</v>
      </c>
      <c r="G55" s="24">
        <v>4550.97</v>
      </c>
      <c r="H55" s="26">
        <f t="shared" si="0"/>
        <v>0.803683393630098</v>
      </c>
      <c r="I55" s="35">
        <v>0</v>
      </c>
      <c r="J55" s="36"/>
      <c r="K55" s="36"/>
    </row>
    <row r="56" s="1" customFormat="1" customHeight="1" spans="1:11">
      <c r="A56" s="21">
        <v>54</v>
      </c>
      <c r="B56" s="20">
        <v>737</v>
      </c>
      <c r="C56" s="21" t="s">
        <v>83</v>
      </c>
      <c r="D56" s="21" t="s">
        <v>38</v>
      </c>
      <c r="E56" s="22"/>
      <c r="F56" s="23">
        <v>9427.415</v>
      </c>
      <c r="G56" s="24">
        <v>7575.49</v>
      </c>
      <c r="H56" s="26">
        <f t="shared" si="0"/>
        <v>0.803559618410773</v>
      </c>
      <c r="I56" s="35">
        <v>2</v>
      </c>
      <c r="J56" s="36"/>
      <c r="K56" s="36"/>
    </row>
    <row r="57" s="1" customFormat="1" customHeight="1" spans="1:11">
      <c r="A57" s="21">
        <v>55</v>
      </c>
      <c r="B57" s="20">
        <v>730</v>
      </c>
      <c r="C57" s="21" t="s">
        <v>53</v>
      </c>
      <c r="D57" s="21" t="s">
        <v>33</v>
      </c>
      <c r="E57" s="22" t="s">
        <v>31</v>
      </c>
      <c r="F57" s="23">
        <v>14979.4810555556</v>
      </c>
      <c r="G57" s="24">
        <v>11958.24</v>
      </c>
      <c r="H57" s="26">
        <f t="shared" si="0"/>
        <v>0.798308029206721</v>
      </c>
      <c r="I57" s="35">
        <v>4</v>
      </c>
      <c r="J57" s="36"/>
      <c r="K57" s="36"/>
    </row>
    <row r="58" s="1" customFormat="1" customHeight="1" spans="1:11">
      <c r="A58" s="21">
        <v>56</v>
      </c>
      <c r="B58" s="20">
        <v>732</v>
      </c>
      <c r="C58" s="21" t="s">
        <v>114</v>
      </c>
      <c r="D58" s="21" t="s">
        <v>36</v>
      </c>
      <c r="E58" s="22" t="s">
        <v>28</v>
      </c>
      <c r="F58" s="23">
        <v>5647.78622222222</v>
      </c>
      <c r="G58" s="24">
        <v>4436.43</v>
      </c>
      <c r="H58" s="26">
        <f t="shared" si="0"/>
        <v>0.785516629957429</v>
      </c>
      <c r="I58" s="35">
        <v>1</v>
      </c>
      <c r="J58" s="36"/>
      <c r="K58" s="36"/>
    </row>
    <row r="59" s="1" customFormat="1" customHeight="1" spans="1:11">
      <c r="A59" s="21">
        <v>57</v>
      </c>
      <c r="B59" s="20">
        <v>367</v>
      </c>
      <c r="C59" s="21" t="s">
        <v>82</v>
      </c>
      <c r="D59" s="21" t="s">
        <v>65</v>
      </c>
      <c r="E59" s="22" t="s">
        <v>28</v>
      </c>
      <c r="F59" s="23">
        <v>9738.20061111111</v>
      </c>
      <c r="G59" s="24">
        <v>7584.76</v>
      </c>
      <c r="H59" s="26">
        <f t="shared" si="0"/>
        <v>0.778866682141044</v>
      </c>
      <c r="I59" s="35">
        <v>2</v>
      </c>
      <c r="J59" s="36"/>
      <c r="K59" s="36"/>
    </row>
    <row r="60" s="1" customFormat="1" customHeight="1" spans="1:11">
      <c r="A60" s="21">
        <v>58</v>
      </c>
      <c r="B60" s="20">
        <v>54</v>
      </c>
      <c r="C60" s="21" t="s">
        <v>64</v>
      </c>
      <c r="D60" s="21" t="s">
        <v>65</v>
      </c>
      <c r="E60" s="22" t="s">
        <v>28</v>
      </c>
      <c r="F60" s="23">
        <v>11904.353</v>
      </c>
      <c r="G60" s="24">
        <v>9229.13</v>
      </c>
      <c r="H60" s="26">
        <f t="shared" si="0"/>
        <v>0.775273549095864</v>
      </c>
      <c r="I60" s="35">
        <v>5</v>
      </c>
      <c r="J60" s="36"/>
      <c r="K60" s="36"/>
    </row>
    <row r="61" s="1" customFormat="1" customHeight="1" spans="1:11">
      <c r="A61" s="21">
        <v>59</v>
      </c>
      <c r="B61" s="20">
        <v>740</v>
      </c>
      <c r="C61" s="21" t="s">
        <v>105</v>
      </c>
      <c r="D61" s="21" t="s">
        <v>38</v>
      </c>
      <c r="E61" s="22"/>
      <c r="F61" s="23">
        <v>6418.6975625</v>
      </c>
      <c r="G61" s="24">
        <v>4968.43</v>
      </c>
      <c r="H61" s="26">
        <f t="shared" si="0"/>
        <v>0.774055788050693</v>
      </c>
      <c r="I61" s="35">
        <v>3</v>
      </c>
      <c r="J61" s="36"/>
      <c r="K61" s="36"/>
    </row>
    <row r="62" s="1" customFormat="1" customHeight="1" spans="1:11">
      <c r="A62" s="21">
        <v>60</v>
      </c>
      <c r="B62" s="20">
        <v>745</v>
      </c>
      <c r="C62" s="21" t="s">
        <v>87</v>
      </c>
      <c r="D62" s="21" t="s">
        <v>33</v>
      </c>
      <c r="E62" s="22"/>
      <c r="F62" s="23">
        <v>9174.74405555555</v>
      </c>
      <c r="G62" s="24">
        <v>7081.51</v>
      </c>
      <c r="H62" s="26">
        <f t="shared" si="0"/>
        <v>0.771848234361585</v>
      </c>
      <c r="I62" s="35">
        <v>1</v>
      </c>
      <c r="J62" s="36"/>
      <c r="K62" s="36"/>
    </row>
    <row r="63" s="1" customFormat="1" customHeight="1" spans="1:11">
      <c r="A63" s="21">
        <v>61</v>
      </c>
      <c r="B63" s="20">
        <v>591</v>
      </c>
      <c r="C63" s="21" t="s">
        <v>101</v>
      </c>
      <c r="D63" s="21" t="s">
        <v>36</v>
      </c>
      <c r="E63" s="22" t="s">
        <v>28</v>
      </c>
      <c r="F63" s="23">
        <v>7278.03111111111</v>
      </c>
      <c r="G63" s="24">
        <v>5552.96</v>
      </c>
      <c r="H63" s="26">
        <f t="shared" si="0"/>
        <v>0.762975578865347</v>
      </c>
      <c r="I63" s="35">
        <v>0</v>
      </c>
      <c r="J63" s="36"/>
      <c r="K63" s="36"/>
    </row>
    <row r="64" s="1" customFormat="1" customHeight="1" spans="1:11">
      <c r="A64" s="21">
        <v>62</v>
      </c>
      <c r="B64" s="20">
        <v>747</v>
      </c>
      <c r="C64" s="21" t="s">
        <v>80</v>
      </c>
      <c r="D64" s="21" t="s">
        <v>30</v>
      </c>
      <c r="E64" s="22" t="s">
        <v>28</v>
      </c>
      <c r="F64" s="23">
        <v>10012.9708333333</v>
      </c>
      <c r="G64" s="24">
        <v>7616.95</v>
      </c>
      <c r="H64" s="26">
        <f t="shared" si="0"/>
        <v>0.760708297945209</v>
      </c>
      <c r="I64" s="35">
        <v>1</v>
      </c>
      <c r="J64" s="36"/>
      <c r="K64" s="36"/>
    </row>
    <row r="65" s="1" customFormat="1" customHeight="1" spans="1:11">
      <c r="A65" s="21">
        <v>63</v>
      </c>
      <c r="B65" s="20">
        <v>355</v>
      </c>
      <c r="C65" s="21" t="s">
        <v>54</v>
      </c>
      <c r="D65" s="21" t="s">
        <v>30</v>
      </c>
      <c r="E65" s="22" t="s">
        <v>31</v>
      </c>
      <c r="F65" s="23">
        <v>14576.3713888889</v>
      </c>
      <c r="G65" s="24">
        <v>11010.92</v>
      </c>
      <c r="H65" s="26">
        <f t="shared" si="0"/>
        <v>0.755395132727839</v>
      </c>
      <c r="I65" s="35">
        <v>4</v>
      </c>
      <c r="J65" s="36"/>
      <c r="K65" s="36"/>
    </row>
    <row r="66" s="1" customFormat="1" customHeight="1" spans="1:11">
      <c r="A66" s="21">
        <v>64</v>
      </c>
      <c r="B66" s="20">
        <v>738</v>
      </c>
      <c r="C66" s="21" t="s">
        <v>94</v>
      </c>
      <c r="D66" s="21" t="s">
        <v>65</v>
      </c>
      <c r="E66" s="22"/>
      <c r="F66" s="23">
        <v>7336.34458333333</v>
      </c>
      <c r="G66" s="24">
        <v>5521.9</v>
      </c>
      <c r="H66" s="26">
        <f t="shared" si="0"/>
        <v>0.75267729552189</v>
      </c>
      <c r="I66" s="35">
        <v>1</v>
      </c>
      <c r="J66" s="36"/>
      <c r="K66" s="36"/>
    </row>
    <row r="67" s="1" customFormat="1" customHeight="1" spans="1:11">
      <c r="A67" s="21">
        <v>65</v>
      </c>
      <c r="B67" s="20">
        <v>710</v>
      </c>
      <c r="C67" s="21" t="s">
        <v>111</v>
      </c>
      <c r="D67" s="21" t="s">
        <v>65</v>
      </c>
      <c r="E67" s="22"/>
      <c r="F67" s="23">
        <v>5884.48666666667</v>
      </c>
      <c r="G67" s="24">
        <v>4423.36</v>
      </c>
      <c r="H67" s="26">
        <f t="shared" ref="H67:H86" si="1">G67/F67</f>
        <v>0.751698533885142</v>
      </c>
      <c r="I67" s="35">
        <v>0</v>
      </c>
      <c r="J67" s="36"/>
      <c r="K67" s="36"/>
    </row>
    <row r="68" s="1" customFormat="1" customHeight="1" spans="1:11">
      <c r="A68" s="21">
        <v>66</v>
      </c>
      <c r="B68" s="20">
        <v>371</v>
      </c>
      <c r="C68" s="21" t="s">
        <v>104</v>
      </c>
      <c r="D68" s="21" t="s">
        <v>36</v>
      </c>
      <c r="E68" s="22"/>
      <c r="F68" s="23">
        <v>6496.96875</v>
      </c>
      <c r="G68" s="24">
        <v>4874.33</v>
      </c>
      <c r="H68" s="26">
        <f t="shared" si="1"/>
        <v>0.750246797785506</v>
      </c>
      <c r="I68" s="35">
        <v>1</v>
      </c>
      <c r="J68" s="36"/>
      <c r="K68" s="36"/>
    </row>
    <row r="69" s="1" customFormat="1" customHeight="1" spans="1:11">
      <c r="A69" s="21">
        <v>67</v>
      </c>
      <c r="B69" s="20">
        <v>706</v>
      </c>
      <c r="C69" s="21" t="s">
        <v>110</v>
      </c>
      <c r="D69" s="21" t="s">
        <v>65</v>
      </c>
      <c r="E69" s="22"/>
      <c r="F69" s="23">
        <v>5886.07555555556</v>
      </c>
      <c r="G69" s="24">
        <v>4400.63</v>
      </c>
      <c r="H69" s="26">
        <f t="shared" si="1"/>
        <v>0.747633963999405</v>
      </c>
      <c r="I69" s="35">
        <v>1</v>
      </c>
      <c r="J69" s="36"/>
      <c r="K69" s="36"/>
    </row>
    <row r="70" s="1" customFormat="1" customHeight="1" spans="1:11">
      <c r="A70" s="21">
        <v>68</v>
      </c>
      <c r="B70" s="20">
        <v>307</v>
      </c>
      <c r="C70" s="21" t="s">
        <v>26</v>
      </c>
      <c r="D70" s="21" t="s">
        <v>27</v>
      </c>
      <c r="E70" s="22" t="s">
        <v>28</v>
      </c>
      <c r="F70" s="23">
        <v>101713.7</v>
      </c>
      <c r="G70" s="24">
        <v>75968.03</v>
      </c>
      <c r="H70" s="26">
        <f t="shared" si="1"/>
        <v>0.746881000297895</v>
      </c>
      <c r="I70" s="38">
        <v>42</v>
      </c>
      <c r="J70" s="36" t="s">
        <v>608</v>
      </c>
      <c r="K70" s="36"/>
    </row>
    <row r="71" s="1" customFormat="1" customHeight="1" spans="1:11">
      <c r="A71" s="21">
        <v>69</v>
      </c>
      <c r="B71" s="20">
        <v>385</v>
      </c>
      <c r="C71" s="21" t="s">
        <v>47</v>
      </c>
      <c r="D71" s="21" t="s">
        <v>36</v>
      </c>
      <c r="E71" s="22" t="s">
        <v>31</v>
      </c>
      <c r="F71" s="23">
        <v>15519.7514444444</v>
      </c>
      <c r="G71" s="24">
        <v>11571.3</v>
      </c>
      <c r="H71" s="26">
        <f t="shared" si="1"/>
        <v>0.745585394290717</v>
      </c>
      <c r="I71" s="35">
        <v>8</v>
      </c>
      <c r="J71" s="36"/>
      <c r="K71" s="36"/>
    </row>
    <row r="72" s="1" customFormat="1" customHeight="1" spans="1:11">
      <c r="A72" s="21">
        <v>70</v>
      </c>
      <c r="B72" s="20">
        <v>573</v>
      </c>
      <c r="C72" s="21" t="s">
        <v>92</v>
      </c>
      <c r="D72" s="21" t="s">
        <v>38</v>
      </c>
      <c r="E72" s="22" t="s">
        <v>28</v>
      </c>
      <c r="F72" s="23">
        <v>8556.68222222222</v>
      </c>
      <c r="G72" s="24">
        <v>6221.26</v>
      </c>
      <c r="H72" s="26">
        <f t="shared" si="1"/>
        <v>0.727064513841944</v>
      </c>
      <c r="I72" s="35">
        <v>1</v>
      </c>
      <c r="J72" s="36"/>
      <c r="K72" s="36"/>
    </row>
    <row r="73" s="1" customFormat="1" customHeight="1" spans="1:11">
      <c r="A73" s="21">
        <v>71</v>
      </c>
      <c r="B73" s="20">
        <v>517</v>
      </c>
      <c r="C73" s="21" t="s">
        <v>41</v>
      </c>
      <c r="D73" s="21" t="s">
        <v>30</v>
      </c>
      <c r="E73" s="22" t="s">
        <v>28</v>
      </c>
      <c r="F73" s="23">
        <v>17021.2647</v>
      </c>
      <c r="G73" s="24">
        <v>12021.55</v>
      </c>
      <c r="H73" s="26">
        <f t="shared" si="1"/>
        <v>0.706266556092039</v>
      </c>
      <c r="I73" s="35">
        <v>5</v>
      </c>
      <c r="J73" s="36"/>
      <c r="K73" s="36"/>
    </row>
    <row r="74" s="1" customFormat="1" customHeight="1" spans="1:11">
      <c r="A74" s="21">
        <v>72</v>
      </c>
      <c r="B74" s="20">
        <v>753</v>
      </c>
      <c r="C74" s="21" t="s">
        <v>118</v>
      </c>
      <c r="D74" s="21" t="s">
        <v>38</v>
      </c>
      <c r="E74" s="22" t="s">
        <v>28</v>
      </c>
      <c r="F74" s="23">
        <v>2624.18444444444</v>
      </c>
      <c r="G74" s="24">
        <v>1757.3</v>
      </c>
      <c r="H74" s="26">
        <f t="shared" si="1"/>
        <v>0.669655672915946</v>
      </c>
      <c r="I74" s="35">
        <v>0</v>
      </c>
      <c r="J74" s="36"/>
      <c r="K74" s="36"/>
    </row>
    <row r="75" s="1" customFormat="1" customHeight="1" spans="1:11">
      <c r="A75" s="21">
        <v>73</v>
      </c>
      <c r="B75" s="20">
        <v>742</v>
      </c>
      <c r="C75" s="21" t="s">
        <v>46</v>
      </c>
      <c r="D75" s="21" t="s">
        <v>30</v>
      </c>
      <c r="E75" s="22"/>
      <c r="F75" s="23">
        <v>13896.66</v>
      </c>
      <c r="G75" s="24">
        <v>8517.48</v>
      </c>
      <c r="H75" s="26">
        <f t="shared" si="1"/>
        <v>0.612915621451485</v>
      </c>
      <c r="I75" s="35">
        <v>5</v>
      </c>
      <c r="J75" s="36"/>
      <c r="K75" s="36"/>
    </row>
    <row r="76" s="1" customFormat="1" customHeight="1" spans="1:11">
      <c r="A76" s="21">
        <v>74</v>
      </c>
      <c r="B76" s="20">
        <v>52</v>
      </c>
      <c r="C76" s="21" t="s">
        <v>79</v>
      </c>
      <c r="D76" s="21" t="s">
        <v>65</v>
      </c>
      <c r="E76" s="22" t="s">
        <v>28</v>
      </c>
      <c r="F76" s="23">
        <v>10030.1049166667</v>
      </c>
      <c r="G76" s="24">
        <v>6061.43</v>
      </c>
      <c r="H76" s="26">
        <f t="shared" si="1"/>
        <v>0.604323688571584</v>
      </c>
      <c r="I76" s="35">
        <v>1</v>
      </c>
      <c r="J76" s="36"/>
      <c r="K76" s="36"/>
    </row>
    <row r="77" s="1" customFormat="1" customHeight="1" spans="1:11">
      <c r="A77" s="21">
        <v>75</v>
      </c>
      <c r="B77" s="20">
        <v>541</v>
      </c>
      <c r="C77" s="21" t="s">
        <v>40</v>
      </c>
      <c r="D77" s="21" t="s">
        <v>38</v>
      </c>
      <c r="E77" s="22" t="s">
        <v>31</v>
      </c>
      <c r="F77" s="23">
        <v>14405.5896111111</v>
      </c>
      <c r="G77" s="24">
        <v>8478.28</v>
      </c>
      <c r="H77" s="26">
        <f t="shared" si="1"/>
        <v>0.588540991995264</v>
      </c>
      <c r="I77" s="35">
        <v>5</v>
      </c>
      <c r="J77" s="36"/>
      <c r="K77" s="36"/>
    </row>
    <row r="78" s="1" customFormat="1" customHeight="1" spans="1:11">
      <c r="A78" s="21">
        <v>76</v>
      </c>
      <c r="B78" s="20">
        <v>754</v>
      </c>
      <c r="C78" s="21" t="s">
        <v>112</v>
      </c>
      <c r="D78" s="21" t="s">
        <v>65</v>
      </c>
      <c r="E78" s="22"/>
      <c r="F78" s="23">
        <v>5835.52222222222</v>
      </c>
      <c r="G78" s="24">
        <v>3412.97</v>
      </c>
      <c r="H78" s="26">
        <f t="shared" si="1"/>
        <v>0.584861109259954</v>
      </c>
      <c r="I78" s="35">
        <v>0</v>
      </c>
      <c r="J78" s="36"/>
      <c r="K78" s="36"/>
    </row>
    <row r="79" s="1" customFormat="1" customHeight="1" spans="1:11">
      <c r="A79" s="21">
        <v>77</v>
      </c>
      <c r="B79" s="20">
        <v>349</v>
      </c>
      <c r="C79" s="21" t="s">
        <v>71</v>
      </c>
      <c r="D79" s="21" t="s">
        <v>30</v>
      </c>
      <c r="E79" s="22"/>
      <c r="F79" s="23">
        <v>10205.1925555556</v>
      </c>
      <c r="G79" s="24">
        <v>5739.9</v>
      </c>
      <c r="H79" s="26">
        <f t="shared" si="1"/>
        <v>0.562448965931099</v>
      </c>
      <c r="I79" s="35">
        <v>1</v>
      </c>
      <c r="J79" s="36"/>
      <c r="K79" s="36"/>
    </row>
    <row r="80" s="1" customFormat="1" customHeight="1" spans="1:11">
      <c r="A80" s="21">
        <v>78</v>
      </c>
      <c r="B80" s="20">
        <v>716</v>
      </c>
      <c r="C80" s="21" t="s">
        <v>99</v>
      </c>
      <c r="D80" s="21" t="s">
        <v>36</v>
      </c>
      <c r="E80" s="22" t="s">
        <v>28</v>
      </c>
      <c r="F80" s="23">
        <v>7281.34</v>
      </c>
      <c r="G80" s="24">
        <v>4021.64</v>
      </c>
      <c r="H80" s="26">
        <f t="shared" si="1"/>
        <v>0.552321413366221</v>
      </c>
      <c r="I80" s="35">
        <v>2</v>
      </c>
      <c r="J80" s="36"/>
      <c r="K80" s="36"/>
    </row>
    <row r="81" s="1" customFormat="1" customHeight="1" spans="1:11">
      <c r="A81" s="21">
        <v>79</v>
      </c>
      <c r="B81" s="20">
        <v>339</v>
      </c>
      <c r="C81" s="21" t="s">
        <v>89</v>
      </c>
      <c r="D81" s="21" t="s">
        <v>33</v>
      </c>
      <c r="E81" s="22" t="s">
        <v>31</v>
      </c>
      <c r="F81" s="23">
        <v>8432.31541666667</v>
      </c>
      <c r="G81" s="24">
        <v>4560.61</v>
      </c>
      <c r="H81" s="26">
        <f t="shared" si="1"/>
        <v>0.54084907580495</v>
      </c>
      <c r="I81" s="35">
        <v>1</v>
      </c>
      <c r="J81" s="36"/>
      <c r="K81" s="36"/>
    </row>
    <row r="82" s="1" customFormat="1" customHeight="1" spans="1:12">
      <c r="A82" s="21">
        <v>80</v>
      </c>
      <c r="B82" s="20">
        <v>308</v>
      </c>
      <c r="C82" s="21" t="s">
        <v>50</v>
      </c>
      <c r="D82" s="21" t="s">
        <v>30</v>
      </c>
      <c r="E82" s="22" t="s">
        <v>31</v>
      </c>
      <c r="F82" s="23">
        <v>13398.3391666667</v>
      </c>
      <c r="G82" s="24">
        <v>7137.93</v>
      </c>
      <c r="H82" s="26">
        <f t="shared" si="1"/>
        <v>0.532747373477321</v>
      </c>
      <c r="I82" s="38">
        <v>19</v>
      </c>
      <c r="J82" s="37" t="s">
        <v>605</v>
      </c>
      <c r="K82" s="37" t="s">
        <v>596</v>
      </c>
      <c r="L82" s="1" t="s">
        <v>155</v>
      </c>
    </row>
    <row r="83" s="1" customFormat="1" customHeight="1" spans="1:11">
      <c r="A83" s="21">
        <v>81</v>
      </c>
      <c r="B83" s="20">
        <v>584</v>
      </c>
      <c r="C83" s="21" t="s">
        <v>95</v>
      </c>
      <c r="D83" s="21" t="s">
        <v>38</v>
      </c>
      <c r="E83" s="22"/>
      <c r="F83" s="23">
        <v>6977.48569444444</v>
      </c>
      <c r="G83" s="24">
        <v>3687.54</v>
      </c>
      <c r="H83" s="26">
        <f t="shared" si="1"/>
        <v>0.528491230435064</v>
      </c>
      <c r="I83" s="35">
        <v>0</v>
      </c>
      <c r="J83" s="36"/>
      <c r="K83" s="36"/>
    </row>
    <row r="84" s="1" customFormat="1" customHeight="1" spans="1:11">
      <c r="A84" s="21">
        <v>82</v>
      </c>
      <c r="B84" s="20">
        <v>391</v>
      </c>
      <c r="C84" s="21" t="s">
        <v>66</v>
      </c>
      <c r="D84" s="21" t="s">
        <v>30</v>
      </c>
      <c r="E84" s="22"/>
      <c r="F84" s="23">
        <v>11031.079</v>
      </c>
      <c r="G84" s="24">
        <v>5001.62</v>
      </c>
      <c r="H84" s="26">
        <f t="shared" si="1"/>
        <v>0.453411674415531</v>
      </c>
      <c r="I84" s="35">
        <v>3</v>
      </c>
      <c r="J84" s="36"/>
      <c r="K84" s="36"/>
    </row>
    <row r="85" s="1" customFormat="1" customHeight="1" spans="1:11">
      <c r="A85" s="21">
        <v>83</v>
      </c>
      <c r="B85" s="20">
        <v>741</v>
      </c>
      <c r="C85" s="21" t="s">
        <v>113</v>
      </c>
      <c r="D85" s="21" t="s">
        <v>33</v>
      </c>
      <c r="E85" s="22"/>
      <c r="F85" s="23">
        <v>5450.99888888889</v>
      </c>
      <c r="G85" s="24">
        <v>2296.86</v>
      </c>
      <c r="H85" s="26">
        <f t="shared" si="1"/>
        <v>0.421364973066098</v>
      </c>
      <c r="I85" s="35">
        <v>1</v>
      </c>
      <c r="J85" s="36"/>
      <c r="K85" s="36"/>
    </row>
    <row r="86" s="1" customFormat="1" customHeight="1" spans="1:11">
      <c r="A86" s="14" t="s">
        <v>603</v>
      </c>
      <c r="B86" s="15"/>
      <c r="C86" s="14"/>
      <c r="D86" s="14"/>
      <c r="E86" s="14"/>
      <c r="F86" s="17">
        <f>SUM(F3:F85)</f>
        <v>1008245.86401413</v>
      </c>
      <c r="G86" s="40">
        <f>SUM(G2:G85)</f>
        <v>967726.04</v>
      </c>
      <c r="H86" s="19">
        <f t="shared" si="1"/>
        <v>0.959811564361085</v>
      </c>
      <c r="I86" s="33">
        <f>SUM(I3:I85)</f>
        <v>383</v>
      </c>
      <c r="J86" s="36"/>
      <c r="K86" s="36"/>
    </row>
  </sheetData>
  <sortState ref="A3:I86">
    <sortCondition ref="H3" descending="1"/>
  </sortState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workbookViewId="0">
      <selection activeCell="E24" sqref="E24"/>
    </sheetView>
  </sheetViews>
  <sheetFormatPr defaultColWidth="9" defaultRowHeight="16" customHeight="1"/>
  <cols>
    <col min="1" max="1" width="3.375" style="3" customWidth="1"/>
    <col min="2" max="2" width="5.875" style="3" customWidth="1"/>
    <col min="3" max="3" width="33.625" style="3" customWidth="1"/>
    <col min="4" max="4" width="8.375" style="3" customWidth="1"/>
    <col min="5" max="5" width="6.125" style="5" customWidth="1"/>
    <col min="6" max="6" width="11.5" style="42" hidden="1" customWidth="1"/>
    <col min="7" max="7" width="12.25" style="43" hidden="1" customWidth="1"/>
    <col min="8" max="8" width="8.375" style="8" customWidth="1"/>
    <col min="9" max="9" width="8.375" style="9" customWidth="1"/>
    <col min="10" max="10" width="8.625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2"/>
    </row>
    <row r="2" s="1" customFormat="1" ht="30" customHeight="1" spans="1:11">
      <c r="A2" s="14" t="s">
        <v>4</v>
      </c>
      <c r="B2" s="14" t="s">
        <v>5</v>
      </c>
      <c r="C2" s="14" t="s">
        <v>6</v>
      </c>
      <c r="D2" s="14" t="s">
        <v>7</v>
      </c>
      <c r="E2" s="16" t="s">
        <v>8</v>
      </c>
      <c r="F2" s="44" t="s">
        <v>590</v>
      </c>
      <c r="G2" s="45"/>
      <c r="H2" s="19" t="s">
        <v>591</v>
      </c>
      <c r="I2" s="33" t="s">
        <v>592</v>
      </c>
      <c r="J2" s="34" t="s">
        <v>604</v>
      </c>
      <c r="K2" s="34" t="s">
        <v>594</v>
      </c>
    </row>
    <row r="3" s="1" customFormat="1" customHeight="1" spans="1:11">
      <c r="A3" s="20">
        <v>1</v>
      </c>
      <c r="B3" s="21">
        <v>347</v>
      </c>
      <c r="C3" s="21" t="s">
        <v>85</v>
      </c>
      <c r="D3" s="21" t="s">
        <v>33</v>
      </c>
      <c r="E3" s="22"/>
      <c r="F3" s="46">
        <v>9011.539</v>
      </c>
      <c r="G3" s="47">
        <v>12441.33</v>
      </c>
      <c r="H3" s="25">
        <f t="shared" ref="H3:H66" si="0">G3/F3</f>
        <v>1.38059991750577</v>
      </c>
      <c r="I3" s="35">
        <v>1</v>
      </c>
      <c r="J3" s="36"/>
      <c r="K3" s="36"/>
    </row>
    <row r="4" s="1" customFormat="1" customHeight="1" spans="1:11">
      <c r="A4" s="20">
        <v>2</v>
      </c>
      <c r="B4" s="21">
        <v>750</v>
      </c>
      <c r="C4" s="21" t="s">
        <v>51</v>
      </c>
      <c r="D4" s="21" t="s">
        <v>38</v>
      </c>
      <c r="E4" s="22" t="s">
        <v>52</v>
      </c>
      <c r="F4" s="46">
        <v>10650.8566666667</v>
      </c>
      <c r="G4" s="47">
        <v>14191.99</v>
      </c>
      <c r="H4" s="25">
        <f t="shared" si="0"/>
        <v>1.33247403886448</v>
      </c>
      <c r="I4" s="35">
        <v>11</v>
      </c>
      <c r="J4" s="36" t="s">
        <v>601</v>
      </c>
      <c r="K4" s="36"/>
    </row>
    <row r="5" s="1" customFormat="1" customHeight="1" spans="1:11">
      <c r="A5" s="20">
        <v>3</v>
      </c>
      <c r="B5" s="21">
        <v>582</v>
      </c>
      <c r="C5" s="21" t="s">
        <v>34</v>
      </c>
      <c r="D5" s="21" t="s">
        <v>33</v>
      </c>
      <c r="E5" s="22" t="s">
        <v>31</v>
      </c>
      <c r="F5" s="46">
        <v>24778.562</v>
      </c>
      <c r="G5" s="47">
        <v>31656.46</v>
      </c>
      <c r="H5" s="25">
        <f t="shared" si="0"/>
        <v>1.27757454205777</v>
      </c>
      <c r="I5" s="35">
        <v>3</v>
      </c>
      <c r="J5" s="36"/>
      <c r="K5" s="36"/>
    </row>
    <row r="6" s="1" customFormat="1" customHeight="1" spans="1:11">
      <c r="A6" s="20">
        <v>4</v>
      </c>
      <c r="B6" s="21">
        <v>385</v>
      </c>
      <c r="C6" s="21" t="s">
        <v>47</v>
      </c>
      <c r="D6" s="21" t="s">
        <v>36</v>
      </c>
      <c r="E6" s="22" t="s">
        <v>31</v>
      </c>
      <c r="F6" s="46">
        <v>15519.7514444444</v>
      </c>
      <c r="G6" s="47">
        <v>18410.49</v>
      </c>
      <c r="H6" s="25">
        <f t="shared" si="0"/>
        <v>1.18626191056625</v>
      </c>
      <c r="I6" s="35">
        <v>4</v>
      </c>
      <c r="J6" s="36"/>
      <c r="K6" s="36"/>
    </row>
    <row r="7" s="1" customFormat="1" customHeight="1" spans="1:11">
      <c r="A7" s="20">
        <v>5</v>
      </c>
      <c r="B7" s="21">
        <v>716</v>
      </c>
      <c r="C7" s="21" t="s">
        <v>99</v>
      </c>
      <c r="D7" s="21" t="s">
        <v>36</v>
      </c>
      <c r="E7" s="22" t="s">
        <v>28</v>
      </c>
      <c r="F7" s="46">
        <v>7281.34</v>
      </c>
      <c r="G7" s="47">
        <v>8389.3</v>
      </c>
      <c r="H7" s="25">
        <f t="shared" si="0"/>
        <v>1.1521642994284</v>
      </c>
      <c r="I7" s="35">
        <v>3</v>
      </c>
      <c r="J7" s="36"/>
      <c r="K7" s="36"/>
    </row>
    <row r="8" s="1" customFormat="1" customHeight="1" spans="1:11">
      <c r="A8" s="20">
        <v>6</v>
      </c>
      <c r="B8" s="21">
        <v>517</v>
      </c>
      <c r="C8" s="21" t="s">
        <v>41</v>
      </c>
      <c r="D8" s="21" t="s">
        <v>30</v>
      </c>
      <c r="E8" s="22" t="s">
        <v>28</v>
      </c>
      <c r="F8" s="46">
        <v>17021.2647</v>
      </c>
      <c r="G8" s="47">
        <v>19546.75</v>
      </c>
      <c r="H8" s="25">
        <f t="shared" si="0"/>
        <v>1.14837236506874</v>
      </c>
      <c r="I8" s="35">
        <v>6</v>
      </c>
      <c r="J8" s="36"/>
      <c r="K8" s="36"/>
    </row>
    <row r="9" s="1" customFormat="1" customHeight="1" spans="1:11">
      <c r="A9" s="20">
        <v>7</v>
      </c>
      <c r="B9" s="21">
        <v>539</v>
      </c>
      <c r="C9" s="21" t="s">
        <v>97</v>
      </c>
      <c r="D9" s="21" t="s">
        <v>36</v>
      </c>
      <c r="E9" s="22"/>
      <c r="F9" s="46">
        <v>6976.14136111111</v>
      </c>
      <c r="G9" s="47">
        <v>7725.51</v>
      </c>
      <c r="H9" s="25">
        <f t="shared" si="0"/>
        <v>1.1074187864177</v>
      </c>
      <c r="I9" s="35">
        <v>2</v>
      </c>
      <c r="J9" s="36"/>
      <c r="K9" s="36"/>
    </row>
    <row r="10" s="1" customFormat="1" customHeight="1" spans="1:11">
      <c r="A10" s="20">
        <v>8</v>
      </c>
      <c r="B10" s="21">
        <v>587</v>
      </c>
      <c r="C10" s="21" t="s">
        <v>81</v>
      </c>
      <c r="D10" s="21" t="s">
        <v>65</v>
      </c>
      <c r="E10" s="22"/>
      <c r="F10" s="46">
        <v>9524.098</v>
      </c>
      <c r="G10" s="47">
        <v>10545.22</v>
      </c>
      <c r="H10" s="25">
        <f t="shared" si="0"/>
        <v>1.1072145624709</v>
      </c>
      <c r="I10" s="35">
        <v>5</v>
      </c>
      <c r="J10" s="36"/>
      <c r="K10" s="36"/>
    </row>
    <row r="11" s="1" customFormat="1" customHeight="1" spans="1:11">
      <c r="A11" s="20">
        <v>9</v>
      </c>
      <c r="B11" s="21">
        <v>712</v>
      </c>
      <c r="C11" s="21" t="s">
        <v>39</v>
      </c>
      <c r="D11" s="21" t="s">
        <v>38</v>
      </c>
      <c r="E11" s="22" t="s">
        <v>28</v>
      </c>
      <c r="F11" s="46">
        <v>15557.2666666667</v>
      </c>
      <c r="G11" s="47">
        <v>16781.47</v>
      </c>
      <c r="H11" s="25">
        <f t="shared" si="0"/>
        <v>1.07869012980001</v>
      </c>
      <c r="I11" s="35">
        <v>18</v>
      </c>
      <c r="J11" s="36" t="s">
        <v>601</v>
      </c>
      <c r="K11" s="36"/>
    </row>
    <row r="12" s="1" customFormat="1" customHeight="1" spans="1:11">
      <c r="A12" s="20">
        <v>10</v>
      </c>
      <c r="B12" s="21">
        <v>746</v>
      </c>
      <c r="C12" s="21" t="s">
        <v>78</v>
      </c>
      <c r="D12" s="21" t="s">
        <v>36</v>
      </c>
      <c r="E12" s="22" t="s">
        <v>28</v>
      </c>
      <c r="F12" s="46">
        <v>10361.5355</v>
      </c>
      <c r="G12" s="47">
        <v>11134.18</v>
      </c>
      <c r="H12" s="25">
        <f t="shared" si="0"/>
        <v>1.07456853282026</v>
      </c>
      <c r="I12" s="35">
        <v>1</v>
      </c>
      <c r="J12" s="36"/>
      <c r="K12" s="36"/>
    </row>
    <row r="13" s="1" customFormat="1" customHeight="1" spans="1:11">
      <c r="A13" s="20">
        <v>11</v>
      </c>
      <c r="B13" s="21">
        <v>743</v>
      </c>
      <c r="C13" s="21" t="s">
        <v>98</v>
      </c>
      <c r="D13" s="21" t="s">
        <v>38</v>
      </c>
      <c r="E13" s="22"/>
      <c r="F13" s="46">
        <v>6948.84563888889</v>
      </c>
      <c r="G13" s="47">
        <v>7209.01</v>
      </c>
      <c r="H13" s="25">
        <f t="shared" si="0"/>
        <v>1.03743993961459</v>
      </c>
      <c r="I13" s="35">
        <v>0</v>
      </c>
      <c r="J13" s="36"/>
      <c r="K13" s="36"/>
    </row>
    <row r="14" s="1" customFormat="1" customHeight="1" spans="1:11">
      <c r="A14" s="20">
        <v>12</v>
      </c>
      <c r="B14" s="21">
        <v>308</v>
      </c>
      <c r="C14" s="21" t="s">
        <v>50</v>
      </c>
      <c r="D14" s="21" t="s">
        <v>30</v>
      </c>
      <c r="E14" s="22" t="s">
        <v>31</v>
      </c>
      <c r="F14" s="46">
        <v>13398.3391666667</v>
      </c>
      <c r="G14" s="47">
        <v>13884.46</v>
      </c>
      <c r="H14" s="25">
        <f t="shared" si="0"/>
        <v>1.03628217104271</v>
      </c>
      <c r="I14" s="35">
        <v>3</v>
      </c>
      <c r="J14" s="37"/>
      <c r="K14" s="37"/>
    </row>
    <row r="15" s="1" customFormat="1" customHeight="1" spans="1:12">
      <c r="A15" s="20">
        <v>13</v>
      </c>
      <c r="B15" s="21">
        <v>707</v>
      </c>
      <c r="C15" s="21" t="s">
        <v>44</v>
      </c>
      <c r="D15" s="21" t="s">
        <v>38</v>
      </c>
      <c r="E15" s="22" t="s">
        <v>28</v>
      </c>
      <c r="F15" s="46">
        <v>16731.7879166667</v>
      </c>
      <c r="G15" s="47">
        <v>17292.74</v>
      </c>
      <c r="H15" s="25">
        <f t="shared" si="0"/>
        <v>1.03352612919355</v>
      </c>
      <c r="I15" s="35">
        <v>21</v>
      </c>
      <c r="J15" s="37" t="s">
        <v>595</v>
      </c>
      <c r="K15" s="37" t="s">
        <v>596</v>
      </c>
      <c r="L15" s="1" t="s">
        <v>155</v>
      </c>
    </row>
    <row r="16" s="1" customFormat="1" customHeight="1" spans="1:11">
      <c r="A16" s="20">
        <v>14</v>
      </c>
      <c r="B16" s="21">
        <v>713</v>
      </c>
      <c r="C16" s="21" t="s">
        <v>115</v>
      </c>
      <c r="D16" s="21" t="s">
        <v>65</v>
      </c>
      <c r="E16" s="22"/>
      <c r="F16" s="46">
        <v>4907.78470588235</v>
      </c>
      <c r="G16" s="47">
        <v>5061.52</v>
      </c>
      <c r="H16" s="25">
        <f t="shared" si="0"/>
        <v>1.03132478365104</v>
      </c>
      <c r="I16" s="35">
        <v>1</v>
      </c>
      <c r="J16" s="36"/>
      <c r="K16" s="36"/>
    </row>
    <row r="17" s="1" customFormat="1" customHeight="1" spans="1:11">
      <c r="A17" s="20">
        <v>15</v>
      </c>
      <c r="B17" s="21">
        <v>541</v>
      </c>
      <c r="C17" s="21" t="s">
        <v>40</v>
      </c>
      <c r="D17" s="21" t="s">
        <v>38</v>
      </c>
      <c r="E17" s="22" t="s">
        <v>31</v>
      </c>
      <c r="F17" s="46">
        <v>14405.5896111111</v>
      </c>
      <c r="G17" s="47">
        <v>14831.6</v>
      </c>
      <c r="H17" s="25">
        <f t="shared" si="0"/>
        <v>1.02957257567301</v>
      </c>
      <c r="I17" s="35">
        <v>8</v>
      </c>
      <c r="J17" s="36"/>
      <c r="K17" s="36"/>
    </row>
    <row r="18" s="1" customFormat="1" customHeight="1" spans="1:12">
      <c r="A18" s="20">
        <v>16</v>
      </c>
      <c r="B18" s="21">
        <v>337</v>
      </c>
      <c r="C18" s="21" t="s">
        <v>29</v>
      </c>
      <c r="D18" s="21" t="s">
        <v>30</v>
      </c>
      <c r="E18" s="22" t="s">
        <v>31</v>
      </c>
      <c r="F18" s="46">
        <v>29182.2191944444</v>
      </c>
      <c r="G18" s="47">
        <v>29762.9</v>
      </c>
      <c r="H18" s="25">
        <f t="shared" si="0"/>
        <v>1.01989844575173</v>
      </c>
      <c r="I18" s="35">
        <v>13</v>
      </c>
      <c r="J18" s="37" t="s">
        <v>595</v>
      </c>
      <c r="K18" s="37" t="s">
        <v>597</v>
      </c>
      <c r="L18" s="1" t="s">
        <v>155</v>
      </c>
    </row>
    <row r="19" s="1" customFormat="1" customHeight="1" spans="1:12">
      <c r="A19" s="20">
        <v>17</v>
      </c>
      <c r="B19" s="21">
        <v>387</v>
      </c>
      <c r="C19" s="21" t="s">
        <v>43</v>
      </c>
      <c r="D19" s="21" t="s">
        <v>38</v>
      </c>
      <c r="E19" s="22" t="s">
        <v>31</v>
      </c>
      <c r="F19" s="46">
        <v>16420.7835</v>
      </c>
      <c r="G19" s="47">
        <v>16632.68</v>
      </c>
      <c r="H19" s="25">
        <f t="shared" si="0"/>
        <v>1.01290416501746</v>
      </c>
      <c r="I19" s="35">
        <v>28</v>
      </c>
      <c r="J19" s="37" t="s">
        <v>595</v>
      </c>
      <c r="K19" s="37" t="s">
        <v>597</v>
      </c>
      <c r="L19" s="1" t="s">
        <v>155</v>
      </c>
    </row>
    <row r="20" s="1" customFormat="1" customHeight="1" spans="1:12">
      <c r="A20" s="20">
        <v>18</v>
      </c>
      <c r="B20" s="21">
        <v>341</v>
      </c>
      <c r="C20" s="21" t="s">
        <v>35</v>
      </c>
      <c r="D20" s="21" t="s">
        <v>36</v>
      </c>
      <c r="E20" s="22" t="s">
        <v>28</v>
      </c>
      <c r="F20" s="46">
        <v>25635.8262222222</v>
      </c>
      <c r="G20" s="47">
        <v>25471.18</v>
      </c>
      <c r="H20" s="26">
        <f t="shared" si="0"/>
        <v>0.993577494994896</v>
      </c>
      <c r="I20" s="35">
        <v>16</v>
      </c>
      <c r="J20" s="37" t="s">
        <v>595</v>
      </c>
      <c r="K20" s="37" t="s">
        <v>597</v>
      </c>
      <c r="L20" s="1" t="s">
        <v>155</v>
      </c>
    </row>
    <row r="21" s="1" customFormat="1" customHeight="1" spans="1:11">
      <c r="A21" s="20">
        <v>19</v>
      </c>
      <c r="B21" s="21">
        <v>724</v>
      </c>
      <c r="C21" s="21" t="s">
        <v>55</v>
      </c>
      <c r="D21" s="21" t="s">
        <v>38</v>
      </c>
      <c r="E21" s="22" t="s">
        <v>31</v>
      </c>
      <c r="F21" s="46">
        <v>14191.0503333333</v>
      </c>
      <c r="G21" s="47">
        <v>13843.78</v>
      </c>
      <c r="H21" s="26">
        <f t="shared" si="0"/>
        <v>0.975528919623546</v>
      </c>
      <c r="I21" s="35">
        <v>1</v>
      </c>
      <c r="J21" s="36"/>
      <c r="K21" s="36"/>
    </row>
    <row r="22" s="1" customFormat="1" customHeight="1" spans="1:11">
      <c r="A22" s="20">
        <v>20</v>
      </c>
      <c r="B22" s="21">
        <v>549</v>
      </c>
      <c r="C22" s="21" t="s">
        <v>103</v>
      </c>
      <c r="D22" s="21" t="s">
        <v>36</v>
      </c>
      <c r="E22" s="22"/>
      <c r="F22" s="46">
        <v>6521.33325</v>
      </c>
      <c r="G22" s="47">
        <v>6308.29</v>
      </c>
      <c r="H22" s="26">
        <f t="shared" si="0"/>
        <v>0.96733133519898</v>
      </c>
      <c r="I22" s="35">
        <v>5</v>
      </c>
      <c r="J22" s="36"/>
      <c r="K22" s="36"/>
    </row>
    <row r="23" s="1" customFormat="1" customHeight="1" spans="1:11">
      <c r="A23" s="20">
        <v>21</v>
      </c>
      <c r="B23" s="21">
        <v>571</v>
      </c>
      <c r="C23" s="21" t="s">
        <v>37</v>
      </c>
      <c r="D23" s="21" t="s">
        <v>38</v>
      </c>
      <c r="E23" s="22" t="s">
        <v>31</v>
      </c>
      <c r="F23" s="46">
        <v>23552.7125555556</v>
      </c>
      <c r="G23" s="47">
        <v>22522.77</v>
      </c>
      <c r="H23" s="26">
        <f t="shared" si="0"/>
        <v>0.956270745752694</v>
      </c>
      <c r="I23" s="35">
        <v>1</v>
      </c>
      <c r="J23" s="36"/>
      <c r="K23" s="36"/>
    </row>
    <row r="24" s="1" customFormat="1" customHeight="1" spans="1:12">
      <c r="A24" s="20">
        <v>22</v>
      </c>
      <c r="B24" s="21">
        <v>726</v>
      </c>
      <c r="C24" s="21" t="s">
        <v>56</v>
      </c>
      <c r="D24" s="21" t="s">
        <v>33</v>
      </c>
      <c r="E24" s="22" t="s">
        <v>28</v>
      </c>
      <c r="F24" s="46">
        <v>14204.5594444444</v>
      </c>
      <c r="G24" s="47">
        <v>13229.98</v>
      </c>
      <c r="H24" s="26">
        <f t="shared" si="0"/>
        <v>0.931389674684661</v>
      </c>
      <c r="I24" s="35">
        <v>15</v>
      </c>
      <c r="J24" s="37" t="s">
        <v>595</v>
      </c>
      <c r="K24" s="37" t="s">
        <v>596</v>
      </c>
      <c r="L24" s="1" t="s">
        <v>155</v>
      </c>
    </row>
    <row r="25" s="1" customFormat="1" customHeight="1" spans="1:11">
      <c r="A25" s="20">
        <v>23</v>
      </c>
      <c r="B25" s="21">
        <v>717</v>
      </c>
      <c r="C25" s="21" t="s">
        <v>93</v>
      </c>
      <c r="D25" s="21" t="s">
        <v>36</v>
      </c>
      <c r="E25" s="22"/>
      <c r="F25" s="46">
        <v>7878.0955</v>
      </c>
      <c r="G25" s="47">
        <v>7314.16</v>
      </c>
      <c r="H25" s="26">
        <f t="shared" si="0"/>
        <v>0.928417280547056</v>
      </c>
      <c r="I25" s="35">
        <v>2</v>
      </c>
      <c r="J25" s="36"/>
      <c r="K25" s="36"/>
    </row>
    <row r="26" s="1" customFormat="1" customHeight="1" spans="1:11">
      <c r="A26" s="20">
        <v>24</v>
      </c>
      <c r="B26" s="21">
        <v>747</v>
      </c>
      <c r="C26" s="21" t="s">
        <v>80</v>
      </c>
      <c r="D26" s="21" t="s">
        <v>30</v>
      </c>
      <c r="E26" s="22" t="s">
        <v>28</v>
      </c>
      <c r="F26" s="46">
        <v>10012.9708333333</v>
      </c>
      <c r="G26" s="47">
        <v>9288.01</v>
      </c>
      <c r="H26" s="26">
        <f t="shared" si="0"/>
        <v>0.927597828316857</v>
      </c>
      <c r="I26" s="35">
        <v>0</v>
      </c>
      <c r="J26" s="36"/>
      <c r="K26" s="36"/>
    </row>
    <row r="27" s="1" customFormat="1" customHeight="1" spans="1:11">
      <c r="A27" s="20">
        <v>25</v>
      </c>
      <c r="B27" s="21">
        <v>591</v>
      </c>
      <c r="C27" s="21" t="s">
        <v>101</v>
      </c>
      <c r="D27" s="21" t="s">
        <v>36</v>
      </c>
      <c r="E27" s="22" t="s">
        <v>28</v>
      </c>
      <c r="F27" s="46">
        <v>7278.03111111111</v>
      </c>
      <c r="G27" s="47">
        <v>6729.87</v>
      </c>
      <c r="H27" s="26">
        <f t="shared" si="0"/>
        <v>0.924682774401136</v>
      </c>
      <c r="I27" s="35">
        <v>1</v>
      </c>
      <c r="J27" s="36"/>
      <c r="K27" s="36"/>
    </row>
    <row r="28" s="1" customFormat="1" customHeight="1" spans="1:11">
      <c r="A28" s="20">
        <v>26</v>
      </c>
      <c r="B28" s="21">
        <v>738</v>
      </c>
      <c r="C28" s="21" t="s">
        <v>94</v>
      </c>
      <c r="D28" s="21" t="s">
        <v>65</v>
      </c>
      <c r="E28" s="22"/>
      <c r="F28" s="46">
        <v>7336.34458333333</v>
      </c>
      <c r="G28" s="47">
        <v>6771.97</v>
      </c>
      <c r="H28" s="26">
        <f t="shared" si="0"/>
        <v>0.923071418344297</v>
      </c>
      <c r="I28" s="35">
        <v>3</v>
      </c>
      <c r="J28" s="36"/>
      <c r="K28" s="36"/>
    </row>
    <row r="29" s="1" customFormat="1" customHeight="1" spans="1:11">
      <c r="A29" s="20">
        <v>27</v>
      </c>
      <c r="B29" s="21">
        <v>373</v>
      </c>
      <c r="C29" s="21" t="s">
        <v>57</v>
      </c>
      <c r="D29" s="21" t="s">
        <v>30</v>
      </c>
      <c r="E29" s="22"/>
      <c r="F29" s="46">
        <v>13459.4893333333</v>
      </c>
      <c r="G29" s="47">
        <v>12184.47</v>
      </c>
      <c r="H29" s="26">
        <f t="shared" si="0"/>
        <v>0.905269858182834</v>
      </c>
      <c r="I29" s="35">
        <v>0</v>
      </c>
      <c r="J29" s="36"/>
      <c r="K29" s="36"/>
    </row>
    <row r="30" s="1" customFormat="1" customHeight="1" spans="1:11">
      <c r="A30" s="20">
        <v>28</v>
      </c>
      <c r="B30" s="21">
        <v>745</v>
      </c>
      <c r="C30" s="21" t="s">
        <v>87</v>
      </c>
      <c r="D30" s="21" t="s">
        <v>33</v>
      </c>
      <c r="E30" s="22"/>
      <c r="F30" s="46">
        <v>9174.74405555555</v>
      </c>
      <c r="G30" s="47">
        <v>8292.33</v>
      </c>
      <c r="H30" s="26">
        <f t="shared" si="0"/>
        <v>0.903821398154292</v>
      </c>
      <c r="I30" s="35">
        <v>2.75</v>
      </c>
      <c r="J30" s="36"/>
      <c r="K30" s="36"/>
    </row>
    <row r="31" s="1" customFormat="1" customHeight="1" spans="1:12">
      <c r="A31" s="20">
        <v>29</v>
      </c>
      <c r="B31" s="21">
        <v>585</v>
      </c>
      <c r="C31" s="21" t="s">
        <v>42</v>
      </c>
      <c r="D31" s="21" t="s">
        <v>33</v>
      </c>
      <c r="E31" s="22" t="s">
        <v>31</v>
      </c>
      <c r="F31" s="46">
        <v>16462.9721666667</v>
      </c>
      <c r="G31" s="47">
        <v>14549.23</v>
      </c>
      <c r="H31" s="26">
        <f t="shared" si="0"/>
        <v>0.88375475902574</v>
      </c>
      <c r="I31" s="35">
        <v>12</v>
      </c>
      <c r="J31" s="37" t="s">
        <v>595</v>
      </c>
      <c r="K31" s="37" t="s">
        <v>596</v>
      </c>
      <c r="L31" s="1" t="s">
        <v>155</v>
      </c>
    </row>
    <row r="32" s="1" customFormat="1" customHeight="1" spans="1:11">
      <c r="A32" s="20">
        <v>30</v>
      </c>
      <c r="B32" s="21">
        <v>744</v>
      </c>
      <c r="C32" s="21" t="s">
        <v>61</v>
      </c>
      <c r="D32" s="21" t="s">
        <v>30</v>
      </c>
      <c r="E32" s="22" t="s">
        <v>28</v>
      </c>
      <c r="F32" s="46">
        <v>11896.175</v>
      </c>
      <c r="G32" s="47">
        <v>10415.11</v>
      </c>
      <c r="H32" s="26">
        <f t="shared" si="0"/>
        <v>0.875500738682812</v>
      </c>
      <c r="I32" s="35">
        <v>7</v>
      </c>
      <c r="J32" s="36"/>
      <c r="K32" s="36"/>
    </row>
    <row r="33" s="1" customFormat="1" customHeight="1" spans="1:11">
      <c r="A33" s="20">
        <v>31</v>
      </c>
      <c r="B33" s="21">
        <v>598</v>
      </c>
      <c r="C33" s="21" t="s">
        <v>74</v>
      </c>
      <c r="D33" s="21" t="s">
        <v>38</v>
      </c>
      <c r="E33" s="22"/>
      <c r="F33" s="46">
        <v>9972.64577777778</v>
      </c>
      <c r="G33" s="47">
        <v>8689.17</v>
      </c>
      <c r="H33" s="26">
        <f t="shared" si="0"/>
        <v>0.871300374406382</v>
      </c>
      <c r="I33" s="35">
        <v>7</v>
      </c>
      <c r="J33" s="36"/>
      <c r="K33" s="36"/>
    </row>
    <row r="34" s="1" customFormat="1" customHeight="1" spans="1:11">
      <c r="A34" s="20">
        <v>32</v>
      </c>
      <c r="B34" s="21">
        <v>704</v>
      </c>
      <c r="C34" s="21" t="s">
        <v>84</v>
      </c>
      <c r="D34" s="21" t="s">
        <v>65</v>
      </c>
      <c r="E34" s="22"/>
      <c r="F34" s="46">
        <v>9160.066</v>
      </c>
      <c r="G34" s="47">
        <v>7951.37</v>
      </c>
      <c r="H34" s="26">
        <f t="shared" si="0"/>
        <v>0.868047238960942</v>
      </c>
      <c r="I34" s="35">
        <v>5</v>
      </c>
      <c r="J34" s="37"/>
      <c r="K34" s="37"/>
    </row>
    <row r="35" s="1" customFormat="1" customHeight="1" spans="1:11">
      <c r="A35" s="20">
        <v>33</v>
      </c>
      <c r="B35" s="21">
        <v>379</v>
      </c>
      <c r="C35" s="21" t="s">
        <v>72</v>
      </c>
      <c r="D35" s="21" t="s">
        <v>33</v>
      </c>
      <c r="E35" s="22"/>
      <c r="F35" s="46">
        <v>10156.344</v>
      </c>
      <c r="G35" s="47">
        <v>8757.9</v>
      </c>
      <c r="H35" s="26">
        <f t="shared" si="0"/>
        <v>0.862308326697087</v>
      </c>
      <c r="I35" s="35">
        <v>1</v>
      </c>
      <c r="J35" s="36"/>
      <c r="K35" s="36"/>
    </row>
    <row r="36" s="1" customFormat="1" customHeight="1" spans="1:11">
      <c r="A36" s="20">
        <v>34</v>
      </c>
      <c r="B36" s="21">
        <v>513</v>
      </c>
      <c r="C36" s="21" t="s">
        <v>59</v>
      </c>
      <c r="D36" s="21" t="s">
        <v>33</v>
      </c>
      <c r="E36" s="22"/>
      <c r="F36" s="46">
        <v>12218.4345555556</v>
      </c>
      <c r="G36" s="47">
        <v>10207.68</v>
      </c>
      <c r="H36" s="26">
        <f t="shared" si="0"/>
        <v>0.835432718781366</v>
      </c>
      <c r="I36" s="35">
        <v>8</v>
      </c>
      <c r="J36" s="36"/>
      <c r="K36" s="36"/>
    </row>
    <row r="37" s="1" customFormat="1" customHeight="1" spans="1:11">
      <c r="A37" s="20">
        <v>35</v>
      </c>
      <c r="B37" s="21">
        <v>359</v>
      </c>
      <c r="C37" s="21" t="s">
        <v>58</v>
      </c>
      <c r="D37" s="21" t="s">
        <v>33</v>
      </c>
      <c r="E37" s="22"/>
      <c r="F37" s="46">
        <v>12955.4412222222</v>
      </c>
      <c r="G37" s="47">
        <v>10807.75</v>
      </c>
      <c r="H37" s="26">
        <f t="shared" si="0"/>
        <v>0.834224772017929</v>
      </c>
      <c r="I37" s="35">
        <v>2</v>
      </c>
      <c r="J37" s="36"/>
      <c r="K37" s="36"/>
    </row>
    <row r="38" s="1" customFormat="1" customHeight="1" spans="1:12">
      <c r="A38" s="20">
        <v>36</v>
      </c>
      <c r="B38" s="21">
        <v>365</v>
      </c>
      <c r="C38" s="21" t="s">
        <v>45</v>
      </c>
      <c r="D38" s="21" t="s">
        <v>33</v>
      </c>
      <c r="E38" s="22" t="s">
        <v>28</v>
      </c>
      <c r="F38" s="46">
        <v>16403.5180555556</v>
      </c>
      <c r="G38" s="47">
        <v>13531.2</v>
      </c>
      <c r="H38" s="26">
        <f t="shared" si="0"/>
        <v>0.824896217638948</v>
      </c>
      <c r="I38" s="35">
        <v>27</v>
      </c>
      <c r="J38" s="37" t="s">
        <v>595</v>
      </c>
      <c r="K38" s="37" t="s">
        <v>597</v>
      </c>
      <c r="L38" s="1" t="s">
        <v>155</v>
      </c>
    </row>
    <row r="39" s="1" customFormat="1" customHeight="1" spans="1:11">
      <c r="A39" s="20">
        <v>37</v>
      </c>
      <c r="B39" s="21">
        <v>329</v>
      </c>
      <c r="C39" s="21" t="s">
        <v>67</v>
      </c>
      <c r="D39" s="21" t="s">
        <v>65</v>
      </c>
      <c r="E39" s="22" t="s">
        <v>28</v>
      </c>
      <c r="F39" s="46">
        <v>11579.172</v>
      </c>
      <c r="G39" s="47">
        <v>9457.79</v>
      </c>
      <c r="H39" s="26">
        <f t="shared" si="0"/>
        <v>0.816793290573799</v>
      </c>
      <c r="I39" s="35">
        <v>6</v>
      </c>
      <c r="J39" s="36"/>
      <c r="K39" s="36"/>
    </row>
    <row r="40" s="1" customFormat="1" customHeight="1" spans="1:11">
      <c r="A40" s="20">
        <v>38</v>
      </c>
      <c r="B40" s="21">
        <v>546</v>
      </c>
      <c r="C40" s="21" t="s">
        <v>48</v>
      </c>
      <c r="D40" s="21" t="s">
        <v>38</v>
      </c>
      <c r="E40" s="22" t="s">
        <v>28</v>
      </c>
      <c r="F40" s="46">
        <v>15233.4298888889</v>
      </c>
      <c r="G40" s="47">
        <v>12206.42</v>
      </c>
      <c r="H40" s="26">
        <f t="shared" si="0"/>
        <v>0.801291638786038</v>
      </c>
      <c r="I40" s="35">
        <v>6</v>
      </c>
      <c r="J40" s="36"/>
      <c r="K40" s="36"/>
    </row>
    <row r="41" s="1" customFormat="1" customHeight="1" spans="1:11">
      <c r="A41" s="20">
        <v>39</v>
      </c>
      <c r="B41" s="21">
        <v>515</v>
      </c>
      <c r="C41" s="21" t="s">
        <v>70</v>
      </c>
      <c r="D41" s="21" t="s">
        <v>30</v>
      </c>
      <c r="E41" s="22" t="s">
        <v>28</v>
      </c>
      <c r="F41" s="46">
        <v>11229.817</v>
      </c>
      <c r="G41" s="47">
        <v>8979.75</v>
      </c>
      <c r="H41" s="26">
        <f t="shared" si="0"/>
        <v>0.799634579975791</v>
      </c>
      <c r="I41" s="35">
        <v>2</v>
      </c>
      <c r="J41" s="36"/>
      <c r="K41" s="36"/>
    </row>
    <row r="42" s="1" customFormat="1" customHeight="1" spans="1:11">
      <c r="A42" s="20">
        <v>40</v>
      </c>
      <c r="B42" s="21">
        <v>377</v>
      </c>
      <c r="C42" s="21" t="s">
        <v>69</v>
      </c>
      <c r="D42" s="21" t="s">
        <v>38</v>
      </c>
      <c r="E42" s="22"/>
      <c r="F42" s="46">
        <v>10611.2583333333</v>
      </c>
      <c r="G42" s="47">
        <v>8435.65</v>
      </c>
      <c r="H42" s="26">
        <f t="shared" si="0"/>
        <v>0.794971692801123</v>
      </c>
      <c r="I42" s="35">
        <v>1</v>
      </c>
      <c r="J42" s="36"/>
      <c r="K42" s="36"/>
    </row>
    <row r="43" s="1" customFormat="1" customHeight="1" spans="1:11">
      <c r="A43" s="20">
        <v>41</v>
      </c>
      <c r="B43" s="21">
        <v>727</v>
      </c>
      <c r="C43" s="21" t="s">
        <v>91</v>
      </c>
      <c r="D43" s="21" t="s">
        <v>33</v>
      </c>
      <c r="E43" s="22"/>
      <c r="F43" s="46">
        <v>8029.28161111111</v>
      </c>
      <c r="G43" s="47">
        <v>6379.94</v>
      </c>
      <c r="H43" s="26">
        <f t="shared" si="0"/>
        <v>0.794584161946853</v>
      </c>
      <c r="I43" s="35">
        <v>0</v>
      </c>
      <c r="J43" s="36"/>
      <c r="K43" s="36"/>
    </row>
    <row r="44" s="1" customFormat="1" customHeight="1" spans="1:11">
      <c r="A44" s="20">
        <v>42</v>
      </c>
      <c r="B44" s="21">
        <v>748</v>
      </c>
      <c r="C44" s="21" t="s">
        <v>100</v>
      </c>
      <c r="D44" s="21" t="s">
        <v>36</v>
      </c>
      <c r="E44" s="22" t="s">
        <v>28</v>
      </c>
      <c r="F44" s="46">
        <v>7279.43222222222</v>
      </c>
      <c r="G44" s="47">
        <v>5773.98</v>
      </c>
      <c r="H44" s="26">
        <f t="shared" si="0"/>
        <v>0.793190982996385</v>
      </c>
      <c r="I44" s="35">
        <v>0</v>
      </c>
      <c r="J44" s="36"/>
      <c r="K44" s="36"/>
    </row>
    <row r="45" s="1" customFormat="1" customHeight="1" spans="1:11">
      <c r="A45" s="20">
        <v>43</v>
      </c>
      <c r="B45" s="21">
        <v>570</v>
      </c>
      <c r="C45" s="21" t="s">
        <v>90</v>
      </c>
      <c r="D45" s="21" t="s">
        <v>33</v>
      </c>
      <c r="E45" s="22"/>
      <c r="F45" s="46">
        <v>8096.87855555556</v>
      </c>
      <c r="G45" s="47">
        <v>6416.27</v>
      </c>
      <c r="H45" s="26">
        <f t="shared" si="0"/>
        <v>0.792437475253666</v>
      </c>
      <c r="I45" s="35">
        <v>1</v>
      </c>
      <c r="J45" s="36"/>
      <c r="K45" s="36"/>
    </row>
    <row r="46" s="1" customFormat="1" customHeight="1" spans="1:11">
      <c r="A46" s="20">
        <v>44</v>
      </c>
      <c r="B46" s="21">
        <v>545</v>
      </c>
      <c r="C46" s="21" t="s">
        <v>116</v>
      </c>
      <c r="D46" s="21" t="s">
        <v>38</v>
      </c>
      <c r="E46" s="22"/>
      <c r="F46" s="46">
        <v>4689.65</v>
      </c>
      <c r="G46" s="47">
        <v>3700.73</v>
      </c>
      <c r="H46" s="26">
        <f t="shared" si="0"/>
        <v>0.789127120360795</v>
      </c>
      <c r="I46" s="35">
        <v>2</v>
      </c>
      <c r="J46" s="36"/>
      <c r="K46" s="36"/>
    </row>
    <row r="47" s="1" customFormat="1" customHeight="1" spans="1:11">
      <c r="A47" s="20">
        <v>45</v>
      </c>
      <c r="B47" s="21">
        <v>594</v>
      </c>
      <c r="C47" s="21" t="s">
        <v>106</v>
      </c>
      <c r="D47" s="21" t="s">
        <v>36</v>
      </c>
      <c r="E47" s="22"/>
      <c r="F47" s="46">
        <v>6340.22133333333</v>
      </c>
      <c r="G47" s="47">
        <v>4991.47</v>
      </c>
      <c r="H47" s="26">
        <f t="shared" si="0"/>
        <v>0.787270623149644</v>
      </c>
      <c r="I47" s="35">
        <v>5</v>
      </c>
      <c r="J47" s="36"/>
      <c r="K47" s="36"/>
    </row>
    <row r="48" s="1" customFormat="1" customHeight="1" spans="1:11">
      <c r="A48" s="20">
        <v>46</v>
      </c>
      <c r="B48" s="21">
        <v>721</v>
      </c>
      <c r="C48" s="21" t="s">
        <v>88</v>
      </c>
      <c r="D48" s="21" t="s">
        <v>36</v>
      </c>
      <c r="E48" s="22" t="s">
        <v>28</v>
      </c>
      <c r="F48" s="46">
        <v>9679.89222222222</v>
      </c>
      <c r="G48" s="47">
        <v>7531.94</v>
      </c>
      <c r="H48" s="26">
        <f t="shared" si="0"/>
        <v>0.77810163864313</v>
      </c>
      <c r="I48" s="35">
        <v>3</v>
      </c>
      <c r="J48" s="36"/>
      <c r="K48" s="36"/>
    </row>
    <row r="49" s="1" customFormat="1" customHeight="1" spans="1:11">
      <c r="A49" s="20">
        <v>47</v>
      </c>
      <c r="B49" s="21">
        <v>730</v>
      </c>
      <c r="C49" s="21" t="s">
        <v>53</v>
      </c>
      <c r="D49" s="21" t="s">
        <v>33</v>
      </c>
      <c r="E49" s="22" t="s">
        <v>31</v>
      </c>
      <c r="F49" s="46">
        <v>14979.4810555556</v>
      </c>
      <c r="G49" s="47">
        <v>11605.32</v>
      </c>
      <c r="H49" s="26">
        <f t="shared" si="0"/>
        <v>0.774747800471753</v>
      </c>
      <c r="I49" s="35">
        <v>1</v>
      </c>
      <c r="J49" s="36"/>
      <c r="K49" s="36"/>
    </row>
    <row r="50" s="1" customFormat="1" customHeight="1" spans="1:11">
      <c r="A50" s="20">
        <v>48</v>
      </c>
      <c r="B50" s="21">
        <v>718</v>
      </c>
      <c r="C50" s="21" t="s">
        <v>108</v>
      </c>
      <c r="D50" s="21" t="s">
        <v>30</v>
      </c>
      <c r="E50" s="22"/>
      <c r="F50" s="46">
        <v>5662.64033333333</v>
      </c>
      <c r="G50" s="47">
        <v>4373.14</v>
      </c>
      <c r="H50" s="26">
        <f t="shared" si="0"/>
        <v>0.772279315402986</v>
      </c>
      <c r="I50" s="35">
        <v>2</v>
      </c>
      <c r="J50" s="36"/>
      <c r="K50" s="36"/>
    </row>
    <row r="51" s="1" customFormat="1" customHeight="1" spans="1:12">
      <c r="A51" s="20">
        <v>49</v>
      </c>
      <c r="B51" s="21">
        <v>742</v>
      </c>
      <c r="C51" s="21" t="s">
        <v>46</v>
      </c>
      <c r="D51" s="21" t="s">
        <v>30</v>
      </c>
      <c r="E51" s="22"/>
      <c r="F51" s="46">
        <v>13896.66</v>
      </c>
      <c r="G51" s="47">
        <v>10692.89</v>
      </c>
      <c r="H51" s="26">
        <f t="shared" si="0"/>
        <v>0.769457553109884</v>
      </c>
      <c r="I51" s="35">
        <v>12</v>
      </c>
      <c r="J51" s="37" t="s">
        <v>595</v>
      </c>
      <c r="K51" s="37" t="s">
        <v>596</v>
      </c>
      <c r="L51" s="1" t="s">
        <v>155</v>
      </c>
    </row>
    <row r="52" s="1" customFormat="1" customHeight="1" spans="1:11">
      <c r="A52" s="20">
        <v>50</v>
      </c>
      <c r="B52" s="21">
        <v>514</v>
      </c>
      <c r="C52" s="21" t="s">
        <v>60</v>
      </c>
      <c r="D52" s="21" t="s">
        <v>36</v>
      </c>
      <c r="E52" s="22" t="s">
        <v>28</v>
      </c>
      <c r="F52" s="46">
        <v>12635.946</v>
      </c>
      <c r="G52" s="47">
        <v>9629.2</v>
      </c>
      <c r="H52" s="26">
        <f t="shared" si="0"/>
        <v>0.762048207550111</v>
      </c>
      <c r="I52" s="35">
        <v>6</v>
      </c>
      <c r="J52" s="36"/>
      <c r="K52" s="36"/>
    </row>
    <row r="53" s="1" customFormat="1" customHeight="1" spans="1:11">
      <c r="A53" s="20">
        <v>51</v>
      </c>
      <c r="B53" s="21">
        <v>357</v>
      </c>
      <c r="C53" s="21" t="s">
        <v>62</v>
      </c>
      <c r="D53" s="21" t="s">
        <v>33</v>
      </c>
      <c r="E53" s="22"/>
      <c r="F53" s="46">
        <v>11560.7196666667</v>
      </c>
      <c r="G53" s="47">
        <v>8711.4</v>
      </c>
      <c r="H53" s="26">
        <f t="shared" si="0"/>
        <v>0.753534403668466</v>
      </c>
      <c r="I53" s="35">
        <v>1</v>
      </c>
      <c r="J53" s="36"/>
      <c r="K53" s="36"/>
    </row>
    <row r="54" s="1" customFormat="1" customHeight="1" spans="1:11">
      <c r="A54" s="20">
        <v>52</v>
      </c>
      <c r="B54" s="21">
        <v>706</v>
      </c>
      <c r="C54" s="21" t="s">
        <v>110</v>
      </c>
      <c r="D54" s="21" t="s">
        <v>65</v>
      </c>
      <c r="E54" s="22"/>
      <c r="F54" s="46">
        <v>5886.07555555556</v>
      </c>
      <c r="G54" s="47">
        <v>4426.86</v>
      </c>
      <c r="H54" s="26">
        <f t="shared" si="0"/>
        <v>0.752090243867447</v>
      </c>
      <c r="I54" s="35">
        <v>2.5</v>
      </c>
      <c r="J54" s="36"/>
      <c r="K54" s="36"/>
    </row>
    <row r="55" s="1" customFormat="1" customHeight="1" spans="1:11">
      <c r="A55" s="20">
        <v>53</v>
      </c>
      <c r="B55" s="21">
        <v>732</v>
      </c>
      <c r="C55" s="21" t="s">
        <v>114</v>
      </c>
      <c r="D55" s="21" t="s">
        <v>36</v>
      </c>
      <c r="E55" s="22" t="s">
        <v>28</v>
      </c>
      <c r="F55" s="46">
        <v>5647.78622222222</v>
      </c>
      <c r="G55" s="47">
        <v>4233.04</v>
      </c>
      <c r="H55" s="26">
        <f t="shared" si="0"/>
        <v>0.749504289547</v>
      </c>
      <c r="I55" s="35">
        <v>0</v>
      </c>
      <c r="J55" s="36"/>
      <c r="K55" s="36"/>
    </row>
    <row r="56" s="1" customFormat="1" customHeight="1" spans="1:11">
      <c r="A56" s="20">
        <v>54</v>
      </c>
      <c r="B56" s="21">
        <v>584</v>
      </c>
      <c r="C56" s="21" t="s">
        <v>95</v>
      </c>
      <c r="D56" s="21" t="s">
        <v>38</v>
      </c>
      <c r="E56" s="22"/>
      <c r="F56" s="46">
        <v>6977.48569444444</v>
      </c>
      <c r="G56" s="47">
        <v>5142.24</v>
      </c>
      <c r="H56" s="26">
        <f t="shared" si="0"/>
        <v>0.736976072067667</v>
      </c>
      <c r="I56" s="35">
        <v>0</v>
      </c>
      <c r="J56" s="36"/>
      <c r="K56" s="36"/>
    </row>
    <row r="57" s="1" customFormat="1" customHeight="1" spans="1:11">
      <c r="A57" s="20">
        <v>55</v>
      </c>
      <c r="B57" s="21">
        <v>399</v>
      </c>
      <c r="C57" s="21" t="s">
        <v>63</v>
      </c>
      <c r="D57" s="21" t="s">
        <v>38</v>
      </c>
      <c r="E57" s="22"/>
      <c r="F57" s="46">
        <v>11276.5599444444</v>
      </c>
      <c r="G57" s="47">
        <v>8216.49</v>
      </c>
      <c r="H57" s="26">
        <f t="shared" si="0"/>
        <v>0.728634445298896</v>
      </c>
      <c r="I57" s="35">
        <v>2</v>
      </c>
      <c r="J57" s="36"/>
      <c r="K57" s="36"/>
    </row>
    <row r="58" s="1" customFormat="1" customHeight="1" spans="1:11">
      <c r="A58" s="20">
        <v>56</v>
      </c>
      <c r="B58" s="21">
        <v>391</v>
      </c>
      <c r="C58" s="21" t="s">
        <v>66</v>
      </c>
      <c r="D58" s="21" t="s">
        <v>30</v>
      </c>
      <c r="E58" s="22"/>
      <c r="F58" s="46">
        <v>11031.079</v>
      </c>
      <c r="G58" s="47">
        <v>8035.01</v>
      </c>
      <c r="H58" s="26">
        <f t="shared" si="0"/>
        <v>0.728397466829854</v>
      </c>
      <c r="I58" s="35">
        <v>1</v>
      </c>
      <c r="J58" s="36"/>
      <c r="K58" s="36"/>
    </row>
    <row r="59" s="1" customFormat="1" customHeight="1" spans="1:11">
      <c r="A59" s="20">
        <v>57</v>
      </c>
      <c r="B59" s="21">
        <v>371</v>
      </c>
      <c r="C59" s="21" t="s">
        <v>104</v>
      </c>
      <c r="D59" s="21" t="s">
        <v>36</v>
      </c>
      <c r="E59" s="22"/>
      <c r="F59" s="46">
        <v>6496.96875</v>
      </c>
      <c r="G59" s="47">
        <v>4717.18</v>
      </c>
      <c r="H59" s="26">
        <f t="shared" si="0"/>
        <v>0.726058594633074</v>
      </c>
      <c r="I59" s="35">
        <v>2</v>
      </c>
      <c r="J59" s="36"/>
      <c r="K59" s="36"/>
    </row>
    <row r="60" s="1" customFormat="1" customHeight="1" spans="1:11">
      <c r="A60" s="20">
        <v>58</v>
      </c>
      <c r="B60" s="21">
        <v>307</v>
      </c>
      <c r="C60" s="21" t="s">
        <v>26</v>
      </c>
      <c r="D60" s="21" t="s">
        <v>27</v>
      </c>
      <c r="E60" s="22" t="s">
        <v>28</v>
      </c>
      <c r="F60" s="46">
        <v>101713.7</v>
      </c>
      <c r="G60" s="47">
        <v>73346.15</v>
      </c>
      <c r="H60" s="26">
        <f t="shared" si="0"/>
        <v>0.721103941750226</v>
      </c>
      <c r="I60" s="35">
        <v>26</v>
      </c>
      <c r="J60" s="36" t="s">
        <v>609</v>
      </c>
      <c r="K60" s="36"/>
    </row>
    <row r="61" s="1" customFormat="1" customHeight="1" spans="1:11">
      <c r="A61" s="20">
        <v>59</v>
      </c>
      <c r="B61" s="21">
        <v>740</v>
      </c>
      <c r="C61" s="21" t="s">
        <v>105</v>
      </c>
      <c r="D61" s="21" t="s">
        <v>38</v>
      </c>
      <c r="E61" s="22"/>
      <c r="F61" s="46">
        <v>6418.6975625</v>
      </c>
      <c r="G61" s="47">
        <v>4617.72</v>
      </c>
      <c r="H61" s="26">
        <f t="shared" si="0"/>
        <v>0.719416977515522</v>
      </c>
      <c r="I61" s="35">
        <v>3</v>
      </c>
      <c r="J61" s="36"/>
      <c r="K61" s="36"/>
    </row>
    <row r="62" s="1" customFormat="1" customHeight="1" spans="1:11">
      <c r="A62" s="20">
        <v>60</v>
      </c>
      <c r="B62" s="21">
        <v>710</v>
      </c>
      <c r="C62" s="21" t="s">
        <v>111</v>
      </c>
      <c r="D62" s="21" t="s">
        <v>65</v>
      </c>
      <c r="E62" s="22"/>
      <c r="F62" s="46">
        <v>5884.48666666667</v>
      </c>
      <c r="G62" s="47">
        <v>4193.65</v>
      </c>
      <c r="H62" s="26">
        <f t="shared" si="0"/>
        <v>0.71266199373947</v>
      </c>
      <c r="I62" s="35">
        <v>4</v>
      </c>
      <c r="J62" s="36"/>
      <c r="K62" s="36"/>
    </row>
    <row r="63" s="1" customFormat="1" customHeight="1" spans="1:11">
      <c r="A63" s="20">
        <v>61</v>
      </c>
      <c r="B63" s="21">
        <v>733</v>
      </c>
      <c r="C63" s="21" t="s">
        <v>107</v>
      </c>
      <c r="D63" s="21" t="s">
        <v>38</v>
      </c>
      <c r="E63" s="22"/>
      <c r="F63" s="46">
        <v>6141.05238888889</v>
      </c>
      <c r="G63" s="47">
        <v>4339.13</v>
      </c>
      <c r="H63" s="26">
        <f t="shared" si="0"/>
        <v>0.706577590487725</v>
      </c>
      <c r="I63" s="35">
        <v>1</v>
      </c>
      <c r="J63" s="36"/>
      <c r="K63" s="36"/>
    </row>
    <row r="64" s="1" customFormat="1" customHeight="1" spans="1:12">
      <c r="A64" s="20">
        <v>62</v>
      </c>
      <c r="B64" s="21">
        <v>343</v>
      </c>
      <c r="C64" s="21" t="s">
        <v>32</v>
      </c>
      <c r="D64" s="21" t="s">
        <v>33</v>
      </c>
      <c r="E64" s="22" t="s">
        <v>31</v>
      </c>
      <c r="F64" s="46">
        <v>30251.5305</v>
      </c>
      <c r="G64" s="47">
        <v>21277.95</v>
      </c>
      <c r="H64" s="26">
        <f t="shared" si="0"/>
        <v>0.703367718866323</v>
      </c>
      <c r="I64" s="35">
        <v>13</v>
      </c>
      <c r="J64" s="37" t="s">
        <v>595</v>
      </c>
      <c r="K64" s="37" t="s">
        <v>596</v>
      </c>
      <c r="L64" s="1" t="s">
        <v>155</v>
      </c>
    </row>
    <row r="65" s="1" customFormat="1" customHeight="1" spans="1:11">
      <c r="A65" s="20">
        <v>63</v>
      </c>
      <c r="B65" s="21">
        <v>355</v>
      </c>
      <c r="C65" s="21" t="s">
        <v>54</v>
      </c>
      <c r="D65" s="21" t="s">
        <v>30</v>
      </c>
      <c r="E65" s="22" t="s">
        <v>31</v>
      </c>
      <c r="F65" s="46">
        <v>14576.3713888889</v>
      </c>
      <c r="G65" s="47">
        <v>10216.56</v>
      </c>
      <c r="H65" s="26">
        <f t="shared" si="0"/>
        <v>0.70089871665782</v>
      </c>
      <c r="I65" s="35">
        <v>2</v>
      </c>
      <c r="J65" s="36"/>
      <c r="K65" s="36"/>
    </row>
    <row r="66" s="1" customFormat="1" customHeight="1" spans="1:11">
      <c r="A66" s="20">
        <v>64</v>
      </c>
      <c r="B66" s="21">
        <v>54</v>
      </c>
      <c r="C66" s="21" t="s">
        <v>64</v>
      </c>
      <c r="D66" s="21" t="s">
        <v>65</v>
      </c>
      <c r="E66" s="22" t="s">
        <v>28</v>
      </c>
      <c r="F66" s="46">
        <v>11904.353</v>
      </c>
      <c r="G66" s="47">
        <v>8188.09</v>
      </c>
      <c r="H66" s="26">
        <f t="shared" si="0"/>
        <v>0.68782318535077</v>
      </c>
      <c r="I66" s="35">
        <v>3</v>
      </c>
      <c r="J66" s="36"/>
      <c r="K66" s="36"/>
    </row>
    <row r="67" s="1" customFormat="1" customHeight="1" spans="1:11">
      <c r="A67" s="20">
        <v>65</v>
      </c>
      <c r="B67" s="21">
        <v>709</v>
      </c>
      <c r="C67" s="21" t="s">
        <v>75</v>
      </c>
      <c r="D67" s="21" t="s">
        <v>33</v>
      </c>
      <c r="E67" s="22"/>
      <c r="F67" s="46">
        <v>9954.58044444444</v>
      </c>
      <c r="G67" s="47">
        <v>6842.23</v>
      </c>
      <c r="H67" s="26">
        <f t="shared" ref="H67:H86" si="1">G67/F67</f>
        <v>0.687344889941453</v>
      </c>
      <c r="I67" s="35">
        <v>1</v>
      </c>
      <c r="J67" s="36"/>
      <c r="K67" s="36"/>
    </row>
    <row r="68" s="1" customFormat="1" customHeight="1" spans="1:11">
      <c r="A68" s="20">
        <v>66</v>
      </c>
      <c r="B68" s="21">
        <v>351</v>
      </c>
      <c r="C68" s="21" t="s">
        <v>68</v>
      </c>
      <c r="D68" s="21" t="s">
        <v>65</v>
      </c>
      <c r="E68" s="22"/>
      <c r="F68" s="46">
        <v>10888.262</v>
      </c>
      <c r="G68" s="47">
        <v>7231.24</v>
      </c>
      <c r="H68" s="26">
        <f t="shared" si="1"/>
        <v>0.664131704398737</v>
      </c>
      <c r="I68" s="35">
        <v>0</v>
      </c>
      <c r="J68" s="36"/>
      <c r="K68" s="36"/>
    </row>
    <row r="69" s="1" customFormat="1" customHeight="1" spans="1:11">
      <c r="A69" s="20">
        <v>67</v>
      </c>
      <c r="B69" s="21">
        <v>741</v>
      </c>
      <c r="C69" s="21" t="s">
        <v>113</v>
      </c>
      <c r="D69" s="21" t="s">
        <v>33</v>
      </c>
      <c r="E69" s="22"/>
      <c r="F69" s="46">
        <v>5450.99888888889</v>
      </c>
      <c r="G69" s="47">
        <v>3599.05</v>
      </c>
      <c r="H69" s="26">
        <f t="shared" si="1"/>
        <v>0.660255133666633</v>
      </c>
      <c r="I69" s="35">
        <v>0</v>
      </c>
      <c r="J69" s="36"/>
      <c r="K69" s="36"/>
    </row>
    <row r="70" s="1" customFormat="1" customHeight="1" spans="1:11">
      <c r="A70" s="20">
        <v>68</v>
      </c>
      <c r="B70" s="21">
        <v>349</v>
      </c>
      <c r="C70" s="21" t="s">
        <v>71</v>
      </c>
      <c r="D70" s="21" t="s">
        <v>30</v>
      </c>
      <c r="E70" s="22"/>
      <c r="F70" s="46">
        <v>10205.1925555556</v>
      </c>
      <c r="G70" s="47">
        <v>6709.03</v>
      </c>
      <c r="H70" s="26">
        <f t="shared" si="1"/>
        <v>0.657413367114536</v>
      </c>
      <c r="I70" s="35">
        <v>0</v>
      </c>
      <c r="J70" s="36"/>
      <c r="K70" s="36"/>
    </row>
    <row r="71" s="1" customFormat="1" customHeight="1" spans="1:11">
      <c r="A71" s="20">
        <v>69</v>
      </c>
      <c r="B71" s="21">
        <v>578</v>
      </c>
      <c r="C71" s="21" t="s">
        <v>73</v>
      </c>
      <c r="D71" s="21" t="s">
        <v>30</v>
      </c>
      <c r="E71" s="22" t="s">
        <v>31</v>
      </c>
      <c r="F71" s="46">
        <v>10627.558</v>
      </c>
      <c r="G71" s="47">
        <v>6968.94</v>
      </c>
      <c r="H71" s="26">
        <f t="shared" si="1"/>
        <v>0.655742363391477</v>
      </c>
      <c r="I71" s="35">
        <v>4</v>
      </c>
      <c r="J71" s="36"/>
      <c r="K71" s="36"/>
    </row>
    <row r="72" s="1" customFormat="1" customHeight="1" spans="1:12">
      <c r="A72" s="20">
        <v>70</v>
      </c>
      <c r="B72" s="21">
        <v>581</v>
      </c>
      <c r="C72" s="21" t="s">
        <v>49</v>
      </c>
      <c r="D72" s="21" t="s">
        <v>33</v>
      </c>
      <c r="E72" s="22" t="s">
        <v>28</v>
      </c>
      <c r="F72" s="46">
        <v>15221.3797222222</v>
      </c>
      <c r="G72" s="47">
        <v>9669.39</v>
      </c>
      <c r="H72" s="26">
        <f t="shared" si="1"/>
        <v>0.635250560491789</v>
      </c>
      <c r="I72" s="35">
        <v>14</v>
      </c>
      <c r="J72" s="37" t="s">
        <v>595</v>
      </c>
      <c r="K72" s="37" t="s">
        <v>596</v>
      </c>
      <c r="L72" s="1" t="s">
        <v>155</v>
      </c>
    </row>
    <row r="73" s="1" customFormat="1" customHeight="1" spans="1:11">
      <c r="A73" s="20">
        <v>71</v>
      </c>
      <c r="B73" s="21">
        <v>572</v>
      </c>
      <c r="C73" s="21" t="s">
        <v>77</v>
      </c>
      <c r="D73" s="21" t="s">
        <v>30</v>
      </c>
      <c r="E73" s="22" t="s">
        <v>28</v>
      </c>
      <c r="F73" s="46">
        <v>10501.3933235294</v>
      </c>
      <c r="G73" s="47">
        <v>6468.71</v>
      </c>
      <c r="H73" s="26">
        <f t="shared" si="1"/>
        <v>0.615985879274346</v>
      </c>
      <c r="I73" s="35">
        <v>1</v>
      </c>
      <c r="J73" s="36"/>
      <c r="K73" s="36"/>
    </row>
    <row r="74" s="1" customFormat="1" customHeight="1" spans="1:11">
      <c r="A74" s="20">
        <v>72</v>
      </c>
      <c r="B74" s="21">
        <v>367</v>
      </c>
      <c r="C74" s="21" t="s">
        <v>82</v>
      </c>
      <c r="D74" s="21" t="s">
        <v>65</v>
      </c>
      <c r="E74" s="22" t="s">
        <v>28</v>
      </c>
      <c r="F74" s="46">
        <v>9738.20061111111</v>
      </c>
      <c r="G74" s="47">
        <v>5951.84</v>
      </c>
      <c r="H74" s="26">
        <f t="shared" si="1"/>
        <v>0.611184780195333</v>
      </c>
      <c r="I74" s="35">
        <v>2</v>
      </c>
      <c r="J74" s="36"/>
      <c r="K74" s="36"/>
    </row>
    <row r="75" s="1" customFormat="1" customHeight="1" spans="1:11">
      <c r="A75" s="20">
        <v>73</v>
      </c>
      <c r="B75" s="21">
        <v>573</v>
      </c>
      <c r="C75" s="21" t="s">
        <v>92</v>
      </c>
      <c r="D75" s="21" t="s">
        <v>38</v>
      </c>
      <c r="E75" s="22" t="s">
        <v>28</v>
      </c>
      <c r="F75" s="46">
        <v>8556.68222222222</v>
      </c>
      <c r="G75" s="47">
        <v>5180.46</v>
      </c>
      <c r="H75" s="26">
        <f t="shared" si="1"/>
        <v>0.605428583820261</v>
      </c>
      <c r="I75" s="35">
        <v>1</v>
      </c>
      <c r="J75" s="36"/>
      <c r="K75" s="36"/>
    </row>
    <row r="76" s="1" customFormat="1" customHeight="1" spans="1:11">
      <c r="A76" s="20">
        <v>74</v>
      </c>
      <c r="B76" s="21">
        <v>737</v>
      </c>
      <c r="C76" s="21" t="s">
        <v>83</v>
      </c>
      <c r="D76" s="21" t="s">
        <v>38</v>
      </c>
      <c r="E76" s="22"/>
      <c r="F76" s="46">
        <v>9427.415</v>
      </c>
      <c r="G76" s="47">
        <v>5616.16</v>
      </c>
      <c r="H76" s="26">
        <f t="shared" si="1"/>
        <v>0.595726400078919</v>
      </c>
      <c r="I76" s="35">
        <v>1</v>
      </c>
      <c r="J76" s="36"/>
      <c r="K76" s="36"/>
    </row>
    <row r="77" s="1" customFormat="1" customHeight="1" spans="1:11">
      <c r="A77" s="20">
        <v>75</v>
      </c>
      <c r="B77" s="21">
        <v>754</v>
      </c>
      <c r="C77" s="21" t="s">
        <v>112</v>
      </c>
      <c r="D77" s="21" t="s">
        <v>65</v>
      </c>
      <c r="E77" s="22"/>
      <c r="F77" s="46">
        <v>5835.52222222222</v>
      </c>
      <c r="G77" s="47">
        <v>3450.78</v>
      </c>
      <c r="H77" s="26">
        <f t="shared" si="1"/>
        <v>0.591340392271853</v>
      </c>
      <c r="I77" s="35">
        <v>0</v>
      </c>
      <c r="J77" s="36"/>
      <c r="K77" s="36"/>
    </row>
    <row r="78" s="1" customFormat="1" customHeight="1" spans="1:11">
      <c r="A78" s="20">
        <v>76</v>
      </c>
      <c r="B78" s="21">
        <v>52</v>
      </c>
      <c r="C78" s="21" t="s">
        <v>79</v>
      </c>
      <c r="D78" s="21" t="s">
        <v>65</v>
      </c>
      <c r="E78" s="22" t="s">
        <v>28</v>
      </c>
      <c r="F78" s="46">
        <v>10030.1049166667</v>
      </c>
      <c r="G78" s="47">
        <v>5899.4</v>
      </c>
      <c r="H78" s="26">
        <f t="shared" si="1"/>
        <v>0.588169321160057</v>
      </c>
      <c r="I78" s="35">
        <v>0</v>
      </c>
      <c r="J78" s="36"/>
      <c r="K78" s="36"/>
    </row>
    <row r="79" s="1" customFormat="1" customHeight="1" spans="1:11">
      <c r="A79" s="20">
        <v>77</v>
      </c>
      <c r="B79" s="21">
        <v>720</v>
      </c>
      <c r="C79" s="21" t="s">
        <v>109</v>
      </c>
      <c r="D79" s="21" t="s">
        <v>36</v>
      </c>
      <c r="E79" s="22" t="s">
        <v>28</v>
      </c>
      <c r="F79" s="46">
        <v>6535.53755555556</v>
      </c>
      <c r="G79" s="47">
        <v>3553.12</v>
      </c>
      <c r="H79" s="26">
        <f t="shared" si="1"/>
        <v>0.543661476932323</v>
      </c>
      <c r="I79" s="35">
        <v>1</v>
      </c>
      <c r="J79" s="36"/>
      <c r="K79" s="36"/>
    </row>
    <row r="80" s="1" customFormat="1" customHeight="1" spans="1:11">
      <c r="A80" s="20">
        <v>78</v>
      </c>
      <c r="B80" s="21">
        <v>56</v>
      </c>
      <c r="C80" s="21" t="s">
        <v>102</v>
      </c>
      <c r="D80" s="21" t="s">
        <v>65</v>
      </c>
      <c r="E80" s="22" t="s">
        <v>28</v>
      </c>
      <c r="F80" s="46">
        <v>7181.85888888889</v>
      </c>
      <c r="G80" s="47">
        <v>3899.7</v>
      </c>
      <c r="H80" s="26">
        <f t="shared" si="1"/>
        <v>0.542993124806902</v>
      </c>
      <c r="I80" s="35">
        <v>5</v>
      </c>
      <c r="J80" s="36"/>
      <c r="K80" s="36"/>
    </row>
    <row r="81" s="1" customFormat="1" customHeight="1" spans="1:11">
      <c r="A81" s="20">
        <v>79</v>
      </c>
      <c r="B81" s="21">
        <v>339</v>
      </c>
      <c r="C81" s="21" t="s">
        <v>89</v>
      </c>
      <c r="D81" s="21" t="s">
        <v>33</v>
      </c>
      <c r="E81" s="22" t="s">
        <v>31</v>
      </c>
      <c r="F81" s="46">
        <v>8432.31541666667</v>
      </c>
      <c r="G81" s="47">
        <v>4372.6</v>
      </c>
      <c r="H81" s="26">
        <f t="shared" si="1"/>
        <v>0.518552708708862</v>
      </c>
      <c r="I81" s="35">
        <v>1</v>
      </c>
      <c r="J81" s="36"/>
      <c r="K81" s="36"/>
    </row>
    <row r="82" s="1" customFormat="1" customHeight="1" spans="1:11">
      <c r="A82" s="20">
        <v>80</v>
      </c>
      <c r="B82" s="21">
        <v>511</v>
      </c>
      <c r="C82" s="21" t="s">
        <v>86</v>
      </c>
      <c r="D82" s="21" t="s">
        <v>30</v>
      </c>
      <c r="E82" s="22" t="s">
        <v>28</v>
      </c>
      <c r="F82" s="46">
        <v>9973.51</v>
      </c>
      <c r="G82" s="47">
        <v>5126.89</v>
      </c>
      <c r="H82" s="26">
        <f t="shared" si="1"/>
        <v>0.514050720358229</v>
      </c>
      <c r="I82" s="35">
        <v>1</v>
      </c>
      <c r="J82" s="36"/>
      <c r="K82" s="36"/>
    </row>
    <row r="83" s="1" customFormat="1" customHeight="1" spans="1:11">
      <c r="A83" s="20">
        <v>81</v>
      </c>
      <c r="B83" s="21">
        <v>753</v>
      </c>
      <c r="C83" s="21" t="s">
        <v>118</v>
      </c>
      <c r="D83" s="21" t="s">
        <v>38</v>
      </c>
      <c r="E83" s="22" t="s">
        <v>28</v>
      </c>
      <c r="F83" s="46">
        <v>2624.18444444444</v>
      </c>
      <c r="G83" s="47">
        <v>1163.33</v>
      </c>
      <c r="H83" s="26">
        <f t="shared" si="1"/>
        <v>0.443311064686341</v>
      </c>
      <c r="I83" s="35">
        <v>1</v>
      </c>
      <c r="J83" s="36"/>
      <c r="K83" s="36"/>
    </row>
    <row r="84" s="1" customFormat="1" customHeight="1" spans="1:11">
      <c r="A84" s="20">
        <v>82</v>
      </c>
      <c r="B84" s="21">
        <v>752</v>
      </c>
      <c r="C84" s="21" t="s">
        <v>117</v>
      </c>
      <c r="D84" s="21" t="s">
        <v>33</v>
      </c>
      <c r="E84" s="22" t="s">
        <v>28</v>
      </c>
      <c r="F84" s="46">
        <v>4388.78366666667</v>
      </c>
      <c r="G84" s="47">
        <v>1932</v>
      </c>
      <c r="H84" s="26">
        <f t="shared" si="1"/>
        <v>0.440213085614989</v>
      </c>
      <c r="I84" s="35">
        <v>0</v>
      </c>
      <c r="J84" s="36"/>
      <c r="K84" s="36"/>
    </row>
    <row r="85" s="1" customFormat="1" customHeight="1" spans="1:11">
      <c r="A85" s="20">
        <v>83</v>
      </c>
      <c r="B85" s="21">
        <v>311</v>
      </c>
      <c r="C85" s="21" t="s">
        <v>76</v>
      </c>
      <c r="D85" s="21" t="s">
        <v>33</v>
      </c>
      <c r="E85" s="22"/>
      <c r="F85" s="46">
        <v>9813.29816666667</v>
      </c>
      <c r="G85" s="47">
        <v>3754.9</v>
      </c>
      <c r="H85" s="26">
        <f t="shared" si="1"/>
        <v>0.382633844017342</v>
      </c>
      <c r="I85" s="35">
        <v>0</v>
      </c>
      <c r="J85" s="36"/>
      <c r="K85" s="36"/>
    </row>
    <row r="86" s="1" customFormat="1" customHeight="1" spans="1:11">
      <c r="A86" s="14" t="s">
        <v>603</v>
      </c>
      <c r="B86" s="14"/>
      <c r="C86" s="14"/>
      <c r="D86" s="14"/>
      <c r="E86" s="14"/>
      <c r="F86" s="44">
        <f>SUM(F3:F85)</f>
        <v>1008245.86401413</v>
      </c>
      <c r="G86" s="48">
        <f>SUM(G3:G85)</f>
        <v>849589.56</v>
      </c>
      <c r="H86" s="26">
        <f t="shared" si="1"/>
        <v>0.842641254800218</v>
      </c>
      <c r="I86" s="33">
        <f>SUM(I3:I85)</f>
        <v>384.25</v>
      </c>
      <c r="J86" s="36"/>
      <c r="K86" s="36"/>
    </row>
  </sheetData>
  <sortState ref="A3:K86">
    <sortCondition ref="H3" descending="1"/>
  </sortState>
  <mergeCells count="1">
    <mergeCell ref="A1:K1"/>
  </mergeCells>
  <pageMargins left="0.75" right="0.75" top="1" bottom="1" header="0.511805555555556" footer="0.511805555555556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6"/>
  <sheetViews>
    <sheetView workbookViewId="0">
      <selection activeCell="K22" sqref="K22"/>
    </sheetView>
  </sheetViews>
  <sheetFormatPr defaultColWidth="9" defaultRowHeight="16" customHeight="1"/>
  <cols>
    <col min="1" max="1" width="3.375" style="3" customWidth="1"/>
    <col min="2" max="2" width="5.875" style="4" customWidth="1"/>
    <col min="3" max="3" width="33.625" style="3" customWidth="1"/>
    <col min="4" max="4" width="8.375" style="3" customWidth="1"/>
    <col min="5" max="5" width="6.125" style="5" customWidth="1"/>
    <col min="6" max="6" width="11.5" style="6" hidden="1" customWidth="1"/>
    <col min="7" max="7" width="12.25" style="7" hidden="1" customWidth="1"/>
    <col min="8" max="8" width="8.375" style="8" customWidth="1"/>
    <col min="9" max="9" width="8.375" style="9" customWidth="1"/>
    <col min="10" max="10" width="10" style="10" customWidth="1"/>
    <col min="11" max="11" width="9" style="10"/>
    <col min="12" max="16379" width="9" style="1"/>
    <col min="16380" max="16384" width="9" style="11"/>
  </cols>
  <sheetData>
    <row r="1" s="1" customFormat="1" customHeight="1" spans="1:11">
      <c r="A1" s="12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32"/>
    </row>
    <row r="2" s="1" customFormat="1" ht="30" customHeight="1" spans="1:11">
      <c r="A2" s="14" t="s">
        <v>4</v>
      </c>
      <c r="B2" s="15" t="s">
        <v>5</v>
      </c>
      <c r="C2" s="14" t="s">
        <v>6</v>
      </c>
      <c r="D2" s="14" t="s">
        <v>7</v>
      </c>
      <c r="E2" s="16" t="s">
        <v>8</v>
      </c>
      <c r="F2" s="17" t="s">
        <v>590</v>
      </c>
      <c r="G2" s="18"/>
      <c r="H2" s="19" t="s">
        <v>591</v>
      </c>
      <c r="I2" s="33" t="s">
        <v>592</v>
      </c>
      <c r="J2" s="34" t="s">
        <v>604</v>
      </c>
      <c r="K2" s="34" t="s">
        <v>594</v>
      </c>
    </row>
    <row r="3" s="1" customFormat="1" ht="21" customHeight="1" spans="1:11">
      <c r="A3" s="20">
        <v>1</v>
      </c>
      <c r="B3" s="20">
        <v>347</v>
      </c>
      <c r="C3" s="21" t="s">
        <v>85</v>
      </c>
      <c r="D3" s="21" t="s">
        <v>33</v>
      </c>
      <c r="E3" s="22"/>
      <c r="F3" s="23">
        <v>9011.539</v>
      </c>
      <c r="G3" s="24">
        <v>16105.84</v>
      </c>
      <c r="H3" s="25">
        <f t="shared" ref="H3:H66" si="0">G3/F3</f>
        <v>1.78724632940056</v>
      </c>
      <c r="I3" s="35">
        <v>2</v>
      </c>
      <c r="J3" s="36"/>
      <c r="K3" s="36"/>
    </row>
    <row r="4" s="1" customFormat="1" customHeight="1" spans="1:11">
      <c r="A4" s="20">
        <v>2</v>
      </c>
      <c r="B4" s="20">
        <v>720</v>
      </c>
      <c r="C4" s="21" t="s">
        <v>109</v>
      </c>
      <c r="D4" s="21" t="s">
        <v>36</v>
      </c>
      <c r="E4" s="22" t="s">
        <v>28</v>
      </c>
      <c r="F4" s="23">
        <v>6535.53755555556</v>
      </c>
      <c r="G4" s="24">
        <v>11562.44</v>
      </c>
      <c r="H4" s="25">
        <f t="shared" si="0"/>
        <v>1.76916434213913</v>
      </c>
      <c r="I4" s="35">
        <v>7</v>
      </c>
      <c r="J4" s="36"/>
      <c r="K4" s="36"/>
    </row>
    <row r="5" s="1" customFormat="1" customHeight="1" spans="1:11">
      <c r="A5" s="20">
        <v>3</v>
      </c>
      <c r="B5" s="20">
        <v>351</v>
      </c>
      <c r="C5" s="21" t="s">
        <v>68</v>
      </c>
      <c r="D5" s="21" t="s">
        <v>65</v>
      </c>
      <c r="E5" s="22"/>
      <c r="F5" s="23">
        <v>10888.262</v>
      </c>
      <c r="G5" s="24">
        <v>15951.97</v>
      </c>
      <c r="H5" s="25">
        <f t="shared" si="0"/>
        <v>1.46506118239991</v>
      </c>
      <c r="I5" s="35">
        <v>2</v>
      </c>
      <c r="J5" s="36"/>
      <c r="K5" s="36"/>
    </row>
    <row r="6" s="1" customFormat="1" customHeight="1" spans="1:11">
      <c r="A6" s="20">
        <v>4</v>
      </c>
      <c r="B6" s="20">
        <v>750</v>
      </c>
      <c r="C6" s="21" t="s">
        <v>51</v>
      </c>
      <c r="D6" s="21" t="s">
        <v>38</v>
      </c>
      <c r="E6" s="22" t="s">
        <v>52</v>
      </c>
      <c r="F6" s="23">
        <v>10650.8566666667</v>
      </c>
      <c r="G6" s="24">
        <v>15353.25</v>
      </c>
      <c r="H6" s="25">
        <f t="shared" si="0"/>
        <v>1.4415037663637</v>
      </c>
      <c r="I6" s="35">
        <v>6</v>
      </c>
      <c r="J6" s="36"/>
      <c r="K6" s="36"/>
    </row>
    <row r="7" s="1" customFormat="1" customHeight="1" spans="1:11">
      <c r="A7" s="20">
        <v>5</v>
      </c>
      <c r="B7" s="20">
        <v>585</v>
      </c>
      <c r="C7" s="21" t="s">
        <v>42</v>
      </c>
      <c r="D7" s="21" t="s">
        <v>33</v>
      </c>
      <c r="E7" s="22" t="s">
        <v>31</v>
      </c>
      <c r="F7" s="23">
        <v>16462.9721666667</v>
      </c>
      <c r="G7" s="24">
        <v>22265.31</v>
      </c>
      <c r="H7" s="25">
        <f t="shared" si="0"/>
        <v>1.35244777034135</v>
      </c>
      <c r="I7" s="35">
        <v>5</v>
      </c>
      <c r="J7" s="37"/>
      <c r="K7" s="37"/>
    </row>
    <row r="8" s="1" customFormat="1" customHeight="1" spans="1:11">
      <c r="A8" s="20">
        <v>6</v>
      </c>
      <c r="B8" s="20">
        <v>582</v>
      </c>
      <c r="C8" s="21" t="s">
        <v>34</v>
      </c>
      <c r="D8" s="21" t="s">
        <v>33</v>
      </c>
      <c r="E8" s="22" t="s">
        <v>31</v>
      </c>
      <c r="F8" s="23">
        <v>24778.562</v>
      </c>
      <c r="G8" s="24">
        <v>32622.23</v>
      </c>
      <c r="H8" s="25">
        <f t="shared" si="0"/>
        <v>1.31655057303164</v>
      </c>
      <c r="I8" s="35">
        <v>1</v>
      </c>
      <c r="J8" s="36"/>
      <c r="K8" s="36"/>
    </row>
    <row r="9" s="1" customFormat="1" customHeight="1" spans="1:11">
      <c r="A9" s="20">
        <v>7</v>
      </c>
      <c r="B9" s="20">
        <v>517</v>
      </c>
      <c r="C9" s="21" t="s">
        <v>41</v>
      </c>
      <c r="D9" s="21" t="s">
        <v>30</v>
      </c>
      <c r="E9" s="22" t="s">
        <v>28</v>
      </c>
      <c r="F9" s="23">
        <v>17021.2647</v>
      </c>
      <c r="G9" s="24">
        <v>22376.38</v>
      </c>
      <c r="H9" s="25">
        <f t="shared" si="0"/>
        <v>1.31461324375033</v>
      </c>
      <c r="I9" s="35">
        <v>4</v>
      </c>
      <c r="J9" s="36"/>
      <c r="K9" s="36"/>
    </row>
    <row r="10" s="1" customFormat="1" customHeight="1" spans="1:11">
      <c r="A10" s="20">
        <v>8</v>
      </c>
      <c r="B10" s="20">
        <v>744</v>
      </c>
      <c r="C10" s="21" t="s">
        <v>61</v>
      </c>
      <c r="D10" s="21" t="s">
        <v>30</v>
      </c>
      <c r="E10" s="22" t="s">
        <v>28</v>
      </c>
      <c r="F10" s="23">
        <v>11896.175</v>
      </c>
      <c r="G10" s="24">
        <v>15362.08</v>
      </c>
      <c r="H10" s="25">
        <f t="shared" si="0"/>
        <v>1.29134616799097</v>
      </c>
      <c r="I10" s="35">
        <v>1</v>
      </c>
      <c r="J10" s="36"/>
      <c r="K10" s="36"/>
    </row>
    <row r="11" s="1" customFormat="1" customHeight="1" spans="1:11">
      <c r="A11" s="20">
        <v>9</v>
      </c>
      <c r="B11" s="20">
        <v>541</v>
      </c>
      <c r="C11" s="21" t="s">
        <v>40</v>
      </c>
      <c r="D11" s="21" t="s">
        <v>38</v>
      </c>
      <c r="E11" s="22" t="s">
        <v>31</v>
      </c>
      <c r="F11" s="23">
        <v>14405.5896111111</v>
      </c>
      <c r="G11" s="24">
        <v>18487.2</v>
      </c>
      <c r="H11" s="25">
        <f t="shared" si="0"/>
        <v>1.28333518440236</v>
      </c>
      <c r="I11" s="35">
        <v>10</v>
      </c>
      <c r="J11" s="36" t="s">
        <v>602</v>
      </c>
      <c r="K11" s="36"/>
    </row>
    <row r="12" s="1" customFormat="1" customHeight="1" spans="1:11">
      <c r="A12" s="20">
        <v>10</v>
      </c>
      <c r="B12" s="20">
        <v>578</v>
      </c>
      <c r="C12" s="21" t="s">
        <v>73</v>
      </c>
      <c r="D12" s="21" t="s">
        <v>30</v>
      </c>
      <c r="E12" s="22" t="s">
        <v>31</v>
      </c>
      <c r="F12" s="23">
        <v>10627.558</v>
      </c>
      <c r="G12" s="24">
        <v>13623.13</v>
      </c>
      <c r="H12" s="25">
        <f t="shared" si="0"/>
        <v>1.2818683276064</v>
      </c>
      <c r="I12" s="35">
        <v>2</v>
      </c>
      <c r="J12" s="36"/>
      <c r="K12" s="36"/>
    </row>
    <row r="13" s="1" customFormat="1" customHeight="1" spans="1:11">
      <c r="A13" s="20">
        <v>11</v>
      </c>
      <c r="B13" s="20">
        <v>721</v>
      </c>
      <c r="C13" s="21" t="s">
        <v>88</v>
      </c>
      <c r="D13" s="21" t="s">
        <v>36</v>
      </c>
      <c r="E13" s="22" t="s">
        <v>28</v>
      </c>
      <c r="F13" s="23">
        <v>9679.89222222222</v>
      </c>
      <c r="G13" s="24">
        <v>12393.92</v>
      </c>
      <c r="H13" s="25">
        <f t="shared" si="0"/>
        <v>1.28037789217809</v>
      </c>
      <c r="I13" s="35">
        <v>2</v>
      </c>
      <c r="J13" s="36"/>
      <c r="K13" s="36"/>
    </row>
    <row r="14" s="1" customFormat="1" customHeight="1" spans="1:11">
      <c r="A14" s="20">
        <v>12</v>
      </c>
      <c r="B14" s="20">
        <v>571</v>
      </c>
      <c r="C14" s="21" t="s">
        <v>37</v>
      </c>
      <c r="D14" s="21" t="s">
        <v>38</v>
      </c>
      <c r="E14" s="22" t="s">
        <v>31</v>
      </c>
      <c r="F14" s="23">
        <v>23552.7125555556</v>
      </c>
      <c r="G14" s="24">
        <v>29301.86</v>
      </c>
      <c r="H14" s="25">
        <f t="shared" si="0"/>
        <v>1.24409704108957</v>
      </c>
      <c r="I14" s="35">
        <v>5</v>
      </c>
      <c r="J14" s="36"/>
      <c r="K14" s="36"/>
    </row>
    <row r="15" s="1" customFormat="1" customHeight="1" spans="1:11">
      <c r="A15" s="20">
        <v>13</v>
      </c>
      <c r="B15" s="20">
        <v>539</v>
      </c>
      <c r="C15" s="21" t="s">
        <v>97</v>
      </c>
      <c r="D15" s="21" t="s">
        <v>36</v>
      </c>
      <c r="E15" s="22"/>
      <c r="F15" s="23">
        <v>6976.14136111111</v>
      </c>
      <c r="G15" s="24">
        <v>8444.39</v>
      </c>
      <c r="H15" s="25">
        <f t="shared" si="0"/>
        <v>1.21046715696928</v>
      </c>
      <c r="I15" s="35">
        <v>0</v>
      </c>
      <c r="J15" s="36"/>
      <c r="K15" s="36"/>
    </row>
    <row r="16" s="1" customFormat="1" customHeight="1" spans="1:11">
      <c r="A16" s="20">
        <v>14</v>
      </c>
      <c r="B16" s="20">
        <v>341</v>
      </c>
      <c r="C16" s="21" t="s">
        <v>35</v>
      </c>
      <c r="D16" s="21" t="s">
        <v>36</v>
      </c>
      <c r="E16" s="22" t="s">
        <v>28</v>
      </c>
      <c r="F16" s="23">
        <v>25635.8262222222</v>
      </c>
      <c r="G16" s="24">
        <v>30916.57</v>
      </c>
      <c r="H16" s="25">
        <f t="shared" si="0"/>
        <v>1.20599077759391</v>
      </c>
      <c r="I16" s="35">
        <v>1</v>
      </c>
      <c r="J16" s="37"/>
      <c r="K16" s="37"/>
    </row>
    <row r="17" s="1" customFormat="1" customHeight="1" spans="1:11">
      <c r="A17" s="20">
        <v>15</v>
      </c>
      <c r="B17" s="20">
        <v>716</v>
      </c>
      <c r="C17" s="21" t="s">
        <v>99</v>
      </c>
      <c r="D17" s="21" t="s">
        <v>36</v>
      </c>
      <c r="E17" s="22" t="s">
        <v>28</v>
      </c>
      <c r="F17" s="23">
        <v>7281.34</v>
      </c>
      <c r="G17" s="24">
        <v>8601.9</v>
      </c>
      <c r="H17" s="25">
        <f t="shared" si="0"/>
        <v>1.18136222178885</v>
      </c>
      <c r="I17" s="35">
        <v>1</v>
      </c>
      <c r="J17" s="36"/>
      <c r="K17" s="36"/>
    </row>
    <row r="18" s="1" customFormat="1" customHeight="1" spans="1:11">
      <c r="A18" s="20">
        <v>16</v>
      </c>
      <c r="B18" s="20">
        <v>745</v>
      </c>
      <c r="C18" s="21" t="s">
        <v>87</v>
      </c>
      <c r="D18" s="21" t="s">
        <v>33</v>
      </c>
      <c r="E18" s="22"/>
      <c r="F18" s="23">
        <v>9174.74405555555</v>
      </c>
      <c r="G18" s="24">
        <v>10660.16</v>
      </c>
      <c r="H18" s="25">
        <f t="shared" si="0"/>
        <v>1.16190271199391</v>
      </c>
      <c r="I18" s="35">
        <v>6.2</v>
      </c>
      <c r="J18" s="36"/>
      <c r="K18" s="36"/>
    </row>
    <row r="19" s="1" customFormat="1" customHeight="1" spans="1:11">
      <c r="A19" s="20">
        <v>17</v>
      </c>
      <c r="B19" s="20">
        <v>741</v>
      </c>
      <c r="C19" s="21" t="s">
        <v>113</v>
      </c>
      <c r="D19" s="21" t="s">
        <v>33</v>
      </c>
      <c r="E19" s="22"/>
      <c r="F19" s="23">
        <v>5450.99888888889</v>
      </c>
      <c r="G19" s="24">
        <v>6307.4</v>
      </c>
      <c r="H19" s="25">
        <f t="shared" si="0"/>
        <v>1.15710902323917</v>
      </c>
      <c r="I19" s="35">
        <v>2</v>
      </c>
      <c r="J19" s="36"/>
      <c r="K19" s="36"/>
    </row>
    <row r="20" s="1" customFormat="1" customHeight="1" spans="1:11">
      <c r="A20" s="20">
        <v>18</v>
      </c>
      <c r="B20" s="20">
        <v>704</v>
      </c>
      <c r="C20" s="21" t="s">
        <v>84</v>
      </c>
      <c r="D20" s="21" t="s">
        <v>65</v>
      </c>
      <c r="E20" s="22"/>
      <c r="F20" s="23">
        <v>9160.066</v>
      </c>
      <c r="G20" s="24">
        <v>10384.15</v>
      </c>
      <c r="H20" s="25">
        <f t="shared" si="0"/>
        <v>1.13363266159873</v>
      </c>
      <c r="I20" s="35">
        <v>4</v>
      </c>
      <c r="J20" s="37"/>
      <c r="K20" s="37"/>
    </row>
    <row r="21" s="1" customFormat="1" customHeight="1" spans="1:11">
      <c r="A21" s="20">
        <v>19</v>
      </c>
      <c r="B21" s="20">
        <v>740</v>
      </c>
      <c r="C21" s="21" t="s">
        <v>105</v>
      </c>
      <c r="D21" s="21" t="s">
        <v>38</v>
      </c>
      <c r="E21" s="22"/>
      <c r="F21" s="23">
        <v>6418.6975625</v>
      </c>
      <c r="G21" s="24">
        <v>7086.63</v>
      </c>
      <c r="H21" s="25">
        <f t="shared" si="0"/>
        <v>1.10406043141871</v>
      </c>
      <c r="I21" s="35">
        <v>0</v>
      </c>
      <c r="J21" s="36"/>
      <c r="K21" s="36"/>
    </row>
    <row r="22" s="1" customFormat="1" customHeight="1" spans="1:11">
      <c r="A22" s="20">
        <v>20</v>
      </c>
      <c r="B22" s="20">
        <v>581</v>
      </c>
      <c r="C22" s="21" t="s">
        <v>49</v>
      </c>
      <c r="D22" s="21" t="s">
        <v>33</v>
      </c>
      <c r="E22" s="22" t="s">
        <v>28</v>
      </c>
      <c r="F22" s="23">
        <v>15221.3797222222</v>
      </c>
      <c r="G22" s="24">
        <v>16754.04</v>
      </c>
      <c r="H22" s="25">
        <f t="shared" si="0"/>
        <v>1.1006912846107</v>
      </c>
      <c r="I22" s="35">
        <v>23</v>
      </c>
      <c r="J22" s="37" t="s">
        <v>595</v>
      </c>
      <c r="K22" s="37" t="s">
        <v>596</v>
      </c>
    </row>
    <row r="23" s="1" customFormat="1" customHeight="1" spans="1:11">
      <c r="A23" s="20">
        <v>21</v>
      </c>
      <c r="B23" s="20">
        <v>514</v>
      </c>
      <c r="C23" s="21" t="s">
        <v>60</v>
      </c>
      <c r="D23" s="21" t="s">
        <v>36</v>
      </c>
      <c r="E23" s="22" t="s">
        <v>28</v>
      </c>
      <c r="F23" s="23">
        <v>12635.946</v>
      </c>
      <c r="G23" s="24">
        <v>13766.1</v>
      </c>
      <c r="H23" s="25">
        <f t="shared" si="0"/>
        <v>1.08943960349308</v>
      </c>
      <c r="I23" s="35">
        <v>3</v>
      </c>
      <c r="J23" s="36"/>
      <c r="K23" s="36"/>
    </row>
    <row r="24" s="1" customFormat="1" customHeight="1" spans="1:11">
      <c r="A24" s="20">
        <v>22</v>
      </c>
      <c r="B24" s="20">
        <v>373</v>
      </c>
      <c r="C24" s="21" t="s">
        <v>57</v>
      </c>
      <c r="D24" s="21" t="s">
        <v>30</v>
      </c>
      <c r="E24" s="22"/>
      <c r="F24" s="23">
        <v>13459.4893333333</v>
      </c>
      <c r="G24" s="24">
        <v>14323.26</v>
      </c>
      <c r="H24" s="25">
        <f t="shared" si="0"/>
        <v>1.06417558982179</v>
      </c>
      <c r="I24" s="35">
        <v>0</v>
      </c>
      <c r="J24" s="36"/>
      <c r="K24" s="36"/>
    </row>
    <row r="25" s="1" customFormat="1" customHeight="1" spans="1:11">
      <c r="A25" s="20">
        <v>23</v>
      </c>
      <c r="B25" s="20">
        <v>727</v>
      </c>
      <c r="C25" s="21" t="s">
        <v>91</v>
      </c>
      <c r="D25" s="21" t="s">
        <v>33</v>
      </c>
      <c r="E25" s="22"/>
      <c r="F25" s="23">
        <v>8029.28161111111</v>
      </c>
      <c r="G25" s="24">
        <v>8524.66</v>
      </c>
      <c r="H25" s="25">
        <f t="shared" si="0"/>
        <v>1.06169647708001</v>
      </c>
      <c r="I25" s="35">
        <v>1</v>
      </c>
      <c r="J25" s="36"/>
      <c r="K25" s="36"/>
    </row>
    <row r="26" s="1" customFormat="1" customHeight="1" spans="1:11">
      <c r="A26" s="20">
        <v>24</v>
      </c>
      <c r="B26" s="20">
        <v>754</v>
      </c>
      <c r="C26" s="21" t="s">
        <v>112</v>
      </c>
      <c r="D26" s="21" t="s">
        <v>65</v>
      </c>
      <c r="E26" s="22"/>
      <c r="F26" s="23">
        <v>5835.52222222222</v>
      </c>
      <c r="G26" s="24">
        <v>6184.14</v>
      </c>
      <c r="H26" s="25">
        <f t="shared" si="0"/>
        <v>1.05974063065859</v>
      </c>
      <c r="I26" s="35">
        <v>1</v>
      </c>
      <c r="J26" s="36"/>
      <c r="K26" s="36"/>
    </row>
    <row r="27" s="1" customFormat="1" customHeight="1" spans="1:11">
      <c r="A27" s="20">
        <v>25</v>
      </c>
      <c r="B27" s="20">
        <v>748</v>
      </c>
      <c r="C27" s="21" t="s">
        <v>100</v>
      </c>
      <c r="D27" s="21" t="s">
        <v>36</v>
      </c>
      <c r="E27" s="22" t="s">
        <v>28</v>
      </c>
      <c r="F27" s="23">
        <v>7279.43222222222</v>
      </c>
      <c r="G27" s="24">
        <v>7687.92</v>
      </c>
      <c r="H27" s="25">
        <f t="shared" si="0"/>
        <v>1.05611533500247</v>
      </c>
      <c r="I27" s="35">
        <v>2</v>
      </c>
      <c r="J27" s="36"/>
      <c r="K27" s="36"/>
    </row>
    <row r="28" s="1" customFormat="1" customHeight="1" spans="1:11">
      <c r="A28" s="20">
        <v>26</v>
      </c>
      <c r="B28" s="20">
        <v>307</v>
      </c>
      <c r="C28" s="21" t="s">
        <v>26</v>
      </c>
      <c r="D28" s="21" t="s">
        <v>27</v>
      </c>
      <c r="E28" s="22" t="s">
        <v>28</v>
      </c>
      <c r="F28" s="23">
        <v>101713.7</v>
      </c>
      <c r="G28" s="24">
        <v>106913.29</v>
      </c>
      <c r="H28" s="25">
        <f t="shared" si="0"/>
        <v>1.05111985897672</v>
      </c>
      <c r="I28" s="35">
        <v>51</v>
      </c>
      <c r="J28" s="36" t="s">
        <v>610</v>
      </c>
      <c r="K28" s="36"/>
    </row>
    <row r="29" s="1" customFormat="1" customHeight="1" spans="1:11">
      <c r="A29" s="20">
        <v>27</v>
      </c>
      <c r="B29" s="20">
        <v>513</v>
      </c>
      <c r="C29" s="21" t="s">
        <v>59</v>
      </c>
      <c r="D29" s="21" t="s">
        <v>33</v>
      </c>
      <c r="E29" s="22"/>
      <c r="F29" s="23">
        <v>12218.4345555556</v>
      </c>
      <c r="G29" s="24">
        <v>12778.23</v>
      </c>
      <c r="H29" s="25">
        <f t="shared" si="0"/>
        <v>1.04581564372253</v>
      </c>
      <c r="I29" s="35">
        <v>6</v>
      </c>
      <c r="J29" s="36"/>
      <c r="K29" s="36"/>
    </row>
    <row r="30" s="1" customFormat="1" customHeight="1" spans="1:11">
      <c r="A30" s="20">
        <v>28</v>
      </c>
      <c r="B30" s="20">
        <v>385</v>
      </c>
      <c r="C30" s="21" t="s">
        <v>47</v>
      </c>
      <c r="D30" s="21" t="s">
        <v>36</v>
      </c>
      <c r="E30" s="22" t="s">
        <v>31</v>
      </c>
      <c r="F30" s="23">
        <v>15519.7514444444</v>
      </c>
      <c r="G30" s="24">
        <v>16076.45</v>
      </c>
      <c r="H30" s="25">
        <f t="shared" si="0"/>
        <v>1.03587032676061</v>
      </c>
      <c r="I30" s="35">
        <v>1</v>
      </c>
      <c r="J30" s="36"/>
      <c r="K30" s="36"/>
    </row>
    <row r="31" s="1" customFormat="1" customHeight="1" spans="1:11">
      <c r="A31" s="20">
        <v>29</v>
      </c>
      <c r="B31" s="20">
        <v>357</v>
      </c>
      <c r="C31" s="21" t="s">
        <v>62</v>
      </c>
      <c r="D31" s="21" t="s">
        <v>33</v>
      </c>
      <c r="E31" s="22"/>
      <c r="F31" s="23">
        <v>11560.7196666667</v>
      </c>
      <c r="G31" s="24">
        <v>11507.84</v>
      </c>
      <c r="H31" s="26">
        <f t="shared" si="0"/>
        <v>0.995425919130349</v>
      </c>
      <c r="I31" s="35">
        <v>1</v>
      </c>
      <c r="J31" s="36"/>
      <c r="K31" s="36"/>
    </row>
    <row r="32" s="2" customFormat="1" customHeight="1" spans="1:16384">
      <c r="A32" s="27">
        <v>30</v>
      </c>
      <c r="B32" s="27">
        <v>365</v>
      </c>
      <c r="C32" s="28" t="s">
        <v>45</v>
      </c>
      <c r="D32" s="28" t="s">
        <v>33</v>
      </c>
      <c r="E32" s="29" t="s">
        <v>28</v>
      </c>
      <c r="F32" s="30">
        <v>16403.5180555556</v>
      </c>
      <c r="G32" s="31">
        <v>16219.84</v>
      </c>
      <c r="H32" s="25">
        <f t="shared" si="0"/>
        <v>0.988802520597501</v>
      </c>
      <c r="I32" s="38">
        <v>30</v>
      </c>
      <c r="J32" s="37" t="s">
        <v>595</v>
      </c>
      <c r="K32" s="37" t="s">
        <v>597</v>
      </c>
      <c r="XEZ32" s="39"/>
      <c r="XFA32" s="39"/>
      <c r="XFB32" s="39"/>
      <c r="XFC32" s="39"/>
      <c r="XFD32" s="39"/>
    </row>
    <row r="33" s="1" customFormat="1" customHeight="1" spans="1:11">
      <c r="A33" s="20">
        <v>31</v>
      </c>
      <c r="B33" s="20">
        <v>591</v>
      </c>
      <c r="C33" s="21" t="s">
        <v>101</v>
      </c>
      <c r="D33" s="21" t="s">
        <v>36</v>
      </c>
      <c r="E33" s="22" t="s">
        <v>28</v>
      </c>
      <c r="F33" s="23">
        <v>7278.03111111111</v>
      </c>
      <c r="G33" s="24">
        <v>7112</v>
      </c>
      <c r="H33" s="26">
        <f t="shared" si="0"/>
        <v>0.977187358974375</v>
      </c>
      <c r="I33" s="35">
        <v>0</v>
      </c>
      <c r="J33" s="36"/>
      <c r="K33" s="36"/>
    </row>
    <row r="34" s="1" customFormat="1" customHeight="1" spans="1:11">
      <c r="A34" s="20">
        <v>32</v>
      </c>
      <c r="B34" s="20">
        <v>594</v>
      </c>
      <c r="C34" s="21" t="s">
        <v>106</v>
      </c>
      <c r="D34" s="21" t="s">
        <v>36</v>
      </c>
      <c r="E34" s="22"/>
      <c r="F34" s="23">
        <v>6340.22133333333</v>
      </c>
      <c r="G34" s="24">
        <v>6180.41</v>
      </c>
      <c r="H34" s="26">
        <f t="shared" si="0"/>
        <v>0.974794045044905</v>
      </c>
      <c r="I34" s="35">
        <v>1</v>
      </c>
      <c r="J34" s="36"/>
      <c r="K34" s="36"/>
    </row>
    <row r="35" s="1" customFormat="1" customHeight="1" spans="1:11">
      <c r="A35" s="20">
        <v>33</v>
      </c>
      <c r="B35" s="20">
        <v>746</v>
      </c>
      <c r="C35" s="21" t="s">
        <v>78</v>
      </c>
      <c r="D35" s="21" t="s">
        <v>36</v>
      </c>
      <c r="E35" s="22" t="s">
        <v>28</v>
      </c>
      <c r="F35" s="23">
        <v>10361.5355</v>
      </c>
      <c r="G35" s="24">
        <v>10045.13</v>
      </c>
      <c r="H35" s="26">
        <f t="shared" si="0"/>
        <v>0.969463454523704</v>
      </c>
      <c r="I35" s="35">
        <v>2</v>
      </c>
      <c r="J35" s="36"/>
      <c r="K35" s="36"/>
    </row>
    <row r="36" s="1" customFormat="1" customHeight="1" spans="1:11">
      <c r="A36" s="20">
        <v>34</v>
      </c>
      <c r="B36" s="20">
        <v>337</v>
      </c>
      <c r="C36" s="21" t="s">
        <v>29</v>
      </c>
      <c r="D36" s="21" t="s">
        <v>30</v>
      </c>
      <c r="E36" s="22" t="s">
        <v>31</v>
      </c>
      <c r="F36" s="23">
        <v>29182.2191944444</v>
      </c>
      <c r="G36" s="24">
        <v>28162.59</v>
      </c>
      <c r="H36" s="26">
        <f t="shared" si="0"/>
        <v>0.965059915846341</v>
      </c>
      <c r="I36" s="35">
        <v>2</v>
      </c>
      <c r="J36" s="37"/>
      <c r="K36" s="37"/>
    </row>
    <row r="37" s="1" customFormat="1" customHeight="1" spans="1:11">
      <c r="A37" s="20">
        <v>35</v>
      </c>
      <c r="B37" s="20">
        <v>329</v>
      </c>
      <c r="C37" s="21" t="s">
        <v>67</v>
      </c>
      <c r="D37" s="21" t="s">
        <v>65</v>
      </c>
      <c r="E37" s="22" t="s">
        <v>28</v>
      </c>
      <c r="F37" s="23">
        <v>11579.172</v>
      </c>
      <c r="G37" s="24">
        <v>11102.18</v>
      </c>
      <c r="H37" s="26">
        <f t="shared" si="0"/>
        <v>0.958806035526547</v>
      </c>
      <c r="I37" s="35">
        <v>7</v>
      </c>
      <c r="J37" s="36"/>
      <c r="K37" s="36"/>
    </row>
    <row r="38" s="1" customFormat="1" customHeight="1" spans="1:11">
      <c r="A38" s="20">
        <v>36</v>
      </c>
      <c r="B38" s="20">
        <v>712</v>
      </c>
      <c r="C38" s="21" t="s">
        <v>39</v>
      </c>
      <c r="D38" s="21" t="s">
        <v>38</v>
      </c>
      <c r="E38" s="22" t="s">
        <v>28</v>
      </c>
      <c r="F38" s="23">
        <v>15557.2666666667</v>
      </c>
      <c r="G38" s="24">
        <v>14778.08</v>
      </c>
      <c r="H38" s="26">
        <f t="shared" si="0"/>
        <v>0.949914937928254</v>
      </c>
      <c r="I38" s="35">
        <v>12</v>
      </c>
      <c r="J38" s="36" t="s">
        <v>602</v>
      </c>
      <c r="K38" s="36"/>
    </row>
    <row r="39" s="1" customFormat="1" customHeight="1" spans="1:11">
      <c r="A39" s="20">
        <v>37</v>
      </c>
      <c r="B39" s="20">
        <v>732</v>
      </c>
      <c r="C39" s="21" t="s">
        <v>114</v>
      </c>
      <c r="D39" s="21" t="s">
        <v>36</v>
      </c>
      <c r="E39" s="22" t="s">
        <v>28</v>
      </c>
      <c r="F39" s="23">
        <v>5647.78622222222</v>
      </c>
      <c r="G39" s="24">
        <v>5315.47</v>
      </c>
      <c r="H39" s="26">
        <f t="shared" si="0"/>
        <v>0.941159914850413</v>
      </c>
      <c r="I39" s="35">
        <v>1</v>
      </c>
      <c r="J39" s="36"/>
      <c r="K39" s="36"/>
    </row>
    <row r="40" s="1" customFormat="1" customHeight="1" spans="1:11">
      <c r="A40" s="20">
        <v>38</v>
      </c>
      <c r="B40" s="20">
        <v>706</v>
      </c>
      <c r="C40" s="21" t="s">
        <v>110</v>
      </c>
      <c r="D40" s="21" t="s">
        <v>65</v>
      </c>
      <c r="E40" s="22"/>
      <c r="F40" s="23">
        <v>5886.07555555556</v>
      </c>
      <c r="G40" s="24">
        <v>5457.31</v>
      </c>
      <c r="H40" s="26">
        <f t="shared" si="0"/>
        <v>0.927155954505057</v>
      </c>
      <c r="I40" s="35">
        <v>1.5</v>
      </c>
      <c r="J40" s="36"/>
      <c r="K40" s="36"/>
    </row>
    <row r="41" s="1" customFormat="1" customHeight="1" spans="1:11">
      <c r="A41" s="20">
        <v>39</v>
      </c>
      <c r="B41" s="20">
        <v>56</v>
      </c>
      <c r="C41" s="21" t="s">
        <v>102</v>
      </c>
      <c r="D41" s="21" t="s">
        <v>65</v>
      </c>
      <c r="E41" s="22" t="s">
        <v>28</v>
      </c>
      <c r="F41" s="23">
        <v>7181.85888888889</v>
      </c>
      <c r="G41" s="24">
        <v>6568.91</v>
      </c>
      <c r="H41" s="26">
        <f t="shared" si="0"/>
        <v>0.914653170109317</v>
      </c>
      <c r="I41" s="35">
        <v>4</v>
      </c>
      <c r="J41" s="36"/>
      <c r="K41" s="36"/>
    </row>
    <row r="42" s="1" customFormat="1" customHeight="1" spans="1:11">
      <c r="A42" s="20">
        <v>40</v>
      </c>
      <c r="B42" s="20">
        <v>371</v>
      </c>
      <c r="C42" s="21" t="s">
        <v>104</v>
      </c>
      <c r="D42" s="21" t="s">
        <v>36</v>
      </c>
      <c r="E42" s="22"/>
      <c r="F42" s="23">
        <v>6496.96875</v>
      </c>
      <c r="G42" s="24">
        <v>5843.8</v>
      </c>
      <c r="H42" s="26">
        <f t="shared" si="0"/>
        <v>0.899465616176775</v>
      </c>
      <c r="I42" s="35">
        <v>1</v>
      </c>
      <c r="J42" s="36"/>
      <c r="K42" s="36"/>
    </row>
    <row r="43" s="1" customFormat="1" customHeight="1" spans="1:11">
      <c r="A43" s="20">
        <v>41</v>
      </c>
      <c r="B43" s="20">
        <v>355</v>
      </c>
      <c r="C43" s="21" t="s">
        <v>54</v>
      </c>
      <c r="D43" s="21" t="s">
        <v>30</v>
      </c>
      <c r="E43" s="22" t="s">
        <v>31</v>
      </c>
      <c r="F43" s="23">
        <v>14576.3713888889</v>
      </c>
      <c r="G43" s="24">
        <v>13100.42</v>
      </c>
      <c r="H43" s="26">
        <f t="shared" si="0"/>
        <v>0.898743565904614</v>
      </c>
      <c r="I43" s="35">
        <v>6</v>
      </c>
      <c r="J43" s="36"/>
      <c r="K43" s="36"/>
    </row>
    <row r="44" s="1" customFormat="1" customHeight="1" spans="1:11">
      <c r="A44" s="20">
        <v>42</v>
      </c>
      <c r="B44" s="20">
        <v>743</v>
      </c>
      <c r="C44" s="21" t="s">
        <v>98</v>
      </c>
      <c r="D44" s="21" t="s">
        <v>38</v>
      </c>
      <c r="E44" s="22"/>
      <c r="F44" s="23">
        <v>6948.84563888889</v>
      </c>
      <c r="G44" s="24">
        <v>6176.44</v>
      </c>
      <c r="H44" s="26">
        <f t="shared" si="0"/>
        <v>0.888844035537909</v>
      </c>
      <c r="I44" s="35">
        <v>3</v>
      </c>
      <c r="J44" s="36"/>
      <c r="K44" s="36"/>
    </row>
    <row r="45" s="1" customFormat="1" customHeight="1" spans="1:11">
      <c r="A45" s="20">
        <v>43</v>
      </c>
      <c r="B45" s="20">
        <v>738</v>
      </c>
      <c r="C45" s="21" t="s">
        <v>94</v>
      </c>
      <c r="D45" s="21" t="s">
        <v>65</v>
      </c>
      <c r="E45" s="22"/>
      <c r="F45" s="23">
        <v>7336.34458333333</v>
      </c>
      <c r="G45" s="24">
        <v>6493.38</v>
      </c>
      <c r="H45" s="26">
        <f t="shared" si="0"/>
        <v>0.885097465943956</v>
      </c>
      <c r="I45" s="35">
        <v>4</v>
      </c>
      <c r="J45" s="36"/>
      <c r="K45" s="36"/>
    </row>
    <row r="46" s="1" customFormat="1" customHeight="1" spans="1:11">
      <c r="A46" s="20">
        <v>44</v>
      </c>
      <c r="B46" s="20">
        <v>724</v>
      </c>
      <c r="C46" s="21" t="s">
        <v>55</v>
      </c>
      <c r="D46" s="21" t="s">
        <v>38</v>
      </c>
      <c r="E46" s="22" t="s">
        <v>31</v>
      </c>
      <c r="F46" s="23">
        <v>14191.0503333333</v>
      </c>
      <c r="G46" s="24">
        <v>12351.55</v>
      </c>
      <c r="H46" s="26">
        <f t="shared" si="0"/>
        <v>0.870376026430369</v>
      </c>
      <c r="I46" s="35">
        <v>0</v>
      </c>
      <c r="J46" s="36"/>
      <c r="K46" s="36"/>
    </row>
    <row r="47" s="1" customFormat="1" customHeight="1" spans="1:11">
      <c r="A47" s="20">
        <v>45</v>
      </c>
      <c r="B47" s="20">
        <v>717</v>
      </c>
      <c r="C47" s="21" t="s">
        <v>93</v>
      </c>
      <c r="D47" s="21" t="s">
        <v>36</v>
      </c>
      <c r="E47" s="22"/>
      <c r="F47" s="23">
        <v>7878.0955</v>
      </c>
      <c r="G47" s="24">
        <v>6759.2</v>
      </c>
      <c r="H47" s="26">
        <f t="shared" si="0"/>
        <v>0.857973859291246</v>
      </c>
      <c r="I47" s="35">
        <v>0</v>
      </c>
      <c r="J47" s="36"/>
      <c r="K47" s="36"/>
    </row>
    <row r="48" s="2" customFormat="1" customHeight="1" spans="1:16384">
      <c r="A48" s="27">
        <v>46</v>
      </c>
      <c r="B48" s="27">
        <v>387</v>
      </c>
      <c r="C48" s="28" t="s">
        <v>43</v>
      </c>
      <c r="D48" s="28" t="s">
        <v>38</v>
      </c>
      <c r="E48" s="29" t="s">
        <v>31</v>
      </c>
      <c r="F48" s="30">
        <v>16420.7835</v>
      </c>
      <c r="G48" s="31">
        <v>14038.29</v>
      </c>
      <c r="H48" s="25">
        <f t="shared" si="0"/>
        <v>0.85490987686428</v>
      </c>
      <c r="I48" s="38">
        <v>34</v>
      </c>
      <c r="J48" s="37" t="s">
        <v>595</v>
      </c>
      <c r="K48" s="37" t="s">
        <v>597</v>
      </c>
      <c r="XEZ48" s="39"/>
      <c r="XFA48" s="39"/>
      <c r="XFB48" s="39"/>
      <c r="XFC48" s="39"/>
      <c r="XFD48" s="39"/>
    </row>
    <row r="49" s="1" customFormat="1" customHeight="1" spans="1:11">
      <c r="A49" s="20">
        <v>47</v>
      </c>
      <c r="B49" s="20">
        <v>399</v>
      </c>
      <c r="C49" s="21" t="s">
        <v>63</v>
      </c>
      <c r="D49" s="21" t="s">
        <v>38</v>
      </c>
      <c r="E49" s="22"/>
      <c r="F49" s="23">
        <v>11276.5599444444</v>
      </c>
      <c r="G49" s="24">
        <v>9638.31</v>
      </c>
      <c r="H49" s="26">
        <f t="shared" si="0"/>
        <v>0.854720770118239</v>
      </c>
      <c r="I49" s="35">
        <v>0</v>
      </c>
      <c r="J49" s="36"/>
      <c r="K49" s="36"/>
    </row>
    <row r="50" s="1" customFormat="1" customHeight="1" spans="1:11">
      <c r="A50" s="20">
        <v>48</v>
      </c>
      <c r="B50" s="20">
        <v>718</v>
      </c>
      <c r="C50" s="21" t="s">
        <v>108</v>
      </c>
      <c r="D50" s="21" t="s">
        <v>30</v>
      </c>
      <c r="E50" s="22"/>
      <c r="F50" s="23">
        <v>5662.64033333333</v>
      </c>
      <c r="G50" s="24">
        <v>4823.14</v>
      </c>
      <c r="H50" s="26">
        <f t="shared" si="0"/>
        <v>0.85174754462303</v>
      </c>
      <c r="I50" s="35">
        <v>1</v>
      </c>
      <c r="J50" s="36"/>
      <c r="K50" s="36"/>
    </row>
    <row r="51" s="1" customFormat="1" customHeight="1" spans="1:11">
      <c r="A51" s="20">
        <v>49</v>
      </c>
      <c r="B51" s="20">
        <v>587</v>
      </c>
      <c r="C51" s="21" t="s">
        <v>81</v>
      </c>
      <c r="D51" s="21" t="s">
        <v>65</v>
      </c>
      <c r="E51" s="22"/>
      <c r="F51" s="23">
        <v>9524.098</v>
      </c>
      <c r="G51" s="24">
        <v>8001.74</v>
      </c>
      <c r="H51" s="26">
        <f t="shared" si="0"/>
        <v>0.840157251636848</v>
      </c>
      <c r="I51" s="35">
        <v>3</v>
      </c>
      <c r="J51" s="36"/>
      <c r="K51" s="36"/>
    </row>
    <row r="52" s="1" customFormat="1" customHeight="1" spans="1:11">
      <c r="A52" s="20">
        <v>50</v>
      </c>
      <c r="B52" s="20">
        <v>379</v>
      </c>
      <c r="C52" s="21" t="s">
        <v>72</v>
      </c>
      <c r="D52" s="21" t="s">
        <v>33</v>
      </c>
      <c r="E52" s="22"/>
      <c r="F52" s="23">
        <v>10156.344</v>
      </c>
      <c r="G52" s="24">
        <v>8529.55</v>
      </c>
      <c r="H52" s="26">
        <f t="shared" si="0"/>
        <v>0.839824842482689</v>
      </c>
      <c r="I52" s="35">
        <v>1</v>
      </c>
      <c r="J52" s="36"/>
      <c r="K52" s="36"/>
    </row>
    <row r="53" s="1" customFormat="1" customHeight="1" spans="1:11">
      <c r="A53" s="20">
        <v>51</v>
      </c>
      <c r="B53" s="20">
        <v>54</v>
      </c>
      <c r="C53" s="21" t="s">
        <v>64</v>
      </c>
      <c r="D53" s="21" t="s">
        <v>65</v>
      </c>
      <c r="E53" s="22" t="s">
        <v>28</v>
      </c>
      <c r="F53" s="23">
        <v>11904.353</v>
      </c>
      <c r="G53" s="24">
        <v>9804.77</v>
      </c>
      <c r="H53" s="26">
        <f t="shared" si="0"/>
        <v>0.823628970007862</v>
      </c>
      <c r="I53" s="35">
        <v>1</v>
      </c>
      <c r="J53" s="36"/>
      <c r="K53" s="36"/>
    </row>
    <row r="54" s="1" customFormat="1" customHeight="1" spans="1:11">
      <c r="A54" s="20">
        <v>52</v>
      </c>
      <c r="B54" s="20">
        <v>730</v>
      </c>
      <c r="C54" s="21" t="s">
        <v>53</v>
      </c>
      <c r="D54" s="21" t="s">
        <v>33</v>
      </c>
      <c r="E54" s="22" t="s">
        <v>31</v>
      </c>
      <c r="F54" s="23">
        <v>14979.4810555556</v>
      </c>
      <c r="G54" s="24">
        <v>12131.25</v>
      </c>
      <c r="H54" s="26">
        <f t="shared" si="0"/>
        <v>0.809857828519417</v>
      </c>
      <c r="I54" s="35">
        <v>0</v>
      </c>
      <c r="J54" s="36"/>
      <c r="K54" s="36"/>
    </row>
    <row r="55" s="1" customFormat="1" customHeight="1" spans="1:11">
      <c r="A55" s="20">
        <v>53</v>
      </c>
      <c r="B55" s="20">
        <v>709</v>
      </c>
      <c r="C55" s="21" t="s">
        <v>75</v>
      </c>
      <c r="D55" s="21" t="s">
        <v>33</v>
      </c>
      <c r="E55" s="22"/>
      <c r="F55" s="23">
        <v>9954.58044444444</v>
      </c>
      <c r="G55" s="24">
        <v>8038.51</v>
      </c>
      <c r="H55" s="26">
        <f t="shared" si="0"/>
        <v>0.807518714109766</v>
      </c>
      <c r="I55" s="35">
        <v>2</v>
      </c>
      <c r="J55" s="36"/>
      <c r="K55" s="36"/>
    </row>
    <row r="56" s="1" customFormat="1" customHeight="1" spans="1:11">
      <c r="A56" s="20">
        <v>54</v>
      </c>
      <c r="B56" s="20">
        <v>52</v>
      </c>
      <c r="C56" s="21" t="s">
        <v>79</v>
      </c>
      <c r="D56" s="21" t="s">
        <v>65</v>
      </c>
      <c r="E56" s="22" t="s">
        <v>28</v>
      </c>
      <c r="F56" s="23">
        <v>10030.1049166667</v>
      </c>
      <c r="G56" s="24">
        <v>8094.94</v>
      </c>
      <c r="H56" s="26">
        <f t="shared" si="0"/>
        <v>0.807064339531374</v>
      </c>
      <c r="I56" s="35">
        <v>2</v>
      </c>
      <c r="J56" s="36"/>
      <c r="K56" s="36"/>
    </row>
    <row r="57" s="1" customFormat="1" customHeight="1" spans="1:11">
      <c r="A57" s="20">
        <v>55</v>
      </c>
      <c r="B57" s="20">
        <v>710</v>
      </c>
      <c r="C57" s="21" t="s">
        <v>111</v>
      </c>
      <c r="D57" s="21" t="s">
        <v>65</v>
      </c>
      <c r="E57" s="22"/>
      <c r="F57" s="23">
        <v>5884.48666666667</v>
      </c>
      <c r="G57" s="24">
        <v>4727.38</v>
      </c>
      <c r="H57" s="26">
        <f t="shared" si="0"/>
        <v>0.803363193390983</v>
      </c>
      <c r="I57" s="35">
        <v>4</v>
      </c>
      <c r="J57" s="36"/>
      <c r="K57" s="36"/>
    </row>
    <row r="58" s="1" customFormat="1" customHeight="1" spans="1:11">
      <c r="A58" s="20">
        <v>56</v>
      </c>
      <c r="B58" s="20">
        <v>515</v>
      </c>
      <c r="C58" s="21" t="s">
        <v>70</v>
      </c>
      <c r="D58" s="21" t="s">
        <v>30</v>
      </c>
      <c r="E58" s="22" t="s">
        <v>28</v>
      </c>
      <c r="F58" s="23">
        <v>11229.817</v>
      </c>
      <c r="G58" s="24">
        <v>8940.73</v>
      </c>
      <c r="H58" s="26">
        <f t="shared" si="0"/>
        <v>0.796159901804277</v>
      </c>
      <c r="I58" s="35">
        <v>2</v>
      </c>
      <c r="J58" s="36"/>
      <c r="K58" s="36"/>
    </row>
    <row r="59" s="1" customFormat="1" customHeight="1" spans="1:11">
      <c r="A59" s="20">
        <v>57</v>
      </c>
      <c r="B59" s="20">
        <v>549</v>
      </c>
      <c r="C59" s="21" t="s">
        <v>103</v>
      </c>
      <c r="D59" s="21" t="s">
        <v>36</v>
      </c>
      <c r="E59" s="22"/>
      <c r="F59" s="23">
        <v>6521.33325</v>
      </c>
      <c r="G59" s="24">
        <v>5088.54</v>
      </c>
      <c r="H59" s="26">
        <f t="shared" si="0"/>
        <v>0.780291361432879</v>
      </c>
      <c r="I59" s="35">
        <v>0</v>
      </c>
      <c r="J59" s="36"/>
      <c r="K59" s="36"/>
    </row>
    <row r="60" s="1" customFormat="1" customHeight="1" spans="1:11">
      <c r="A60" s="20">
        <v>58</v>
      </c>
      <c r="B60" s="20">
        <v>737</v>
      </c>
      <c r="C60" s="21" t="s">
        <v>83</v>
      </c>
      <c r="D60" s="21" t="s">
        <v>38</v>
      </c>
      <c r="E60" s="22"/>
      <c r="F60" s="23">
        <v>9427.415</v>
      </c>
      <c r="G60" s="24">
        <v>7013.2</v>
      </c>
      <c r="H60" s="26">
        <f t="shared" si="0"/>
        <v>0.743915484785596</v>
      </c>
      <c r="I60" s="35">
        <v>0</v>
      </c>
      <c r="J60" s="36"/>
      <c r="K60" s="36"/>
    </row>
    <row r="61" s="1" customFormat="1" customHeight="1" spans="1:11">
      <c r="A61" s="20">
        <v>59</v>
      </c>
      <c r="B61" s="20">
        <v>391</v>
      </c>
      <c r="C61" s="21" t="s">
        <v>66</v>
      </c>
      <c r="D61" s="21" t="s">
        <v>30</v>
      </c>
      <c r="E61" s="22"/>
      <c r="F61" s="23">
        <v>11031.079</v>
      </c>
      <c r="G61" s="24">
        <v>7985.17</v>
      </c>
      <c r="H61" s="26">
        <f t="shared" si="0"/>
        <v>0.723879323137836</v>
      </c>
      <c r="I61" s="35">
        <v>2</v>
      </c>
      <c r="J61" s="36"/>
      <c r="K61" s="36"/>
    </row>
    <row r="62" s="1" customFormat="1" customHeight="1" spans="1:11">
      <c r="A62" s="20">
        <v>60</v>
      </c>
      <c r="B62" s="20">
        <v>747</v>
      </c>
      <c r="C62" s="21" t="s">
        <v>80</v>
      </c>
      <c r="D62" s="21" t="s">
        <v>30</v>
      </c>
      <c r="E62" s="22" t="s">
        <v>28</v>
      </c>
      <c r="F62" s="23">
        <v>10012.9708333333</v>
      </c>
      <c r="G62" s="24">
        <v>7107.72</v>
      </c>
      <c r="H62" s="26">
        <f t="shared" si="0"/>
        <v>0.709851263756638</v>
      </c>
      <c r="I62" s="35">
        <v>2</v>
      </c>
      <c r="J62" s="36"/>
      <c r="K62" s="36"/>
    </row>
    <row r="63" s="1" customFormat="1" customHeight="1" spans="1:11">
      <c r="A63" s="20">
        <v>61</v>
      </c>
      <c r="B63" s="20">
        <v>726</v>
      </c>
      <c r="C63" s="21" t="s">
        <v>56</v>
      </c>
      <c r="D63" s="21" t="s">
        <v>33</v>
      </c>
      <c r="E63" s="22" t="s">
        <v>28</v>
      </c>
      <c r="F63" s="23">
        <v>14204.5594444444</v>
      </c>
      <c r="G63" s="24">
        <v>10073.44</v>
      </c>
      <c r="H63" s="26">
        <f t="shared" si="0"/>
        <v>0.709169477546864</v>
      </c>
      <c r="I63" s="35">
        <v>1</v>
      </c>
      <c r="J63" s="37"/>
      <c r="K63" s="37"/>
    </row>
    <row r="64" s="1" customFormat="1" customHeight="1" spans="1:11">
      <c r="A64" s="20">
        <v>62</v>
      </c>
      <c r="B64" s="20">
        <v>742</v>
      </c>
      <c r="C64" s="21" t="s">
        <v>46</v>
      </c>
      <c r="D64" s="21" t="s">
        <v>30</v>
      </c>
      <c r="E64" s="22"/>
      <c r="F64" s="23">
        <v>13896.66</v>
      </c>
      <c r="G64" s="24">
        <v>9779.01</v>
      </c>
      <c r="H64" s="26">
        <f t="shared" si="0"/>
        <v>0.70369498857999</v>
      </c>
      <c r="I64" s="35">
        <v>7</v>
      </c>
      <c r="J64" s="37"/>
      <c r="K64" s="37"/>
    </row>
    <row r="65" s="1" customFormat="1" customHeight="1" spans="1:11">
      <c r="A65" s="20">
        <v>63</v>
      </c>
      <c r="B65" s="20">
        <v>359</v>
      </c>
      <c r="C65" s="21" t="s">
        <v>58</v>
      </c>
      <c r="D65" s="21" t="s">
        <v>33</v>
      </c>
      <c r="E65" s="22"/>
      <c r="F65" s="23">
        <v>12955.4412222222</v>
      </c>
      <c r="G65" s="24">
        <v>9051.2</v>
      </c>
      <c r="H65" s="26">
        <f t="shared" si="0"/>
        <v>0.69864081390564</v>
      </c>
      <c r="I65" s="35">
        <v>1</v>
      </c>
      <c r="J65" s="36"/>
      <c r="K65" s="36"/>
    </row>
    <row r="66" s="1" customFormat="1" customHeight="1" spans="1:11">
      <c r="A66" s="20">
        <v>64</v>
      </c>
      <c r="B66" s="20">
        <v>713</v>
      </c>
      <c r="C66" s="21" t="s">
        <v>115</v>
      </c>
      <c r="D66" s="21" t="s">
        <v>65</v>
      </c>
      <c r="E66" s="22"/>
      <c r="F66" s="23">
        <v>4907.78470588235</v>
      </c>
      <c r="G66" s="24">
        <v>3400.22</v>
      </c>
      <c r="H66" s="26">
        <f t="shared" si="0"/>
        <v>0.692821752332489</v>
      </c>
      <c r="I66" s="35">
        <v>2</v>
      </c>
      <c r="J66" s="36"/>
      <c r="K66" s="36"/>
    </row>
    <row r="67" s="1" customFormat="1" customHeight="1" spans="1:11">
      <c r="A67" s="20">
        <v>65</v>
      </c>
      <c r="B67" s="20">
        <v>308</v>
      </c>
      <c r="C67" s="21" t="s">
        <v>50</v>
      </c>
      <c r="D67" s="21" t="s">
        <v>30</v>
      </c>
      <c r="E67" s="22" t="s">
        <v>31</v>
      </c>
      <c r="F67" s="23">
        <v>13398.3391666667</v>
      </c>
      <c r="G67" s="24">
        <v>9247.76</v>
      </c>
      <c r="H67" s="26">
        <f t="shared" ref="H67:H86" si="1">G67/F67</f>
        <v>0.690216890688005</v>
      </c>
      <c r="I67" s="35">
        <v>5</v>
      </c>
      <c r="J67" s="37"/>
      <c r="K67" s="37"/>
    </row>
    <row r="68" s="1" customFormat="1" customHeight="1" spans="1:11">
      <c r="A68" s="20">
        <v>66</v>
      </c>
      <c r="B68" s="20">
        <v>584</v>
      </c>
      <c r="C68" s="21" t="s">
        <v>95</v>
      </c>
      <c r="D68" s="21" t="s">
        <v>38</v>
      </c>
      <c r="E68" s="22"/>
      <c r="F68" s="23">
        <v>6977.48569444444</v>
      </c>
      <c r="G68" s="24">
        <v>4765.75</v>
      </c>
      <c r="H68" s="26">
        <f t="shared" si="1"/>
        <v>0.683018240194251</v>
      </c>
      <c r="I68" s="35">
        <v>1</v>
      </c>
      <c r="J68" s="36"/>
      <c r="K68" s="36"/>
    </row>
    <row r="69" s="1" customFormat="1" customHeight="1" spans="1:11">
      <c r="A69" s="20">
        <v>67</v>
      </c>
      <c r="B69" s="20">
        <v>546</v>
      </c>
      <c r="C69" s="21" t="s">
        <v>48</v>
      </c>
      <c r="D69" s="21" t="s">
        <v>38</v>
      </c>
      <c r="E69" s="22" t="s">
        <v>28</v>
      </c>
      <c r="F69" s="23">
        <v>15233.4298888889</v>
      </c>
      <c r="G69" s="24">
        <v>10348.29</v>
      </c>
      <c r="H69" s="26">
        <f t="shared" si="1"/>
        <v>0.679314512587079</v>
      </c>
      <c r="I69" s="35">
        <v>12</v>
      </c>
      <c r="J69" s="36" t="s">
        <v>601</v>
      </c>
      <c r="K69" s="36"/>
    </row>
    <row r="70" s="1" customFormat="1" customHeight="1" spans="1:11">
      <c r="A70" s="20">
        <v>68</v>
      </c>
      <c r="B70" s="20">
        <v>707</v>
      </c>
      <c r="C70" s="21" t="s">
        <v>44</v>
      </c>
      <c r="D70" s="21" t="s">
        <v>38</v>
      </c>
      <c r="E70" s="22" t="s">
        <v>28</v>
      </c>
      <c r="F70" s="23">
        <v>16731.7879166667</v>
      </c>
      <c r="G70" s="24">
        <v>11261.65</v>
      </c>
      <c r="H70" s="26">
        <f t="shared" si="1"/>
        <v>0.673069133800229</v>
      </c>
      <c r="I70" s="35">
        <v>12</v>
      </c>
      <c r="J70" s="41" t="s">
        <v>601</v>
      </c>
      <c r="K70" s="37"/>
    </row>
    <row r="71" s="1" customFormat="1" customHeight="1" spans="1:11">
      <c r="A71" s="20">
        <v>69</v>
      </c>
      <c r="B71" s="20">
        <v>511</v>
      </c>
      <c r="C71" s="21" t="s">
        <v>86</v>
      </c>
      <c r="D71" s="21" t="s">
        <v>30</v>
      </c>
      <c r="E71" s="22" t="s">
        <v>28</v>
      </c>
      <c r="F71" s="23">
        <v>9973.51</v>
      </c>
      <c r="G71" s="24">
        <v>6658.05</v>
      </c>
      <c r="H71" s="26">
        <f t="shared" si="1"/>
        <v>0.667573401941744</v>
      </c>
      <c r="I71" s="35">
        <v>2</v>
      </c>
      <c r="J71" s="36"/>
      <c r="K71" s="36"/>
    </row>
    <row r="72" s="1" customFormat="1" customHeight="1" spans="1:11">
      <c r="A72" s="20">
        <v>70</v>
      </c>
      <c r="B72" s="20">
        <v>343</v>
      </c>
      <c r="C72" s="21" t="s">
        <v>32</v>
      </c>
      <c r="D72" s="21" t="s">
        <v>33</v>
      </c>
      <c r="E72" s="22" t="s">
        <v>31</v>
      </c>
      <c r="F72" s="23">
        <v>30251.5305</v>
      </c>
      <c r="G72" s="24">
        <v>19899.73</v>
      </c>
      <c r="H72" s="26">
        <f t="shared" si="1"/>
        <v>0.657809032174422</v>
      </c>
      <c r="I72" s="35">
        <v>7</v>
      </c>
      <c r="J72" s="37"/>
      <c r="K72" s="37"/>
    </row>
    <row r="73" s="1" customFormat="1" customHeight="1" spans="1:11">
      <c r="A73" s="20">
        <v>71</v>
      </c>
      <c r="B73" s="20">
        <v>570</v>
      </c>
      <c r="C73" s="21" t="s">
        <v>90</v>
      </c>
      <c r="D73" s="21" t="s">
        <v>33</v>
      </c>
      <c r="E73" s="22"/>
      <c r="F73" s="23">
        <v>8096.87855555556</v>
      </c>
      <c r="G73" s="24">
        <v>5275.28</v>
      </c>
      <c r="H73" s="26">
        <f t="shared" si="1"/>
        <v>0.651520207917709</v>
      </c>
      <c r="I73" s="35">
        <v>2</v>
      </c>
      <c r="J73" s="36"/>
      <c r="K73" s="36"/>
    </row>
    <row r="74" s="1" customFormat="1" customHeight="1" spans="1:11">
      <c r="A74" s="20">
        <v>72</v>
      </c>
      <c r="B74" s="20">
        <v>598</v>
      </c>
      <c r="C74" s="21" t="s">
        <v>74</v>
      </c>
      <c r="D74" s="21" t="s">
        <v>38</v>
      </c>
      <c r="E74" s="22"/>
      <c r="F74" s="23">
        <v>9972.64577777778</v>
      </c>
      <c r="G74" s="24">
        <v>6389.4</v>
      </c>
      <c r="H74" s="26">
        <f t="shared" si="1"/>
        <v>0.640692564679035</v>
      </c>
      <c r="I74" s="35">
        <v>0</v>
      </c>
      <c r="J74" s="36"/>
      <c r="K74" s="36"/>
    </row>
    <row r="75" s="1" customFormat="1" customHeight="1" spans="1:11">
      <c r="A75" s="20">
        <v>73</v>
      </c>
      <c r="B75" s="20">
        <v>573</v>
      </c>
      <c r="C75" s="21" t="s">
        <v>92</v>
      </c>
      <c r="D75" s="21" t="s">
        <v>38</v>
      </c>
      <c r="E75" s="22" t="s">
        <v>28</v>
      </c>
      <c r="F75" s="23">
        <v>8556.68222222222</v>
      </c>
      <c r="G75" s="24">
        <v>5421.62</v>
      </c>
      <c r="H75" s="26">
        <f t="shared" si="1"/>
        <v>0.63361240480799</v>
      </c>
      <c r="I75" s="35">
        <v>0</v>
      </c>
      <c r="J75" s="36"/>
      <c r="K75" s="36"/>
    </row>
    <row r="76" s="1" customFormat="1" customHeight="1" spans="1:11">
      <c r="A76" s="20">
        <v>74</v>
      </c>
      <c r="B76" s="20">
        <v>733</v>
      </c>
      <c r="C76" s="21" t="s">
        <v>107</v>
      </c>
      <c r="D76" s="21" t="s">
        <v>38</v>
      </c>
      <c r="E76" s="22"/>
      <c r="F76" s="23">
        <v>6141.05238888889</v>
      </c>
      <c r="G76" s="24">
        <v>3881.06</v>
      </c>
      <c r="H76" s="26">
        <f t="shared" si="1"/>
        <v>0.631986140848117</v>
      </c>
      <c r="I76" s="35">
        <v>2</v>
      </c>
      <c r="J76" s="36"/>
      <c r="K76" s="36"/>
    </row>
    <row r="77" s="1" customFormat="1" customHeight="1" spans="1:11">
      <c r="A77" s="20">
        <v>75</v>
      </c>
      <c r="B77" s="20">
        <v>545</v>
      </c>
      <c r="C77" s="21" t="s">
        <v>116</v>
      </c>
      <c r="D77" s="21" t="s">
        <v>38</v>
      </c>
      <c r="E77" s="22"/>
      <c r="F77" s="23">
        <v>4689.65</v>
      </c>
      <c r="G77" s="24">
        <v>2943.18</v>
      </c>
      <c r="H77" s="26">
        <f t="shared" si="1"/>
        <v>0.627590545136631</v>
      </c>
      <c r="I77" s="35">
        <v>1</v>
      </c>
      <c r="J77" s="36"/>
      <c r="K77" s="36"/>
    </row>
    <row r="78" s="1" customFormat="1" customHeight="1" spans="1:11">
      <c r="A78" s="20">
        <v>76</v>
      </c>
      <c r="B78" s="20">
        <v>752</v>
      </c>
      <c r="C78" s="21" t="s">
        <v>117</v>
      </c>
      <c r="D78" s="21" t="s">
        <v>33</v>
      </c>
      <c r="E78" s="22" t="s">
        <v>28</v>
      </c>
      <c r="F78" s="23">
        <v>4388.78366666667</v>
      </c>
      <c r="G78" s="24">
        <v>2590.9</v>
      </c>
      <c r="H78" s="26">
        <f t="shared" si="1"/>
        <v>0.590345798923331</v>
      </c>
      <c r="I78" s="35">
        <v>1</v>
      </c>
      <c r="J78" s="36"/>
      <c r="K78" s="36"/>
    </row>
    <row r="79" s="1" customFormat="1" customHeight="1" spans="1:11">
      <c r="A79" s="20">
        <v>77</v>
      </c>
      <c r="B79" s="20">
        <v>311</v>
      </c>
      <c r="C79" s="21" t="s">
        <v>76</v>
      </c>
      <c r="D79" s="21" t="s">
        <v>33</v>
      </c>
      <c r="E79" s="22"/>
      <c r="F79" s="23">
        <v>9813.29816666667</v>
      </c>
      <c r="G79" s="24">
        <v>5695.08</v>
      </c>
      <c r="H79" s="26">
        <f t="shared" si="1"/>
        <v>0.580343112302933</v>
      </c>
      <c r="I79" s="35">
        <v>0</v>
      </c>
      <c r="J79" s="36"/>
      <c r="K79" s="36"/>
    </row>
    <row r="80" s="1" customFormat="1" customHeight="1" spans="1:11">
      <c r="A80" s="20">
        <v>78</v>
      </c>
      <c r="B80" s="20">
        <v>377</v>
      </c>
      <c r="C80" s="21" t="s">
        <v>69</v>
      </c>
      <c r="D80" s="21" t="s">
        <v>38</v>
      </c>
      <c r="E80" s="22"/>
      <c r="F80" s="23">
        <v>10611.2583333333</v>
      </c>
      <c r="G80" s="24">
        <v>6096.42</v>
      </c>
      <c r="H80" s="26">
        <f t="shared" si="1"/>
        <v>0.574523756607567</v>
      </c>
      <c r="I80" s="35">
        <v>1</v>
      </c>
      <c r="J80" s="36"/>
      <c r="K80" s="36"/>
    </row>
    <row r="81" s="1" customFormat="1" customHeight="1" spans="1:11">
      <c r="A81" s="20">
        <v>79</v>
      </c>
      <c r="B81" s="20">
        <v>572</v>
      </c>
      <c r="C81" s="21" t="s">
        <v>77</v>
      </c>
      <c r="D81" s="21" t="s">
        <v>30</v>
      </c>
      <c r="E81" s="22" t="s">
        <v>28</v>
      </c>
      <c r="F81" s="23">
        <v>10501.3933235294</v>
      </c>
      <c r="G81" s="24">
        <v>5991.7</v>
      </c>
      <c r="H81" s="26">
        <f t="shared" si="1"/>
        <v>0.570562383048258</v>
      </c>
      <c r="I81" s="35">
        <v>0</v>
      </c>
      <c r="J81" s="36"/>
      <c r="K81" s="36"/>
    </row>
    <row r="82" s="1" customFormat="1" customHeight="1" spans="1:11">
      <c r="A82" s="20">
        <v>80</v>
      </c>
      <c r="B82" s="20">
        <v>349</v>
      </c>
      <c r="C82" s="21" t="s">
        <v>71</v>
      </c>
      <c r="D82" s="21" t="s">
        <v>30</v>
      </c>
      <c r="E82" s="22"/>
      <c r="F82" s="23">
        <v>10205.1925555556</v>
      </c>
      <c r="G82" s="24">
        <v>5508.5</v>
      </c>
      <c r="H82" s="26">
        <f t="shared" si="1"/>
        <v>0.539774234539184</v>
      </c>
      <c r="I82" s="35">
        <v>3</v>
      </c>
      <c r="J82" s="36"/>
      <c r="K82" s="36"/>
    </row>
    <row r="83" s="1" customFormat="1" customHeight="1" spans="1:11">
      <c r="A83" s="20">
        <v>81</v>
      </c>
      <c r="B83" s="20">
        <v>339</v>
      </c>
      <c r="C83" s="21" t="s">
        <v>89</v>
      </c>
      <c r="D83" s="21" t="s">
        <v>33</v>
      </c>
      <c r="E83" s="22" t="s">
        <v>31</v>
      </c>
      <c r="F83" s="23">
        <v>8432.31541666667</v>
      </c>
      <c r="G83" s="24">
        <v>4154.5</v>
      </c>
      <c r="H83" s="26">
        <f t="shared" si="1"/>
        <v>0.492687926709731</v>
      </c>
      <c r="I83" s="35">
        <v>3</v>
      </c>
      <c r="J83" s="36"/>
      <c r="K83" s="36"/>
    </row>
    <row r="84" s="1" customFormat="1" customHeight="1" spans="1:11">
      <c r="A84" s="20">
        <v>82</v>
      </c>
      <c r="B84" s="20">
        <v>753</v>
      </c>
      <c r="C84" s="21" t="s">
        <v>118</v>
      </c>
      <c r="D84" s="21" t="s">
        <v>38</v>
      </c>
      <c r="E84" s="22" t="s">
        <v>28</v>
      </c>
      <c r="F84" s="23">
        <v>2624.18444444444</v>
      </c>
      <c r="G84" s="24">
        <v>854.8</v>
      </c>
      <c r="H84" s="26">
        <f t="shared" si="1"/>
        <v>0.325739298474108</v>
      </c>
      <c r="I84" s="35">
        <v>1</v>
      </c>
      <c r="J84" s="36"/>
      <c r="K84" s="36"/>
    </row>
    <row r="85" s="1" customFormat="1" customHeight="1" spans="1:11">
      <c r="A85" s="20">
        <v>83</v>
      </c>
      <c r="B85" s="20">
        <v>367</v>
      </c>
      <c r="C85" s="21" t="s">
        <v>82</v>
      </c>
      <c r="D85" s="21" t="s">
        <v>65</v>
      </c>
      <c r="E85" s="22" t="s">
        <v>28</v>
      </c>
      <c r="F85" s="23">
        <v>9738.20061111111</v>
      </c>
      <c r="G85" s="24">
        <v>2548</v>
      </c>
      <c r="H85" s="26">
        <f t="shared" si="1"/>
        <v>0.261649980499763</v>
      </c>
      <c r="I85" s="35">
        <v>0</v>
      </c>
      <c r="J85" s="36"/>
      <c r="K85" s="36"/>
    </row>
    <row r="86" s="1" customFormat="1" customHeight="1" spans="1:11">
      <c r="A86" s="14" t="s">
        <v>603</v>
      </c>
      <c r="B86" s="15"/>
      <c r="C86" s="14"/>
      <c r="D86" s="14"/>
      <c r="E86" s="14"/>
      <c r="F86" s="17">
        <f t="shared" ref="F86:I86" si="2">SUM(F3:F85)</f>
        <v>1008245.86401413</v>
      </c>
      <c r="G86" s="40">
        <f t="shared" si="2"/>
        <v>959788.23</v>
      </c>
      <c r="H86" s="26">
        <f t="shared" si="1"/>
        <v>0.951938673151398</v>
      </c>
      <c r="I86" s="33">
        <f t="shared" si="2"/>
        <v>342.7</v>
      </c>
      <c r="J86" s="36"/>
      <c r="K86" s="36"/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12.9-12.12（83家）</vt:lpstr>
      <vt:lpstr>中山中智人人动销情况</vt:lpstr>
      <vt:lpstr>片长奖罚</vt:lpstr>
      <vt:lpstr>中山中智奖励明细</vt:lpstr>
      <vt:lpstr>12.9</vt:lpstr>
      <vt:lpstr>12.10</vt:lpstr>
      <vt:lpstr>12.11</vt:lpstr>
      <vt:lpstr>12.12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☆美美维☆</cp:lastModifiedBy>
  <dcterms:created xsi:type="dcterms:W3CDTF">2017-12-08T10:37:00Z</dcterms:created>
  <dcterms:modified xsi:type="dcterms:W3CDTF">2017-12-25T09:54:53Z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