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80" windowHeight="852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_FilterDatabase" localSheetId="0" hidden="1">Sheet1!$A$1:$N$80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<sst xmlns="http://schemas.openxmlformats.org/spreadsheetml/2006/main" count="108">
  <si>
    <t>2016.9月各门店任务完成情况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</si>
  <si>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</si>
  <si>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</si>
  <si>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</si>
  <si>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</si>
  <si>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</si>
  <si>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</si>
  <si>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</si>
  <si>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</si>
  <si>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</si>
  <si>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</si>
  <si>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</si>
  <si>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挑战任务等级</t>
  </si>
  <si>
    <t>毛利额任务</t>
  </si>
  <si>
    <t>销售任务</t>
  </si>
  <si>
    <t>实际销售</t>
  </si>
  <si>
    <t>实际毛利</t>
  </si>
  <si>
    <t>实际笔数</t>
  </si>
  <si>
    <t>对应挑战等级毛利完成</t>
  </si>
  <si>
    <t>销售基础任务完成情况</t>
  </si>
  <si>
    <t>毛利实际完成等级</t>
  </si>
  <si>
    <t>笔数任务完成率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</si>
  <si>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</si>
  <si>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</si>
  <si>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</si>
  <si>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</si>
  <si>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</si>
  <si>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</si>
  <si>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</si>
  <si>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</si>
  <si>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</si>
  <si>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</si>
  <si>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</si>
  <si>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</si>
  <si>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</si>
  <si>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</si>
  <si>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</si>
  <si>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</si>
  <si>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</si>
  <si>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</si>
  <si>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</si>
  <si>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</si>
  <si>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</si>
  <si>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</si>
  <si>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</si>
  <si>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</si>
  <si>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</si>
  <si>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</si>
  <si>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</si>
  <si>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</si>
  <si>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</si>
  <si>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</si>
  <si>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</si>
  <si>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</si>
  <si>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</si>
  <si>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</si>
  <si>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</si>
  <si>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</si>
  <si>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</si>
  <si>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</si>
  <si>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</si>
  <si>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</si>
  <si>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</si>
  <si>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</si>
  <si>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</si>
  <si>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</si>
  <si>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</si>
  <si>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</si>
  <si>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</si>
  <si>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</si>
  <si>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</si>
  <si>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</si>
  <si>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</si>
  <si>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</si>
  <si>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</si>
  <si>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</si>
  <si>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</si>
  <si>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</si>
  <si>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</si>
  <si>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</si>
  <si>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</si>
  <si>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</si>
  <si>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</si>
  <si>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</si>
  <si>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</si>
  <si>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</si>
  <si>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</si>
  <si>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</si>
  <si>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</si>
  <si>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</si>
  <si>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</si>
  <si>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</si>
  <si>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</si>
  <si>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</si>
  <si>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</si>
  <si>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</si>
  <si>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</si>
  <si>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</si>
  <si>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</si>
  <si>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</si>
  <si>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</si>
  <si>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</si>
  <si>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</si>
  <si>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</si>
  <si>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</si>
  <si>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董事长签字：</t>
  </si>
  <si>
    <t>总经理签字：</t>
  </si>
  <si>
    <t>制表人：谭庆娟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</si>
</sst>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8" fillId="26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11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0" fontId="4" fillId="0" borderId="1" xfId="0" applyNumberFormat="1" applyFont="1" applyFill="1" applyBorder="1">
      <alignment vertical="center"/>
    </xf>
    <xf numFmtId="10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1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176" fontId="3" fillId="0" borderId="1" xfId="1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8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2016.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>销售笔数</v>
          </cell>
          <cell r="E1" t="str">
            <v>收入</v>
          </cell>
          <cell r="F1" t="str">
            <v>毛利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销售笔数</v>
          </cell>
          <cell r="E2" t="str">
            <v>收入</v>
          </cell>
          <cell r="F2" t="str">
            <v>毛利</v>
          </cell>
        </row>
        <row r="3">
          <cell r="A3">
            <v>307</v>
          </cell>
          <cell r="B3" t="str">
            <v>四川太极旗舰店</v>
          </cell>
          <cell r="C3" t="str">
            <v>旗舰片</v>
          </cell>
          <cell r="D3">
            <v>11620</v>
          </cell>
          <cell r="E3">
            <v>1522836.41</v>
          </cell>
          <cell r="F3">
            <v>434465.49</v>
          </cell>
        </row>
        <row r="4">
          <cell r="A4">
            <v>337</v>
          </cell>
          <cell r="B4" t="str">
            <v>四川太极浆洗街药店</v>
          </cell>
          <cell r="C4" t="str">
            <v>光华片区</v>
          </cell>
          <cell r="D4">
            <v>6304</v>
          </cell>
          <cell r="E4">
            <v>570384.42</v>
          </cell>
          <cell r="F4">
            <v>162752.69</v>
          </cell>
        </row>
        <row r="5">
          <cell r="A5">
            <v>343</v>
          </cell>
          <cell r="B5" t="str">
            <v>四川太极光华药店</v>
          </cell>
          <cell r="C5" t="str">
            <v>光华片区</v>
          </cell>
          <cell r="D5">
            <v>5096</v>
          </cell>
          <cell r="E5">
            <v>507202.53</v>
          </cell>
          <cell r="F5">
            <v>151276.2</v>
          </cell>
        </row>
        <row r="6">
          <cell r="A6">
            <v>571</v>
          </cell>
          <cell r="B6" t="str">
            <v>四川太极高新区民丰大道西段药店</v>
          </cell>
          <cell r="C6" t="str">
            <v>高新片区</v>
          </cell>
          <cell r="D6">
            <v>4320</v>
          </cell>
          <cell r="E6">
            <v>423843.66</v>
          </cell>
          <cell r="F6">
            <v>138451.16</v>
          </cell>
        </row>
        <row r="7">
          <cell r="A7">
            <v>582</v>
          </cell>
          <cell r="B7" t="str">
            <v>四川太极青羊区十二桥药店</v>
          </cell>
          <cell r="C7" t="str">
            <v>光华片区</v>
          </cell>
          <cell r="D7">
            <v>4374</v>
          </cell>
          <cell r="E7">
            <v>415360.26</v>
          </cell>
          <cell r="F7">
            <v>106251.76</v>
          </cell>
        </row>
        <row r="8">
          <cell r="A8">
            <v>341</v>
          </cell>
          <cell r="B8" t="str">
            <v>四川太极邛崃中心药店</v>
          </cell>
          <cell r="C8" t="str">
            <v>大邑邛崃片区</v>
          </cell>
          <cell r="D8">
            <v>5494</v>
          </cell>
          <cell r="E8">
            <v>407175.01</v>
          </cell>
          <cell r="F8">
            <v>130617.72</v>
          </cell>
        </row>
        <row r="9">
          <cell r="A9">
            <v>541</v>
          </cell>
          <cell r="B9" t="str">
            <v>四川太极高新区府城大道西段店</v>
          </cell>
          <cell r="C9" t="str">
            <v>高新片区</v>
          </cell>
          <cell r="D9">
            <v>2941</v>
          </cell>
          <cell r="E9">
            <v>269754.36</v>
          </cell>
          <cell r="F9">
            <v>95129.38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东南片区</v>
          </cell>
          <cell r="D10">
            <v>3576</v>
          </cell>
          <cell r="E10">
            <v>267953.32</v>
          </cell>
          <cell r="F10">
            <v>89180.77</v>
          </cell>
        </row>
        <row r="11">
          <cell r="A11">
            <v>385</v>
          </cell>
          <cell r="B11" t="str">
            <v>四川太极五津西路药店</v>
          </cell>
          <cell r="C11" t="str">
            <v>高新片区</v>
          </cell>
          <cell r="D11">
            <v>3240</v>
          </cell>
          <cell r="E11">
            <v>254280.51</v>
          </cell>
          <cell r="F11">
            <v>77376.65</v>
          </cell>
        </row>
        <row r="12">
          <cell r="A12">
            <v>585</v>
          </cell>
          <cell r="B12" t="str">
            <v>四川太极成华区羊子山西路药店（兴元华盛）</v>
          </cell>
          <cell r="C12" t="str">
            <v>西北片区</v>
          </cell>
          <cell r="D12">
            <v>3705</v>
          </cell>
          <cell r="E12">
            <v>230126.58</v>
          </cell>
          <cell r="F12">
            <v>73859.77</v>
          </cell>
        </row>
        <row r="13">
          <cell r="A13">
            <v>308</v>
          </cell>
          <cell r="B13" t="str">
            <v>四川太极红星店</v>
          </cell>
          <cell r="C13" t="str">
            <v>西北片区</v>
          </cell>
          <cell r="D13">
            <v>2939</v>
          </cell>
          <cell r="E13">
            <v>228443.91</v>
          </cell>
          <cell r="F13">
            <v>83033.88</v>
          </cell>
        </row>
        <row r="14">
          <cell r="A14">
            <v>365</v>
          </cell>
          <cell r="B14" t="str">
            <v>四川太极光华村街药店</v>
          </cell>
          <cell r="C14" t="str">
            <v>光华片区</v>
          </cell>
          <cell r="D14">
            <v>2767</v>
          </cell>
          <cell r="E14">
            <v>222348.58</v>
          </cell>
          <cell r="F14">
            <v>74892.24</v>
          </cell>
        </row>
        <row r="15">
          <cell r="A15">
            <v>517</v>
          </cell>
          <cell r="B15" t="str">
            <v>四川太极青羊区北东街店</v>
          </cell>
          <cell r="C15" t="str">
            <v>西北片区</v>
          </cell>
          <cell r="D15">
            <v>3489</v>
          </cell>
          <cell r="E15">
            <v>219254.58</v>
          </cell>
          <cell r="F15">
            <v>71174.23</v>
          </cell>
        </row>
        <row r="16">
          <cell r="A16">
            <v>355</v>
          </cell>
          <cell r="B16" t="str">
            <v>四川太极双林路药店</v>
          </cell>
          <cell r="C16" t="str">
            <v>东南片区</v>
          </cell>
          <cell r="D16">
            <v>2828</v>
          </cell>
          <cell r="E16">
            <v>217377.63</v>
          </cell>
          <cell r="F16">
            <v>73405.99</v>
          </cell>
        </row>
        <row r="17">
          <cell r="A17">
            <v>311</v>
          </cell>
          <cell r="B17" t="str">
            <v>四川太极西部店</v>
          </cell>
          <cell r="C17" t="str">
            <v>西北片区</v>
          </cell>
          <cell r="D17">
            <v>1227</v>
          </cell>
          <cell r="E17">
            <v>215204.04</v>
          </cell>
          <cell r="F17">
            <v>53532.55</v>
          </cell>
        </row>
        <row r="18">
          <cell r="A18">
            <v>726</v>
          </cell>
          <cell r="B18" t="str">
            <v>四川太极金牛区交大路第三药店</v>
          </cell>
          <cell r="C18" t="str">
            <v>西北片区</v>
          </cell>
          <cell r="D18">
            <v>3188</v>
          </cell>
          <cell r="E18">
            <v>200295.55</v>
          </cell>
          <cell r="F18">
            <v>73968.35</v>
          </cell>
        </row>
        <row r="19">
          <cell r="A19">
            <v>707</v>
          </cell>
          <cell r="B19" t="str">
            <v>四川太极成华区万科路药店</v>
          </cell>
          <cell r="C19" t="str">
            <v>东南片区</v>
          </cell>
          <cell r="D19">
            <v>2919</v>
          </cell>
          <cell r="E19">
            <v>198592.38</v>
          </cell>
          <cell r="F19">
            <v>61687.92</v>
          </cell>
        </row>
        <row r="20">
          <cell r="A20">
            <v>742</v>
          </cell>
          <cell r="B20" t="str">
            <v>四川太极锦江区庆云南街药店</v>
          </cell>
          <cell r="C20" t="str">
            <v>西北片区</v>
          </cell>
          <cell r="D20">
            <v>2074</v>
          </cell>
          <cell r="E20">
            <v>194383.13</v>
          </cell>
          <cell r="F20">
            <v>56514.93</v>
          </cell>
        </row>
        <row r="21">
          <cell r="A21">
            <v>387</v>
          </cell>
          <cell r="B21" t="str">
            <v>四川太极新乐中街药店</v>
          </cell>
          <cell r="C21" t="str">
            <v>高新片区</v>
          </cell>
          <cell r="D21">
            <v>2751</v>
          </cell>
          <cell r="E21">
            <v>191219.18</v>
          </cell>
          <cell r="F21">
            <v>54966.99</v>
          </cell>
        </row>
        <row r="22">
          <cell r="A22">
            <v>730</v>
          </cell>
          <cell r="B22" t="str">
            <v>四川太极新都区新繁镇繁江北路药店</v>
          </cell>
          <cell r="C22" t="str">
            <v>西北片区</v>
          </cell>
          <cell r="D22">
            <v>2270</v>
          </cell>
          <cell r="E22">
            <v>179923.78</v>
          </cell>
          <cell r="F22">
            <v>54940.69</v>
          </cell>
        </row>
        <row r="23">
          <cell r="A23">
            <v>719</v>
          </cell>
          <cell r="B23" t="str">
            <v>四川太极大邑县晋原镇内蒙古大道药店</v>
          </cell>
          <cell r="C23" t="str">
            <v>大邑邛崃片区</v>
          </cell>
          <cell r="D23">
            <v>2611</v>
          </cell>
          <cell r="E23">
            <v>179691.16</v>
          </cell>
          <cell r="F23">
            <v>60946.92</v>
          </cell>
        </row>
        <row r="24">
          <cell r="A24">
            <v>581</v>
          </cell>
          <cell r="B24" t="str">
            <v>四川太极成华区二环路北四段药店（汇融名城）</v>
          </cell>
          <cell r="C24" t="str">
            <v>西北片区</v>
          </cell>
          <cell r="D24">
            <v>3344</v>
          </cell>
          <cell r="E24">
            <v>162552.22</v>
          </cell>
          <cell r="F24">
            <v>50198.64</v>
          </cell>
        </row>
        <row r="25">
          <cell r="A25">
            <v>391</v>
          </cell>
          <cell r="B25" t="str">
            <v>四川太极金丝街药店</v>
          </cell>
          <cell r="C25" t="str">
            <v>西北片区</v>
          </cell>
          <cell r="D25">
            <v>2475</v>
          </cell>
          <cell r="E25">
            <v>159040.06</v>
          </cell>
          <cell r="F25">
            <v>52552.23</v>
          </cell>
        </row>
        <row r="26">
          <cell r="A26">
            <v>514</v>
          </cell>
          <cell r="B26" t="str">
            <v>四川太极新津邓双镇岷江店</v>
          </cell>
          <cell r="C26" t="str">
            <v>高新片区</v>
          </cell>
          <cell r="D26">
            <v>2281</v>
          </cell>
          <cell r="E26">
            <v>156347.49</v>
          </cell>
          <cell r="F26">
            <v>55934.48</v>
          </cell>
        </row>
        <row r="27">
          <cell r="A27">
            <v>373</v>
          </cell>
          <cell r="B27" t="str">
            <v>四川太极通盈街药店</v>
          </cell>
          <cell r="C27" t="str">
            <v>东南片区</v>
          </cell>
          <cell r="D27">
            <v>2076</v>
          </cell>
          <cell r="E27">
            <v>154908.25</v>
          </cell>
          <cell r="F27">
            <v>51592.38</v>
          </cell>
        </row>
        <row r="28">
          <cell r="A28">
            <v>52</v>
          </cell>
          <cell r="B28" t="str">
            <v>四川太极崇州中心店</v>
          </cell>
          <cell r="C28" t="str">
            <v>崇都片区</v>
          </cell>
          <cell r="D28">
            <v>2212</v>
          </cell>
          <cell r="E28">
            <v>153138.69</v>
          </cell>
          <cell r="F28">
            <v>48616.26</v>
          </cell>
        </row>
        <row r="29">
          <cell r="A29">
            <v>359</v>
          </cell>
          <cell r="B29" t="str">
            <v>四川太极枣子巷药店</v>
          </cell>
          <cell r="C29" t="str">
            <v>光华片区</v>
          </cell>
          <cell r="D29">
            <v>2960</v>
          </cell>
          <cell r="E29">
            <v>150089.45</v>
          </cell>
          <cell r="F29">
            <v>52693.88</v>
          </cell>
        </row>
        <row r="30">
          <cell r="A30">
            <v>578</v>
          </cell>
          <cell r="B30" t="str">
            <v>四川太极成华区华油路药店</v>
          </cell>
          <cell r="C30" t="str">
            <v>东南片区</v>
          </cell>
          <cell r="D30">
            <v>2965</v>
          </cell>
          <cell r="E30">
            <v>149343.26</v>
          </cell>
          <cell r="F30">
            <v>51720.49</v>
          </cell>
        </row>
        <row r="31">
          <cell r="A31">
            <v>54</v>
          </cell>
          <cell r="B31" t="str">
            <v>四川太极怀远店</v>
          </cell>
          <cell r="C31" t="str">
            <v>崇都片区</v>
          </cell>
          <cell r="D31">
            <v>2314</v>
          </cell>
          <cell r="E31">
            <v>149089.12</v>
          </cell>
          <cell r="F31">
            <v>51030.03</v>
          </cell>
        </row>
        <row r="32">
          <cell r="A32">
            <v>399</v>
          </cell>
          <cell r="B32" t="str">
            <v>四川太极高新天久北巷药店</v>
          </cell>
          <cell r="C32" t="str">
            <v>高新片区</v>
          </cell>
          <cell r="D32">
            <v>1926</v>
          </cell>
          <cell r="E32">
            <v>147397.43</v>
          </cell>
          <cell r="F32">
            <v>45970.17</v>
          </cell>
        </row>
        <row r="33">
          <cell r="A33">
            <v>513</v>
          </cell>
          <cell r="B33" t="str">
            <v>四川太极武侯区顺和街店</v>
          </cell>
          <cell r="C33" t="str">
            <v>光华片区</v>
          </cell>
          <cell r="D33">
            <v>2247</v>
          </cell>
          <cell r="E33">
            <v>142149.6</v>
          </cell>
          <cell r="F33">
            <v>49487.29</v>
          </cell>
        </row>
        <row r="34">
          <cell r="A34">
            <v>349</v>
          </cell>
          <cell r="B34" t="str">
            <v>四川太极人民中路店</v>
          </cell>
          <cell r="C34" t="str">
            <v>西北片区</v>
          </cell>
          <cell r="D34">
            <v>2321</v>
          </cell>
          <cell r="E34">
            <v>131033.15</v>
          </cell>
          <cell r="F34">
            <v>44589.94</v>
          </cell>
        </row>
        <row r="35">
          <cell r="A35">
            <v>734</v>
          </cell>
          <cell r="B35" t="str">
            <v>四川太极温江区柳城街道同兴东路药店</v>
          </cell>
          <cell r="C35" t="str">
            <v>光华片区</v>
          </cell>
          <cell r="D35">
            <v>1989</v>
          </cell>
          <cell r="E35">
            <v>130689.65</v>
          </cell>
          <cell r="F35">
            <v>46101.4</v>
          </cell>
        </row>
        <row r="36">
          <cell r="A36">
            <v>515</v>
          </cell>
          <cell r="B36" t="str">
            <v>四川太极成华区崔家店路药店</v>
          </cell>
          <cell r="C36" t="str">
            <v>东南片区</v>
          </cell>
          <cell r="D36">
            <v>2373</v>
          </cell>
          <cell r="E36">
            <v>128985.19</v>
          </cell>
          <cell r="F36">
            <v>40711.84</v>
          </cell>
        </row>
        <row r="37">
          <cell r="A37">
            <v>345</v>
          </cell>
          <cell r="B37" t="str">
            <v>四川太极交大药店</v>
          </cell>
          <cell r="C37" t="str">
            <v/>
          </cell>
          <cell r="D37">
            <v>11</v>
          </cell>
          <cell r="E37">
            <v>128097.3</v>
          </cell>
          <cell r="F37">
            <v>21640.81</v>
          </cell>
        </row>
        <row r="38">
          <cell r="A38">
            <v>584</v>
          </cell>
          <cell r="B38" t="str">
            <v>四川太极高新区中和街道柳荫街药店</v>
          </cell>
          <cell r="C38" t="str">
            <v>高新片区</v>
          </cell>
          <cell r="D38">
            <v>1745</v>
          </cell>
          <cell r="E38">
            <v>125656.92</v>
          </cell>
          <cell r="F38">
            <v>41955.11</v>
          </cell>
        </row>
        <row r="39">
          <cell r="A39">
            <v>379</v>
          </cell>
          <cell r="B39" t="str">
            <v>四川太极土龙路药店</v>
          </cell>
          <cell r="C39" t="str">
            <v>光华片区</v>
          </cell>
          <cell r="D39">
            <v>1958</v>
          </cell>
          <cell r="E39">
            <v>122659.36</v>
          </cell>
          <cell r="F39">
            <v>42786.97</v>
          </cell>
        </row>
        <row r="40">
          <cell r="A40">
            <v>570</v>
          </cell>
          <cell r="B40" t="str">
            <v>四川太极青羊区浣花滨河路药店</v>
          </cell>
          <cell r="C40" t="str">
            <v>光华片区</v>
          </cell>
          <cell r="D40">
            <v>1920</v>
          </cell>
          <cell r="E40">
            <v>121916.09</v>
          </cell>
          <cell r="F40">
            <v>41446.36</v>
          </cell>
        </row>
        <row r="41">
          <cell r="A41">
            <v>377</v>
          </cell>
          <cell r="B41" t="str">
            <v>四川太极新园大道药店</v>
          </cell>
          <cell r="C41" t="str">
            <v>高新片区</v>
          </cell>
          <cell r="D41">
            <v>2207</v>
          </cell>
          <cell r="E41">
            <v>118110.84</v>
          </cell>
          <cell r="F41">
            <v>40606.73</v>
          </cell>
        </row>
        <row r="42">
          <cell r="A42">
            <v>709</v>
          </cell>
          <cell r="B42" t="str">
            <v>四川太极新都区马超东路店</v>
          </cell>
          <cell r="C42" t="str">
            <v>西北片区</v>
          </cell>
          <cell r="D42">
            <v>1562</v>
          </cell>
          <cell r="E42">
            <v>112014.53</v>
          </cell>
          <cell r="F42">
            <v>32653.66</v>
          </cell>
        </row>
        <row r="43">
          <cell r="A43">
            <v>591</v>
          </cell>
          <cell r="B43" t="str">
            <v>四川太极邛崃市临邛镇长安大道药店</v>
          </cell>
          <cell r="C43" t="str">
            <v>大邑邛崃片区</v>
          </cell>
          <cell r="D43">
            <v>1671</v>
          </cell>
          <cell r="E43">
            <v>111968</v>
          </cell>
          <cell r="F43">
            <v>38654.79</v>
          </cell>
        </row>
        <row r="44">
          <cell r="A44">
            <v>545</v>
          </cell>
          <cell r="B44" t="str">
            <v>四川太极龙潭西路店</v>
          </cell>
          <cell r="C44" t="str">
            <v>东南片区</v>
          </cell>
          <cell r="D44">
            <v>1531</v>
          </cell>
          <cell r="E44">
            <v>111870.48</v>
          </cell>
          <cell r="F44">
            <v>37668.89</v>
          </cell>
        </row>
        <row r="45">
          <cell r="A45">
            <v>367</v>
          </cell>
          <cell r="B45" t="str">
            <v>四川太极金带街药店</v>
          </cell>
          <cell r="C45" t="str">
            <v>崇都片区</v>
          </cell>
          <cell r="D45">
            <v>2021</v>
          </cell>
          <cell r="E45">
            <v>111369.6</v>
          </cell>
          <cell r="F45">
            <v>35691.68</v>
          </cell>
        </row>
        <row r="46">
          <cell r="A46">
            <v>351</v>
          </cell>
          <cell r="B46" t="str">
            <v>四川太极都江堰药店</v>
          </cell>
          <cell r="C46" t="str">
            <v>崇都片区</v>
          </cell>
          <cell r="D46">
            <v>1402</v>
          </cell>
          <cell r="E46">
            <v>108580.69</v>
          </cell>
          <cell r="F46">
            <v>36545.99</v>
          </cell>
        </row>
        <row r="47">
          <cell r="A47">
            <v>339</v>
          </cell>
          <cell r="B47" t="str">
            <v>四川太极沙河源药店</v>
          </cell>
          <cell r="C47" t="str">
            <v>西北片区</v>
          </cell>
          <cell r="D47">
            <v>1443</v>
          </cell>
          <cell r="E47">
            <v>108386.03</v>
          </cell>
          <cell r="F47">
            <v>31831.55</v>
          </cell>
        </row>
        <row r="48">
          <cell r="A48">
            <v>717</v>
          </cell>
          <cell r="B48" t="str">
            <v>四川太极大邑县晋原镇通达东路五段药店</v>
          </cell>
          <cell r="C48" t="str">
            <v>大邑邛崃片区</v>
          </cell>
          <cell r="D48">
            <v>1517</v>
          </cell>
          <cell r="E48">
            <v>104112.5</v>
          </cell>
          <cell r="F48">
            <v>35560.22</v>
          </cell>
        </row>
        <row r="49">
          <cell r="A49">
            <v>587</v>
          </cell>
          <cell r="B49" t="str">
            <v>四川太极都江堰景中路店</v>
          </cell>
          <cell r="C49" t="str">
            <v>崇都片区</v>
          </cell>
          <cell r="D49">
            <v>1480</v>
          </cell>
          <cell r="E49">
            <v>100052.08</v>
          </cell>
          <cell r="F49">
            <v>31444.92</v>
          </cell>
        </row>
        <row r="50">
          <cell r="A50">
            <v>329</v>
          </cell>
          <cell r="B50" t="str">
            <v>四川太极温江店</v>
          </cell>
          <cell r="C50" t="str">
            <v>光华片区</v>
          </cell>
          <cell r="D50">
            <v>1254</v>
          </cell>
          <cell r="E50">
            <v>97666.38</v>
          </cell>
          <cell r="F50">
            <v>27630.72</v>
          </cell>
        </row>
        <row r="51">
          <cell r="A51">
            <v>598</v>
          </cell>
          <cell r="B51" t="str">
            <v>四川太极锦江区水杉街药店</v>
          </cell>
          <cell r="C51" t="str">
            <v>东南片区</v>
          </cell>
          <cell r="D51">
            <v>1537</v>
          </cell>
          <cell r="E51">
            <v>97020.56</v>
          </cell>
          <cell r="F51">
            <v>32668.8</v>
          </cell>
        </row>
        <row r="52">
          <cell r="A52">
            <v>706</v>
          </cell>
          <cell r="B52" t="str">
            <v>四川太极都江堰幸福镇翔凤路药店</v>
          </cell>
          <cell r="C52" t="str">
            <v>崇都片区</v>
          </cell>
          <cell r="D52">
            <v>1416</v>
          </cell>
          <cell r="E52">
            <v>93462.93</v>
          </cell>
          <cell r="F52">
            <v>34867.77</v>
          </cell>
        </row>
        <row r="53">
          <cell r="A53">
            <v>357</v>
          </cell>
          <cell r="B53" t="str">
            <v>四川太极清江东路药店</v>
          </cell>
          <cell r="C53" t="str">
            <v>光华片区</v>
          </cell>
          <cell r="D53">
            <v>1307</v>
          </cell>
          <cell r="E53">
            <v>88030.45</v>
          </cell>
          <cell r="F53">
            <v>22150.79</v>
          </cell>
        </row>
        <row r="54">
          <cell r="A54">
            <v>737</v>
          </cell>
          <cell r="B54" t="str">
            <v>四川太极高新区大源北街药店</v>
          </cell>
          <cell r="C54" t="str">
            <v>高新片区</v>
          </cell>
          <cell r="D54">
            <v>1562</v>
          </cell>
          <cell r="E54">
            <v>87444.13</v>
          </cell>
          <cell r="F54">
            <v>26969.93</v>
          </cell>
        </row>
        <row r="55">
          <cell r="A55">
            <v>721</v>
          </cell>
          <cell r="B55" t="str">
            <v>四川太极邛崃市临邛镇洪川小区药店</v>
          </cell>
          <cell r="C55" t="str">
            <v>大邑邛崃片区</v>
          </cell>
          <cell r="D55">
            <v>1414</v>
          </cell>
          <cell r="E55">
            <v>87403.15</v>
          </cell>
          <cell r="F55">
            <v>29535.44</v>
          </cell>
        </row>
        <row r="56">
          <cell r="A56">
            <v>704</v>
          </cell>
          <cell r="B56" t="str">
            <v>四川太极都江堰奎光路中段药店</v>
          </cell>
          <cell r="C56" t="str">
            <v>崇都片区</v>
          </cell>
          <cell r="D56">
            <v>1209</v>
          </cell>
          <cell r="E56">
            <v>86256.43</v>
          </cell>
          <cell r="F56">
            <v>26596.11</v>
          </cell>
        </row>
        <row r="57">
          <cell r="A57">
            <v>738</v>
          </cell>
          <cell r="B57" t="str">
            <v>四川太极都江堰市蒲阳路药店</v>
          </cell>
          <cell r="C57" t="str">
            <v>崇都片区</v>
          </cell>
          <cell r="D57">
            <v>1334</v>
          </cell>
          <cell r="E57">
            <v>85617</v>
          </cell>
          <cell r="F57">
            <v>24488.07</v>
          </cell>
        </row>
        <row r="58">
          <cell r="A58">
            <v>56</v>
          </cell>
          <cell r="B58" t="str">
            <v>四川太极三江店</v>
          </cell>
          <cell r="C58" t="str">
            <v>崇都片区</v>
          </cell>
          <cell r="D58">
            <v>1328</v>
          </cell>
          <cell r="E58">
            <v>85357.79</v>
          </cell>
          <cell r="F58">
            <v>28526.72</v>
          </cell>
        </row>
        <row r="59">
          <cell r="A59">
            <v>511</v>
          </cell>
          <cell r="B59" t="str">
            <v>四川太极成华杉板桥南一路店</v>
          </cell>
          <cell r="C59" t="str">
            <v>东南片区</v>
          </cell>
          <cell r="D59">
            <v>1297</v>
          </cell>
          <cell r="E59">
            <v>83628.92</v>
          </cell>
          <cell r="F59">
            <v>26156.13</v>
          </cell>
        </row>
        <row r="60">
          <cell r="A60">
            <v>723</v>
          </cell>
          <cell r="B60" t="str">
            <v>四川太极锦江区柳翠路药店</v>
          </cell>
          <cell r="C60" t="str">
            <v>东南片区</v>
          </cell>
          <cell r="D60">
            <v>1337</v>
          </cell>
          <cell r="E60">
            <v>78770.83</v>
          </cell>
          <cell r="F60">
            <v>25657.17</v>
          </cell>
        </row>
        <row r="61">
          <cell r="A61">
            <v>741</v>
          </cell>
          <cell r="B61" t="str">
            <v>四川太极成华区新怡路店</v>
          </cell>
          <cell r="C61" t="str">
            <v>西北片区</v>
          </cell>
          <cell r="D61">
            <v>917</v>
          </cell>
          <cell r="E61">
            <v>76459.36</v>
          </cell>
          <cell r="F61">
            <v>23881.98</v>
          </cell>
        </row>
        <row r="62">
          <cell r="A62">
            <v>539</v>
          </cell>
          <cell r="B62" t="str">
            <v>四川太极大邑县晋原镇子龙路店</v>
          </cell>
          <cell r="C62" t="str">
            <v>大邑邛崃片区</v>
          </cell>
          <cell r="D62">
            <v>1137</v>
          </cell>
          <cell r="E62">
            <v>76078.95</v>
          </cell>
          <cell r="F62">
            <v>25167.82</v>
          </cell>
        </row>
        <row r="63">
          <cell r="A63">
            <v>573</v>
          </cell>
          <cell r="B63" t="str">
            <v>四川太极双流县西航港街道锦华路一段药店</v>
          </cell>
          <cell r="C63" t="str">
            <v>高新片区</v>
          </cell>
          <cell r="D63">
            <v>1563</v>
          </cell>
          <cell r="E63">
            <v>75245.1</v>
          </cell>
          <cell r="F63">
            <v>24723.31</v>
          </cell>
        </row>
        <row r="64">
          <cell r="A64">
            <v>549</v>
          </cell>
          <cell r="B64" t="str">
            <v>四川太极大邑县晋源镇东壕沟段药店</v>
          </cell>
          <cell r="C64" t="str">
            <v>大邑邛崃片区</v>
          </cell>
          <cell r="D64">
            <v>924</v>
          </cell>
          <cell r="E64">
            <v>74729.29</v>
          </cell>
          <cell r="F64">
            <v>23039.14</v>
          </cell>
        </row>
        <row r="65">
          <cell r="A65">
            <v>740</v>
          </cell>
          <cell r="B65" t="str">
            <v>四川太极成华区华康路药店</v>
          </cell>
          <cell r="C65" t="str">
            <v>东南片区</v>
          </cell>
          <cell r="D65">
            <v>956</v>
          </cell>
          <cell r="E65">
            <v>73107.67</v>
          </cell>
          <cell r="F65">
            <v>22937.48</v>
          </cell>
        </row>
        <row r="66">
          <cell r="A66">
            <v>594</v>
          </cell>
          <cell r="B66" t="str">
            <v>四川太极大邑县安仁镇千禧街药店</v>
          </cell>
          <cell r="C66" t="str">
            <v>大邑邛崃片区</v>
          </cell>
          <cell r="D66">
            <v>1105</v>
          </cell>
          <cell r="E66">
            <v>70932.23</v>
          </cell>
          <cell r="F66">
            <v>22503.29</v>
          </cell>
        </row>
        <row r="67">
          <cell r="A67">
            <v>716</v>
          </cell>
          <cell r="B67" t="str">
            <v>四川太极大邑县沙渠镇方圆路药店</v>
          </cell>
          <cell r="C67" t="str">
            <v>大邑邛崃片区</v>
          </cell>
          <cell r="D67">
            <v>946</v>
          </cell>
          <cell r="E67">
            <v>69982.36</v>
          </cell>
          <cell r="F67">
            <v>23635.95</v>
          </cell>
        </row>
        <row r="68">
          <cell r="A68">
            <v>546</v>
          </cell>
          <cell r="B68" t="str">
            <v>四川太极锦江区楠丰路店</v>
          </cell>
          <cell r="C68" t="str">
            <v>高新片区</v>
          </cell>
          <cell r="D68">
            <v>1010</v>
          </cell>
          <cell r="E68">
            <v>68645.79</v>
          </cell>
          <cell r="F68">
            <v>21073.03</v>
          </cell>
        </row>
        <row r="69">
          <cell r="A69">
            <v>371</v>
          </cell>
          <cell r="B69" t="str">
            <v>四川太极兴义镇万兴路药店</v>
          </cell>
          <cell r="C69" t="str">
            <v>高新片区</v>
          </cell>
          <cell r="D69">
            <v>1173</v>
          </cell>
          <cell r="E69">
            <v>67523.55</v>
          </cell>
          <cell r="F69">
            <v>23585.01</v>
          </cell>
        </row>
        <row r="70">
          <cell r="A70">
            <v>710</v>
          </cell>
          <cell r="B70" t="str">
            <v>四川太极都江堰市蒲阳镇堰问道西路药店</v>
          </cell>
          <cell r="C70" t="str">
            <v>崇都片区</v>
          </cell>
          <cell r="D70">
            <v>1188</v>
          </cell>
          <cell r="E70">
            <v>66775.16</v>
          </cell>
          <cell r="F70">
            <v>22617.27</v>
          </cell>
        </row>
        <row r="71">
          <cell r="A71">
            <v>720</v>
          </cell>
          <cell r="B71" t="str">
            <v>四川太极大邑县新场镇文昌街药店</v>
          </cell>
          <cell r="C71" t="str">
            <v>大邑邛崃片区</v>
          </cell>
          <cell r="D71">
            <v>1010</v>
          </cell>
          <cell r="E71">
            <v>66498.82</v>
          </cell>
          <cell r="F71">
            <v>19480.26</v>
          </cell>
        </row>
        <row r="72">
          <cell r="A72">
            <v>724</v>
          </cell>
          <cell r="B72" t="str">
            <v>四川太极锦江区观音桥街药店</v>
          </cell>
          <cell r="C72" t="str">
            <v>东南片区</v>
          </cell>
          <cell r="D72">
            <v>1072</v>
          </cell>
          <cell r="E72">
            <v>65279.36</v>
          </cell>
          <cell r="F72">
            <v>18344.47</v>
          </cell>
        </row>
        <row r="73">
          <cell r="A73">
            <v>727</v>
          </cell>
          <cell r="B73" t="str">
            <v>四川太极金牛区黄苑东街药店</v>
          </cell>
          <cell r="C73" t="str">
            <v>西北片区</v>
          </cell>
          <cell r="D73">
            <v>1056</v>
          </cell>
          <cell r="E73">
            <v>62260.06</v>
          </cell>
          <cell r="F73">
            <v>20347.59</v>
          </cell>
        </row>
        <row r="74">
          <cell r="A74">
            <v>743</v>
          </cell>
          <cell r="B74" t="str">
            <v>四川太极成华区万宇路药店</v>
          </cell>
          <cell r="C74" t="str">
            <v>东南片区</v>
          </cell>
          <cell r="D74">
            <v>938</v>
          </cell>
          <cell r="E74">
            <v>61892.13</v>
          </cell>
          <cell r="F74">
            <v>20115.06</v>
          </cell>
        </row>
        <row r="75">
          <cell r="A75">
            <v>572</v>
          </cell>
          <cell r="B75" t="str">
            <v>四川太极郫县郫筒镇东大街药店</v>
          </cell>
          <cell r="C75" t="str">
            <v>东南片区</v>
          </cell>
          <cell r="D75">
            <v>969</v>
          </cell>
          <cell r="E75">
            <v>55451.45</v>
          </cell>
          <cell r="F75">
            <v>17203.38</v>
          </cell>
        </row>
        <row r="76">
          <cell r="A76">
            <v>577</v>
          </cell>
          <cell r="B76" t="str">
            <v>四川太极青羊区群和路药店</v>
          </cell>
          <cell r="C76" t="str">
            <v>光华片区</v>
          </cell>
          <cell r="D76">
            <v>1224</v>
          </cell>
          <cell r="E76">
            <v>55201.81</v>
          </cell>
          <cell r="F76">
            <v>17008.42</v>
          </cell>
        </row>
        <row r="77">
          <cell r="A77">
            <v>713</v>
          </cell>
          <cell r="B77" t="str">
            <v>四川太极都江堰聚源镇药店</v>
          </cell>
          <cell r="C77" t="str">
            <v>崇都片区</v>
          </cell>
          <cell r="D77">
            <v>781</v>
          </cell>
          <cell r="E77">
            <v>53459.89</v>
          </cell>
          <cell r="F77">
            <v>18931.49</v>
          </cell>
        </row>
        <row r="78">
          <cell r="A78">
            <v>732</v>
          </cell>
          <cell r="B78" t="str">
            <v>四川太极邛崃市羊安镇永康大道药店</v>
          </cell>
          <cell r="C78" t="str">
            <v>大邑邛崃片区</v>
          </cell>
          <cell r="D78">
            <v>703</v>
          </cell>
          <cell r="E78">
            <v>52705.45</v>
          </cell>
          <cell r="F78">
            <v>15637.89</v>
          </cell>
        </row>
        <row r="79">
          <cell r="A79" t="str">
            <v>合计</v>
          </cell>
          <cell r="B79" t="str">
            <v/>
          </cell>
          <cell r="C79" t="str">
            <v/>
          </cell>
          <cell r="D79">
            <v>165351</v>
          </cell>
          <cell r="E79">
            <v>12678095.96</v>
          </cell>
          <cell r="F79">
            <v>3973593.52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80"/>
  <sheetViews>
    <sheetView tabSelected="1" workbookViewId="0">
      <pane ySplit="2" topLeftCell="A3" activePane="bottomLeft" state="frozen"/>
      <selection/>
      <selection pane="bottomLeft" activeCell="A2" sqref="A$1:U$1048576"/>
    </sheetView>
  </sheetViews>
  <sheetFormatPr defaultColWidth="9" defaultRowHeight="11.25"/>
  <cols>
    <col min="1" max="1" width="4.75" style="7" customWidth="1"/>
    <col min="2" max="2" width="5.875" style="7" customWidth="1"/>
    <col min="3" max="3" width="7.5" style="7" customWidth="1"/>
    <col min="4" max="4" width="6.875" style="8" customWidth="1"/>
    <col min="5" max="5" width="7.125" style="9" customWidth="1"/>
    <col min="6" max="6" width="7.5" style="9" customWidth="1"/>
    <col min="7" max="7" width="7.5" style="10" customWidth="1"/>
    <col min="8" max="11" width="7.5" style="9" customWidth="1"/>
    <col min="12" max="16" width="7.5" style="11" customWidth="1"/>
    <col min="17" max="17" width="6.5" style="11" customWidth="1"/>
    <col min="18" max="18" width="7.5" style="12" customWidth="1"/>
    <col min="19" max="19" width="7.5" style="13" customWidth="1"/>
    <col min="20" max="20" width="7.375" style="14" customWidth="1"/>
    <col min="21" max="21" width="7.5" style="13" customWidth="1"/>
    <col min="22" max="16384" width="9" style="15"/>
  </cols>
  <sheetData>
    <row r="1" ht="12" spans="1:14">
      <c r="A1" s="16" t="s">
        <v>0</v>
      </c>
      <c r="B1" s="16"/>
      <c r="C1" s="16"/>
      <c r="D1" s="16"/>
      <c r="E1" s="17"/>
      <c r="F1" s="17"/>
      <c r="G1" s="16"/>
      <c r="H1" s="17"/>
      <c r="I1" s="17"/>
      <c r="J1" s="17"/>
      <c r="K1" s="17"/>
      <c r="L1" s="16"/>
      <c r="M1" s="16"/>
      <c r="N1" s="16"/>
    </row>
    <row r="2" ht="33.75" spans="1:21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27" t="s">
        <v>12</v>
      </c>
      <c r="M2" s="27" t="s">
        <v>13</v>
      </c>
      <c r="N2" s="27" t="s">
        <v>14</v>
      </c>
      <c r="O2" s="11" t="s">
        <v>15</v>
      </c>
      <c r="P2" s="11" t="s">
        <v>16</v>
      </c>
      <c r="Q2" s="11" t="s">
        <v>17</v>
      </c>
      <c r="R2" s="28" t="s">
        <v>18</v>
      </c>
      <c r="S2" s="29" t="s">
        <v>19</v>
      </c>
      <c r="T2" s="30" t="s">
        <v>20</v>
      </c>
      <c r="U2" s="31" t="s">
        <v>21</v>
      </c>
    </row>
    <row r="3" ht="14.1" customHeight="1" spans="1:21">
      <c r="A3" s="8">
        <v>1</v>
      </c>
      <c r="B3" s="21">
        <v>52</v>
      </c>
      <c r="C3" s="21" t="s">
        <v>22</v>
      </c>
      <c r="D3" s="22" t="s">
        <v>23</v>
      </c>
      <c r="E3" s="9">
        <v>2676</v>
      </c>
      <c r="F3" s="23">
        <v>185000</v>
      </c>
      <c r="G3" s="24">
        <v>0.30429</v>
      </c>
      <c r="H3" s="9">
        <v>57982</v>
      </c>
      <c r="I3" s="9">
        <v>190550</v>
      </c>
      <c r="J3" s="9">
        <v>59671</v>
      </c>
      <c r="K3" s="9">
        <v>196100</v>
      </c>
      <c r="L3" s="27">
        <v>1</v>
      </c>
      <c r="M3" s="27">
        <v>57982</v>
      </c>
      <c r="N3" s="27">
        <v>190550</v>
      </c>
      <c r="O3" s="11">
        <f>VLOOKUP(B:B,[1]查询时间段分门店销售汇总!$A$1:$E$65536,5,0)</f>
        <v>153138.69</v>
      </c>
      <c r="P3" s="11">
        <f>VLOOKUP(B:B,[1]查询时间段分门店销售汇总!$A$1:$F$65536,6,0)</f>
        <v>48616.26</v>
      </c>
      <c r="Q3" s="11">
        <f>VLOOKUP(B:B,[1]查询时间段分门店销售汇总!$A$1:$D$65536,4,0)</f>
        <v>2212</v>
      </c>
      <c r="R3" s="12">
        <f>P3/M3</f>
        <v>0.838471594632817</v>
      </c>
      <c r="S3" s="13">
        <f>O3/F3</f>
        <v>0.827776702702703</v>
      </c>
      <c r="U3" s="13">
        <f>Q3/E3</f>
        <v>0.82660687593423</v>
      </c>
    </row>
    <row r="4" ht="14.1" customHeight="1" spans="1:21">
      <c r="A4" s="8">
        <v>2</v>
      </c>
      <c r="B4" s="21">
        <v>54</v>
      </c>
      <c r="C4" s="21" t="s">
        <v>24</v>
      </c>
      <c r="D4" s="22" t="s">
        <v>23</v>
      </c>
      <c r="E4" s="9">
        <v>2966</v>
      </c>
      <c r="F4" s="23">
        <v>157000</v>
      </c>
      <c r="G4" s="24">
        <v>0.326046</v>
      </c>
      <c r="H4" s="9">
        <v>52725</v>
      </c>
      <c r="I4" s="9">
        <v>161710</v>
      </c>
      <c r="J4" s="9">
        <v>54261</v>
      </c>
      <c r="K4" s="9">
        <v>166420</v>
      </c>
      <c r="L4" s="27">
        <v>1</v>
      </c>
      <c r="M4" s="27">
        <v>52725</v>
      </c>
      <c r="N4" s="27">
        <v>161710</v>
      </c>
      <c r="O4" s="11">
        <f>VLOOKUP(B:B,[1]查询时间段分门店销售汇总!$A$1:$E$65536,5,0)</f>
        <v>149089.12</v>
      </c>
      <c r="P4" s="11">
        <f>VLOOKUP(B:B,[1]查询时间段分门店销售汇总!$A$1:$F$65536,6,0)</f>
        <v>51030.03</v>
      </c>
      <c r="Q4" s="11">
        <f>VLOOKUP(B:B,[1]查询时间段分门店销售汇总!$A$1:$D$65536,4,0)</f>
        <v>2314</v>
      </c>
      <c r="R4" s="12">
        <f t="shared" ref="R4:R35" si="0">P4/M4</f>
        <v>0.967852631578947</v>
      </c>
      <c r="S4" s="13">
        <f t="shared" ref="S4:S35" si="1">O4/F4</f>
        <v>0.949612229299363</v>
      </c>
      <c r="U4" s="13">
        <f t="shared" ref="U4:U35" si="2">Q4/E4</f>
        <v>0.780175320296696</v>
      </c>
    </row>
    <row r="5" ht="14.1" customHeight="1" spans="1:21">
      <c r="A5" s="8">
        <v>3</v>
      </c>
      <c r="B5" s="21">
        <v>56</v>
      </c>
      <c r="C5" s="21" t="s">
        <v>25</v>
      </c>
      <c r="D5" s="22" t="s">
        <v>23</v>
      </c>
      <c r="E5" s="9">
        <v>1606</v>
      </c>
      <c r="F5" s="23">
        <v>96000</v>
      </c>
      <c r="G5" s="24">
        <v>0.328202</v>
      </c>
      <c r="H5" s="9">
        <v>32453</v>
      </c>
      <c r="I5" s="9">
        <v>98880</v>
      </c>
      <c r="J5" s="9">
        <v>33398</v>
      </c>
      <c r="K5" s="9">
        <v>101760</v>
      </c>
      <c r="L5" s="27">
        <v>1</v>
      </c>
      <c r="M5" s="27">
        <v>32453</v>
      </c>
      <c r="N5" s="27">
        <v>98880</v>
      </c>
      <c r="O5" s="11">
        <f>VLOOKUP(B:B,[1]查询时间段分门店销售汇总!$A$1:$E$65536,5,0)</f>
        <v>85357.79</v>
      </c>
      <c r="P5" s="11">
        <f>VLOOKUP(B:B,[1]查询时间段分门店销售汇总!$A$1:$F$65536,6,0)</f>
        <v>28526.72</v>
      </c>
      <c r="Q5" s="11">
        <f>VLOOKUP(B:B,[1]查询时间段分门店销售汇总!$A$1:$D$65536,4,0)</f>
        <v>1328</v>
      </c>
      <c r="R5" s="12">
        <f t="shared" si="0"/>
        <v>0.879016423751271</v>
      </c>
      <c r="S5" s="13">
        <f t="shared" si="1"/>
        <v>0.889143645833333</v>
      </c>
      <c r="U5" s="13">
        <f t="shared" si="2"/>
        <v>0.826899128268991</v>
      </c>
    </row>
    <row r="6" ht="14.1" customHeight="1" spans="1:21">
      <c r="A6" s="8">
        <v>4</v>
      </c>
      <c r="B6" s="21">
        <v>351</v>
      </c>
      <c r="C6" s="21" t="s">
        <v>26</v>
      </c>
      <c r="D6" s="22" t="s">
        <v>23</v>
      </c>
      <c r="E6" s="9">
        <v>1589</v>
      </c>
      <c r="F6" s="23">
        <v>130000</v>
      </c>
      <c r="G6" s="24">
        <v>0.318108</v>
      </c>
      <c r="H6" s="9">
        <v>42595</v>
      </c>
      <c r="I6" s="9">
        <v>133900</v>
      </c>
      <c r="J6" s="9">
        <v>43835</v>
      </c>
      <c r="K6" s="9">
        <v>137800</v>
      </c>
      <c r="L6" s="27">
        <v>1</v>
      </c>
      <c r="M6" s="27">
        <v>42595</v>
      </c>
      <c r="N6" s="27">
        <v>133900</v>
      </c>
      <c r="O6" s="11">
        <f>VLOOKUP(B:B,[1]查询时间段分门店销售汇总!$A$1:$E$65536,5,0)</f>
        <v>108580.69</v>
      </c>
      <c r="P6" s="11">
        <f>VLOOKUP(B:B,[1]查询时间段分门店销售汇总!$A$1:$F$65536,6,0)</f>
        <v>36545.99</v>
      </c>
      <c r="Q6" s="11">
        <f>VLOOKUP(B:B,[1]查询时间段分门店销售汇总!$A$1:$D$65536,4,0)</f>
        <v>1402</v>
      </c>
      <c r="R6" s="12">
        <f t="shared" si="0"/>
        <v>0.857987791994365</v>
      </c>
      <c r="S6" s="13">
        <f t="shared" si="1"/>
        <v>0.835236076923077</v>
      </c>
      <c r="U6" s="13">
        <f t="shared" si="2"/>
        <v>0.882315921963499</v>
      </c>
    </row>
    <row r="7" ht="14.1" customHeight="1" spans="1:21">
      <c r="A7" s="8">
        <v>5</v>
      </c>
      <c r="B7" s="21">
        <v>367</v>
      </c>
      <c r="C7" s="21" t="s">
        <v>27</v>
      </c>
      <c r="D7" s="22" t="s">
        <v>23</v>
      </c>
      <c r="E7" s="9">
        <v>2353</v>
      </c>
      <c r="F7" s="23">
        <v>125400</v>
      </c>
      <c r="G7" s="24">
        <v>0.324086</v>
      </c>
      <c r="H7" s="9">
        <v>41860</v>
      </c>
      <c r="I7" s="9">
        <v>129162</v>
      </c>
      <c r="J7" s="9">
        <v>43079</v>
      </c>
      <c r="K7" s="9">
        <v>132924</v>
      </c>
      <c r="L7" s="27">
        <v>1</v>
      </c>
      <c r="M7" s="27">
        <v>41860</v>
      </c>
      <c r="N7" s="27">
        <v>129162</v>
      </c>
      <c r="O7" s="11">
        <f>VLOOKUP(B:B,[1]查询时间段分门店销售汇总!$A$1:$E$65536,5,0)</f>
        <v>111369.6</v>
      </c>
      <c r="P7" s="11">
        <f>VLOOKUP(B:B,[1]查询时间段分门店销售汇总!$A$1:$F$65536,6,0)</f>
        <v>35691.68</v>
      </c>
      <c r="Q7" s="11">
        <f>VLOOKUP(B:B,[1]查询时间段分门店销售汇总!$A$1:$D$65536,4,0)</f>
        <v>2021</v>
      </c>
      <c r="R7" s="12">
        <f t="shared" si="0"/>
        <v>0.852644051600573</v>
      </c>
      <c r="S7" s="13">
        <f t="shared" si="1"/>
        <v>0.888114832535885</v>
      </c>
      <c r="U7" s="13">
        <f t="shared" si="2"/>
        <v>0.858903527411815</v>
      </c>
    </row>
    <row r="8" ht="14.1" customHeight="1" spans="1:21">
      <c r="A8" s="8">
        <v>6</v>
      </c>
      <c r="B8" s="21">
        <v>587</v>
      </c>
      <c r="C8" s="21" t="s">
        <v>28</v>
      </c>
      <c r="D8" s="22" t="s">
        <v>23</v>
      </c>
      <c r="E8" s="9">
        <v>1536</v>
      </c>
      <c r="F8" s="23">
        <v>96500</v>
      </c>
      <c r="G8" s="24">
        <v>0.32046</v>
      </c>
      <c r="H8" s="9">
        <v>31852</v>
      </c>
      <c r="I8" s="9">
        <v>99395</v>
      </c>
      <c r="J8" s="9">
        <v>32780</v>
      </c>
      <c r="K8" s="9">
        <v>102290</v>
      </c>
      <c r="L8" s="27">
        <v>1</v>
      </c>
      <c r="M8" s="27">
        <v>31852</v>
      </c>
      <c r="N8" s="27">
        <v>99395</v>
      </c>
      <c r="O8" s="11">
        <f>VLOOKUP(B:B,[1]查询时间段分门店销售汇总!$A$1:$E$65536,5,0)</f>
        <v>100052.08</v>
      </c>
      <c r="P8" s="11">
        <f>VLOOKUP(B:B,[1]查询时间段分门店销售汇总!$A$1:$F$65536,6,0)</f>
        <v>31444.92</v>
      </c>
      <c r="Q8" s="11">
        <f>VLOOKUP(B:B,[1]查询时间段分门店销售汇总!$A$1:$D$65536,4,0)</f>
        <v>1480</v>
      </c>
      <c r="R8" s="12">
        <f t="shared" si="0"/>
        <v>0.98721964083888</v>
      </c>
      <c r="S8" s="13">
        <f t="shared" si="1"/>
        <v>1.03680911917098</v>
      </c>
      <c r="U8" s="13">
        <f t="shared" si="2"/>
        <v>0.963541666666667</v>
      </c>
    </row>
    <row r="9" ht="14.1" customHeight="1" spans="1:21">
      <c r="A9" s="8">
        <v>7</v>
      </c>
      <c r="B9" s="21">
        <v>704</v>
      </c>
      <c r="C9" s="21" t="s">
        <v>29</v>
      </c>
      <c r="D9" s="22" t="s">
        <v>23</v>
      </c>
      <c r="E9" s="9">
        <v>1511</v>
      </c>
      <c r="F9" s="23">
        <v>91000</v>
      </c>
      <c r="G9" s="24">
        <v>0.310268</v>
      </c>
      <c r="H9" s="9">
        <v>29081</v>
      </c>
      <c r="I9" s="9">
        <v>93730</v>
      </c>
      <c r="J9" s="9">
        <v>29928</v>
      </c>
      <c r="K9" s="9">
        <v>96460</v>
      </c>
      <c r="L9" s="27">
        <v>1</v>
      </c>
      <c r="M9" s="27">
        <v>29081</v>
      </c>
      <c r="N9" s="27">
        <v>93730</v>
      </c>
      <c r="O9" s="11">
        <f>VLOOKUP(B:B,[1]查询时间段分门店销售汇总!$A$1:$E$65536,5,0)</f>
        <v>86256.43</v>
      </c>
      <c r="P9" s="11">
        <f>VLOOKUP(B:B,[1]查询时间段分门店销售汇总!$A$1:$F$65536,6,0)</f>
        <v>26596.11</v>
      </c>
      <c r="Q9" s="11">
        <f>VLOOKUP(B:B,[1]查询时间段分门店销售汇总!$A$1:$D$65536,4,0)</f>
        <v>1209</v>
      </c>
      <c r="R9" s="12">
        <f t="shared" si="0"/>
        <v>0.914552800797772</v>
      </c>
      <c r="S9" s="13">
        <f t="shared" si="1"/>
        <v>0.947872857142857</v>
      </c>
      <c r="U9" s="13">
        <f t="shared" si="2"/>
        <v>0.800132362673726</v>
      </c>
    </row>
    <row r="10" ht="14.1" customHeight="1" spans="1:21">
      <c r="A10" s="8">
        <v>8</v>
      </c>
      <c r="B10" s="21">
        <v>706</v>
      </c>
      <c r="C10" s="21" t="s">
        <v>30</v>
      </c>
      <c r="D10" s="22" t="s">
        <v>23</v>
      </c>
      <c r="E10" s="9">
        <v>1687</v>
      </c>
      <c r="F10" s="23">
        <v>101000</v>
      </c>
      <c r="G10" s="24">
        <v>0.356818</v>
      </c>
      <c r="H10" s="9">
        <v>37120</v>
      </c>
      <c r="I10" s="9">
        <v>104030</v>
      </c>
      <c r="J10" s="9">
        <v>38201</v>
      </c>
      <c r="K10" s="9">
        <v>107060</v>
      </c>
      <c r="L10" s="27">
        <v>1</v>
      </c>
      <c r="M10" s="27">
        <v>37120</v>
      </c>
      <c r="N10" s="27">
        <v>104030</v>
      </c>
      <c r="O10" s="11">
        <f>VLOOKUP(B:B,[1]查询时间段分门店销售汇总!$A$1:$E$65536,5,0)</f>
        <v>93462.93</v>
      </c>
      <c r="P10" s="11">
        <f>VLOOKUP(B:B,[1]查询时间段分门店销售汇总!$A$1:$F$65536,6,0)</f>
        <v>34867.77</v>
      </c>
      <c r="Q10" s="11">
        <f>VLOOKUP(B:B,[1]查询时间段分门店销售汇总!$A$1:$D$65536,4,0)</f>
        <v>1416</v>
      </c>
      <c r="R10" s="12">
        <f t="shared" si="0"/>
        <v>0.939325700431034</v>
      </c>
      <c r="S10" s="13">
        <f t="shared" si="1"/>
        <v>0.925375544554455</v>
      </c>
      <c r="U10" s="13">
        <f t="shared" si="2"/>
        <v>0.839359810314167</v>
      </c>
    </row>
    <row r="11" ht="14.1" customHeight="1" spans="1:21">
      <c r="A11" s="8">
        <v>9</v>
      </c>
      <c r="B11" s="21">
        <v>710</v>
      </c>
      <c r="C11" s="21" t="s">
        <v>31</v>
      </c>
      <c r="D11" s="22" t="s">
        <v>23</v>
      </c>
      <c r="E11" s="9">
        <v>1298</v>
      </c>
      <c r="F11" s="23">
        <v>74000</v>
      </c>
      <c r="G11" s="24">
        <v>0.321538</v>
      </c>
      <c r="H11" s="9">
        <v>24508</v>
      </c>
      <c r="I11" s="9">
        <v>76220</v>
      </c>
      <c r="J11" s="9">
        <v>25221</v>
      </c>
      <c r="K11" s="9">
        <v>78440</v>
      </c>
      <c r="L11" s="27">
        <v>1</v>
      </c>
      <c r="M11" s="27">
        <v>24508</v>
      </c>
      <c r="N11" s="27">
        <v>76220</v>
      </c>
      <c r="O11" s="11">
        <f>VLOOKUP(B:B,[1]查询时间段分门店销售汇总!$A$1:$E$65536,5,0)</f>
        <v>66775.16</v>
      </c>
      <c r="P11" s="11">
        <f>VLOOKUP(B:B,[1]查询时间段分门店销售汇总!$A$1:$F$65536,6,0)</f>
        <v>22617.27</v>
      </c>
      <c r="Q11" s="11">
        <f>VLOOKUP(B:B,[1]查询时间段分门店销售汇总!$A$1:$D$65536,4,0)</f>
        <v>1188</v>
      </c>
      <c r="R11" s="12">
        <f t="shared" si="0"/>
        <v>0.922852537946793</v>
      </c>
      <c r="S11" s="13">
        <f t="shared" si="1"/>
        <v>0.902367027027027</v>
      </c>
      <c r="U11" s="13">
        <f t="shared" si="2"/>
        <v>0.915254237288136</v>
      </c>
    </row>
    <row r="12" ht="14.1" customHeight="1" spans="1:21">
      <c r="A12" s="8">
        <v>10</v>
      </c>
      <c r="B12" s="21">
        <v>713</v>
      </c>
      <c r="C12" s="21" t="s">
        <v>32</v>
      </c>
      <c r="D12" s="22" t="s">
        <v>23</v>
      </c>
      <c r="E12" s="9">
        <v>917</v>
      </c>
      <c r="F12" s="23">
        <v>65000</v>
      </c>
      <c r="G12" s="24">
        <v>0.357014</v>
      </c>
      <c r="H12" s="9">
        <v>23902</v>
      </c>
      <c r="I12" s="9">
        <v>66950</v>
      </c>
      <c r="J12" s="9">
        <v>24598</v>
      </c>
      <c r="K12" s="9">
        <v>68900</v>
      </c>
      <c r="L12" s="27">
        <v>1</v>
      </c>
      <c r="M12" s="27">
        <v>23902</v>
      </c>
      <c r="N12" s="27">
        <v>66950</v>
      </c>
      <c r="O12" s="11">
        <f>VLOOKUP(B:B,[1]查询时间段分门店销售汇总!$A$1:$E$65536,5,0)</f>
        <v>53459.89</v>
      </c>
      <c r="P12" s="11">
        <f>VLOOKUP(B:B,[1]查询时间段分门店销售汇总!$A$1:$F$65536,6,0)</f>
        <v>18931.49</v>
      </c>
      <c r="Q12" s="11">
        <f>VLOOKUP(B:B,[1]查询时间段分门店销售汇总!$A$1:$D$65536,4,0)</f>
        <v>781</v>
      </c>
      <c r="R12" s="12">
        <f t="shared" si="0"/>
        <v>0.79204627227847</v>
      </c>
      <c r="S12" s="13">
        <f t="shared" si="1"/>
        <v>0.822459846153846</v>
      </c>
      <c r="U12" s="13">
        <f t="shared" si="2"/>
        <v>0.851690294438386</v>
      </c>
    </row>
    <row r="13" ht="14.1" customHeight="1" spans="1:21">
      <c r="A13" s="8">
        <v>11</v>
      </c>
      <c r="B13" s="21">
        <v>738</v>
      </c>
      <c r="C13" s="21" t="s">
        <v>33</v>
      </c>
      <c r="D13" s="22" t="s">
        <v>23</v>
      </c>
      <c r="E13" s="9">
        <v>1466</v>
      </c>
      <c r="F13" s="23">
        <v>91000</v>
      </c>
      <c r="G13" s="24">
        <v>0.304976</v>
      </c>
      <c r="H13" s="9">
        <v>28585</v>
      </c>
      <c r="I13" s="9">
        <v>93730</v>
      </c>
      <c r="J13" s="9">
        <v>29418</v>
      </c>
      <c r="K13" s="9">
        <v>96460</v>
      </c>
      <c r="L13" s="27">
        <v>1</v>
      </c>
      <c r="M13" s="27">
        <v>28585</v>
      </c>
      <c r="N13" s="27">
        <v>93730</v>
      </c>
      <c r="O13" s="11">
        <f>VLOOKUP(B:B,[1]查询时间段分门店销售汇总!$A$1:$E$65536,5,0)</f>
        <v>85617</v>
      </c>
      <c r="P13" s="11">
        <f>VLOOKUP(B:B,[1]查询时间段分门店销售汇总!$A$1:$F$65536,6,0)</f>
        <v>24488.07</v>
      </c>
      <c r="Q13" s="11">
        <f>VLOOKUP(B:B,[1]查询时间段分门店销售汇总!$A$1:$D$65536,4,0)</f>
        <v>1334</v>
      </c>
      <c r="R13" s="12">
        <f t="shared" si="0"/>
        <v>0.856675529123666</v>
      </c>
      <c r="S13" s="13">
        <f t="shared" si="1"/>
        <v>0.940846153846154</v>
      </c>
      <c r="U13" s="13">
        <f t="shared" si="2"/>
        <v>0.909959072305593</v>
      </c>
    </row>
    <row r="14" ht="14.1" customHeight="1" spans="1:21">
      <c r="A14" s="8">
        <v>12</v>
      </c>
      <c r="B14" s="21">
        <v>341</v>
      </c>
      <c r="C14" s="21" t="s">
        <v>34</v>
      </c>
      <c r="D14" s="22" t="s">
        <v>35</v>
      </c>
      <c r="E14" s="9">
        <v>5847</v>
      </c>
      <c r="F14" s="9">
        <v>424000</v>
      </c>
      <c r="G14" s="24">
        <v>0.324184</v>
      </c>
      <c r="H14" s="9">
        <v>141578</v>
      </c>
      <c r="I14" s="9">
        <v>436720</v>
      </c>
      <c r="J14" s="9">
        <v>145701</v>
      </c>
      <c r="K14" s="9">
        <v>449440</v>
      </c>
      <c r="L14" s="27">
        <v>1</v>
      </c>
      <c r="M14" s="27">
        <v>141578</v>
      </c>
      <c r="N14" s="27">
        <v>436720</v>
      </c>
      <c r="O14" s="11">
        <f>VLOOKUP(B:B,[1]查询时间段分门店销售汇总!$A$1:$E$65536,5,0)</f>
        <v>407175.01</v>
      </c>
      <c r="P14" s="11">
        <f>VLOOKUP(B:B,[1]查询时间段分门店销售汇总!$A$1:$F$65536,6,0)</f>
        <v>130617.72</v>
      </c>
      <c r="Q14" s="11">
        <f>VLOOKUP(B:B,[1]查询时间段分门店销售汇总!$A$1:$D$65536,4,0)</f>
        <v>5494</v>
      </c>
      <c r="R14" s="12">
        <f t="shared" si="0"/>
        <v>0.922584864880137</v>
      </c>
      <c r="S14" s="13">
        <f t="shared" si="1"/>
        <v>0.960318419811321</v>
      </c>
      <c r="U14" s="13">
        <f t="shared" si="2"/>
        <v>0.939627159226954</v>
      </c>
    </row>
    <row r="15" ht="14.1" customHeight="1" spans="1:21">
      <c r="A15" s="8">
        <v>13</v>
      </c>
      <c r="B15" s="21">
        <v>539</v>
      </c>
      <c r="C15" s="21" t="s">
        <v>36</v>
      </c>
      <c r="D15" s="22" t="s">
        <v>35</v>
      </c>
      <c r="E15" s="9">
        <v>1225</v>
      </c>
      <c r="F15" s="9">
        <v>83700</v>
      </c>
      <c r="G15" s="24">
        <v>0.323498</v>
      </c>
      <c r="H15" s="9">
        <v>27889</v>
      </c>
      <c r="I15" s="9">
        <v>86211</v>
      </c>
      <c r="J15" s="9">
        <v>28701</v>
      </c>
      <c r="K15" s="9">
        <v>88722</v>
      </c>
      <c r="L15" s="27">
        <v>1</v>
      </c>
      <c r="M15" s="27">
        <v>27889</v>
      </c>
      <c r="N15" s="27">
        <v>86211</v>
      </c>
      <c r="O15" s="11">
        <f>VLOOKUP(B:B,[1]查询时间段分门店销售汇总!$A$1:$E$65536,5,0)</f>
        <v>76078.95</v>
      </c>
      <c r="P15" s="11">
        <f>VLOOKUP(B:B,[1]查询时间段分门店销售汇总!$A$1:$F$65536,6,0)</f>
        <v>25167.82</v>
      </c>
      <c r="Q15" s="11">
        <f>VLOOKUP(B:B,[1]查询时间段分门店销售汇总!$A$1:$D$65536,4,0)</f>
        <v>1137</v>
      </c>
      <c r="R15" s="12">
        <f t="shared" si="0"/>
        <v>0.902428197497221</v>
      </c>
      <c r="S15" s="13">
        <f t="shared" si="1"/>
        <v>0.908948028673835</v>
      </c>
      <c r="U15" s="13">
        <f t="shared" si="2"/>
        <v>0.928163265306122</v>
      </c>
    </row>
    <row r="16" ht="14.1" customHeight="1" spans="1:21">
      <c r="A16" s="8">
        <v>14</v>
      </c>
      <c r="B16" s="21">
        <v>549</v>
      </c>
      <c r="C16" s="21" t="s">
        <v>37</v>
      </c>
      <c r="D16" s="22" t="s">
        <v>35</v>
      </c>
      <c r="E16" s="9">
        <v>1151</v>
      </c>
      <c r="F16" s="9">
        <v>85000</v>
      </c>
      <c r="G16" s="24">
        <v>0.310366</v>
      </c>
      <c r="H16" s="9">
        <v>27173</v>
      </c>
      <c r="I16" s="9">
        <v>87550</v>
      </c>
      <c r="J16" s="9">
        <v>27964</v>
      </c>
      <c r="K16" s="9">
        <v>90100</v>
      </c>
      <c r="L16" s="27">
        <v>1</v>
      </c>
      <c r="M16" s="27">
        <v>27173</v>
      </c>
      <c r="N16" s="27">
        <v>87550</v>
      </c>
      <c r="O16" s="11">
        <f>VLOOKUP(B:B,[1]查询时间段分门店销售汇总!$A$1:$E$65536,5,0)</f>
        <v>74729.29</v>
      </c>
      <c r="P16" s="11">
        <f>VLOOKUP(B:B,[1]查询时间段分门店销售汇总!$A$1:$F$65536,6,0)</f>
        <v>23039.14</v>
      </c>
      <c r="Q16" s="11">
        <f>VLOOKUP(B:B,[1]查询时间段分门店销售汇总!$A$1:$D$65536,4,0)</f>
        <v>924</v>
      </c>
      <c r="R16" s="12">
        <f t="shared" si="0"/>
        <v>0.847868840393037</v>
      </c>
      <c r="S16" s="13">
        <f t="shared" si="1"/>
        <v>0.879168117647059</v>
      </c>
      <c r="U16" s="13">
        <f t="shared" si="2"/>
        <v>0.802780191138141</v>
      </c>
    </row>
    <row r="17" ht="14.1" customHeight="1" spans="1:21">
      <c r="A17" s="8">
        <v>15</v>
      </c>
      <c r="B17" s="21">
        <v>591</v>
      </c>
      <c r="C17" s="21" t="s">
        <v>38</v>
      </c>
      <c r="D17" s="22" t="s">
        <v>35</v>
      </c>
      <c r="E17" s="9">
        <v>1560</v>
      </c>
      <c r="F17" s="9">
        <v>108500</v>
      </c>
      <c r="G17" s="24">
        <v>0.340452</v>
      </c>
      <c r="H17" s="9">
        <v>38047</v>
      </c>
      <c r="I17" s="9">
        <v>111755</v>
      </c>
      <c r="J17" s="9">
        <v>39155</v>
      </c>
      <c r="K17" s="9">
        <v>115010</v>
      </c>
      <c r="L17" s="27">
        <v>1</v>
      </c>
      <c r="M17" s="27">
        <v>38047</v>
      </c>
      <c r="N17" s="27">
        <v>111755</v>
      </c>
      <c r="O17" s="11">
        <f>VLOOKUP(B:B,[1]查询时间段分门店销售汇总!$A$1:$E$65536,5,0)</f>
        <v>111968</v>
      </c>
      <c r="P17" s="11">
        <f>VLOOKUP(B:B,[1]查询时间段分门店销售汇总!$A$1:$F$65536,6,0)</f>
        <v>38654.79</v>
      </c>
      <c r="Q17" s="11">
        <f>VLOOKUP(B:B,[1]查询时间段分门店销售汇总!$A$1:$D$65536,4,0)</f>
        <v>1671</v>
      </c>
      <c r="R17" s="12">
        <f t="shared" si="0"/>
        <v>1.01597471548348</v>
      </c>
      <c r="S17" s="13">
        <f t="shared" si="1"/>
        <v>1.03196313364055</v>
      </c>
      <c r="T17" s="14">
        <v>1</v>
      </c>
      <c r="U17" s="13">
        <f t="shared" si="2"/>
        <v>1.07115384615385</v>
      </c>
    </row>
    <row r="18" ht="14.1" customHeight="1" spans="1:21">
      <c r="A18" s="8">
        <v>16</v>
      </c>
      <c r="B18" s="21">
        <v>594</v>
      </c>
      <c r="C18" s="21" t="s">
        <v>39</v>
      </c>
      <c r="D18" s="22" t="s">
        <v>35</v>
      </c>
      <c r="E18" s="9">
        <v>1500</v>
      </c>
      <c r="F18" s="9">
        <v>118750</v>
      </c>
      <c r="G18" s="24">
        <v>0.32683</v>
      </c>
      <c r="H18" s="9">
        <v>39976</v>
      </c>
      <c r="I18" s="9">
        <v>122313</v>
      </c>
      <c r="J18" s="9">
        <v>41140</v>
      </c>
      <c r="K18" s="9">
        <v>125875</v>
      </c>
      <c r="L18" s="27">
        <v>1</v>
      </c>
      <c r="M18" s="27">
        <v>39976</v>
      </c>
      <c r="N18" s="27">
        <v>122313</v>
      </c>
      <c r="O18" s="11">
        <f>VLOOKUP(B:B,[1]查询时间段分门店销售汇总!$A$1:$E$65536,5,0)</f>
        <v>70932.23</v>
      </c>
      <c r="P18" s="11">
        <f>VLOOKUP(B:B,[1]查询时间段分门店销售汇总!$A$1:$F$65536,6,0)</f>
        <v>22503.29</v>
      </c>
      <c r="Q18" s="11">
        <f>VLOOKUP(B:B,[1]查询时间段分门店销售汇总!$A$1:$D$65536,4,0)</f>
        <v>1105</v>
      </c>
      <c r="R18" s="12">
        <f t="shared" si="0"/>
        <v>0.562920002001201</v>
      </c>
      <c r="S18" s="13">
        <f t="shared" si="1"/>
        <v>0.597324042105263</v>
      </c>
      <c r="U18" s="13">
        <f t="shared" si="2"/>
        <v>0.736666666666667</v>
      </c>
    </row>
    <row r="19" ht="14.1" customHeight="1" spans="1:21">
      <c r="A19" s="8">
        <v>17</v>
      </c>
      <c r="B19" s="21">
        <v>716</v>
      </c>
      <c r="C19" s="21" t="s">
        <v>40</v>
      </c>
      <c r="D19" s="22" t="s">
        <v>35</v>
      </c>
      <c r="E19" s="9">
        <v>1207</v>
      </c>
      <c r="F19" s="9">
        <v>85250</v>
      </c>
      <c r="G19" s="24">
        <v>0.336826</v>
      </c>
      <c r="H19" s="9">
        <v>29576</v>
      </c>
      <c r="I19" s="9">
        <v>87808</v>
      </c>
      <c r="J19" s="9">
        <v>30437</v>
      </c>
      <c r="K19" s="9">
        <v>90365</v>
      </c>
      <c r="L19" s="27">
        <v>1</v>
      </c>
      <c r="M19" s="27">
        <v>29576</v>
      </c>
      <c r="N19" s="27">
        <v>87808</v>
      </c>
      <c r="O19" s="11">
        <f>VLOOKUP(B:B,[1]查询时间段分门店销售汇总!$A$1:$E$65536,5,0)</f>
        <v>69982.36</v>
      </c>
      <c r="P19" s="11">
        <f>VLOOKUP(B:B,[1]查询时间段分门店销售汇总!$A$1:$F$65536,6,0)</f>
        <v>23635.95</v>
      </c>
      <c r="Q19" s="11">
        <f>VLOOKUP(B:B,[1]查询时间段分门店销售汇总!$A$1:$D$65536,4,0)</f>
        <v>946</v>
      </c>
      <c r="R19" s="12">
        <f t="shared" si="0"/>
        <v>0.799159791723019</v>
      </c>
      <c r="S19" s="13">
        <f t="shared" si="1"/>
        <v>0.820907448680352</v>
      </c>
      <c r="U19" s="13">
        <f t="shared" si="2"/>
        <v>0.783761391880696</v>
      </c>
    </row>
    <row r="20" ht="14.1" customHeight="1" spans="1:21">
      <c r="A20" s="8">
        <v>18</v>
      </c>
      <c r="B20" s="21">
        <v>717</v>
      </c>
      <c r="C20" s="21" t="s">
        <v>41</v>
      </c>
      <c r="D20" s="22" t="s">
        <v>35</v>
      </c>
      <c r="E20" s="9">
        <v>2000</v>
      </c>
      <c r="F20" s="9">
        <v>124000</v>
      </c>
      <c r="G20" s="24">
        <v>0.336238</v>
      </c>
      <c r="H20" s="9">
        <v>42944</v>
      </c>
      <c r="I20" s="9">
        <v>127720</v>
      </c>
      <c r="J20" s="9">
        <v>44195</v>
      </c>
      <c r="K20" s="9">
        <v>131440</v>
      </c>
      <c r="L20" s="27">
        <v>1</v>
      </c>
      <c r="M20" s="27">
        <v>42944</v>
      </c>
      <c r="N20" s="27">
        <v>127720</v>
      </c>
      <c r="O20" s="11">
        <f>VLOOKUP(B:B,[1]查询时间段分门店销售汇总!$A$1:$E$65536,5,0)</f>
        <v>104112.5</v>
      </c>
      <c r="P20" s="11">
        <f>VLOOKUP(B:B,[1]查询时间段分门店销售汇总!$A$1:$F$65536,6,0)</f>
        <v>35560.22</v>
      </c>
      <c r="Q20" s="11">
        <f>VLOOKUP(B:B,[1]查询时间段分门店销售汇总!$A$1:$D$65536,4,0)</f>
        <v>1517</v>
      </c>
      <c r="R20" s="12">
        <f t="shared" si="0"/>
        <v>0.828060264530551</v>
      </c>
      <c r="S20" s="13">
        <f t="shared" si="1"/>
        <v>0.839616935483871</v>
      </c>
      <c r="U20" s="13">
        <f t="shared" si="2"/>
        <v>0.7585</v>
      </c>
    </row>
    <row r="21" ht="14.1" customHeight="1" spans="1:21">
      <c r="A21" s="8">
        <v>19</v>
      </c>
      <c r="B21" s="21">
        <v>719</v>
      </c>
      <c r="C21" s="21" t="s">
        <v>42</v>
      </c>
      <c r="D21" s="22" t="s">
        <v>35</v>
      </c>
      <c r="E21" s="9">
        <v>2835</v>
      </c>
      <c r="F21" s="9">
        <v>169880</v>
      </c>
      <c r="G21" s="24">
        <v>0.342804</v>
      </c>
      <c r="H21" s="9">
        <v>59982</v>
      </c>
      <c r="I21" s="9">
        <v>174976</v>
      </c>
      <c r="J21" s="9">
        <v>61730</v>
      </c>
      <c r="K21" s="9">
        <v>180073</v>
      </c>
      <c r="L21" s="27">
        <v>1</v>
      </c>
      <c r="M21" s="27">
        <v>59982</v>
      </c>
      <c r="N21" s="27">
        <v>174976</v>
      </c>
      <c r="O21" s="11">
        <f>VLOOKUP(B:B,[1]查询时间段分门店销售汇总!$A$1:$E$65536,5,0)</f>
        <v>179691.16</v>
      </c>
      <c r="P21" s="11">
        <f>VLOOKUP(B:B,[1]查询时间段分门店销售汇总!$A$1:$F$65536,6,0)</f>
        <v>60946.92</v>
      </c>
      <c r="Q21" s="11">
        <f>VLOOKUP(B:B,[1]查询时间段分门店销售汇总!$A$1:$D$65536,4,0)</f>
        <v>2611</v>
      </c>
      <c r="R21" s="12">
        <f t="shared" si="0"/>
        <v>1.01608682604781</v>
      </c>
      <c r="S21" s="13">
        <f t="shared" si="1"/>
        <v>1.05775347303979</v>
      </c>
      <c r="T21" s="14">
        <v>1</v>
      </c>
      <c r="U21" s="13">
        <f t="shared" si="2"/>
        <v>0.920987654320988</v>
      </c>
    </row>
    <row r="22" ht="14.1" customHeight="1" spans="1:21">
      <c r="A22" s="8">
        <v>20</v>
      </c>
      <c r="B22" s="21">
        <v>720</v>
      </c>
      <c r="C22" s="21" t="s">
        <v>43</v>
      </c>
      <c r="D22" s="22" t="s">
        <v>35</v>
      </c>
      <c r="E22" s="9">
        <v>1434</v>
      </c>
      <c r="F22" s="9">
        <v>89500</v>
      </c>
      <c r="G22" s="24">
        <v>0.317226</v>
      </c>
      <c r="H22" s="9">
        <v>29243</v>
      </c>
      <c r="I22" s="9">
        <v>92185</v>
      </c>
      <c r="J22" s="9">
        <v>30095</v>
      </c>
      <c r="K22" s="9">
        <v>94870</v>
      </c>
      <c r="L22" s="27">
        <v>1</v>
      </c>
      <c r="M22" s="27">
        <v>29243</v>
      </c>
      <c r="N22" s="27">
        <v>92185</v>
      </c>
      <c r="O22" s="11">
        <f>VLOOKUP(B:B,[1]查询时间段分门店销售汇总!$A$1:$E$65536,5,0)</f>
        <v>66498.82</v>
      </c>
      <c r="P22" s="11">
        <f>VLOOKUP(B:B,[1]查询时间段分门店销售汇总!$A$1:$F$65536,6,0)</f>
        <v>19480.26</v>
      </c>
      <c r="Q22" s="11">
        <f>VLOOKUP(B:B,[1]查询时间段分门店销售汇总!$A$1:$D$65536,4,0)</f>
        <v>1010</v>
      </c>
      <c r="R22" s="12">
        <f t="shared" si="0"/>
        <v>0.666151215675546</v>
      </c>
      <c r="S22" s="13">
        <f t="shared" si="1"/>
        <v>0.743003575418995</v>
      </c>
      <c r="U22" s="13">
        <f t="shared" si="2"/>
        <v>0.704323570432357</v>
      </c>
    </row>
    <row r="23" ht="14.1" customHeight="1" spans="1:21">
      <c r="A23" s="8">
        <v>21</v>
      </c>
      <c r="B23" s="21">
        <v>721</v>
      </c>
      <c r="C23" s="21" t="s">
        <v>44</v>
      </c>
      <c r="D23" s="22" t="s">
        <v>35</v>
      </c>
      <c r="E23" s="9">
        <v>1318</v>
      </c>
      <c r="F23" s="9">
        <v>83700</v>
      </c>
      <c r="G23" s="24">
        <v>0.34251</v>
      </c>
      <c r="H23" s="9">
        <v>29528</v>
      </c>
      <c r="I23" s="9">
        <v>86211</v>
      </c>
      <c r="J23" s="9">
        <v>30388</v>
      </c>
      <c r="K23" s="9">
        <v>88722</v>
      </c>
      <c r="L23" s="27">
        <v>1</v>
      </c>
      <c r="M23" s="27">
        <v>29528</v>
      </c>
      <c r="N23" s="27">
        <v>86211</v>
      </c>
      <c r="O23" s="11">
        <f>VLOOKUP(B:B,[1]查询时间段分门店销售汇总!$A$1:$E$65536,5,0)</f>
        <v>87403.15</v>
      </c>
      <c r="P23" s="11">
        <f>VLOOKUP(B:B,[1]查询时间段分门店销售汇总!$A$1:$F$65536,6,0)</f>
        <v>29535.44</v>
      </c>
      <c r="Q23" s="11">
        <f>VLOOKUP(B:B,[1]查询时间段分门店销售汇总!$A$1:$D$65536,4,0)</f>
        <v>1414</v>
      </c>
      <c r="R23" s="12">
        <f t="shared" si="0"/>
        <v>1.00025196423733</v>
      </c>
      <c r="S23" s="13">
        <f t="shared" si="1"/>
        <v>1.044243130227</v>
      </c>
      <c r="T23" s="14">
        <v>1</v>
      </c>
      <c r="U23" s="13">
        <f t="shared" si="2"/>
        <v>1.07283763277693</v>
      </c>
    </row>
    <row r="24" ht="14.1" customHeight="1" spans="1:21">
      <c r="A24" s="8">
        <v>22</v>
      </c>
      <c r="B24" s="21">
        <v>732</v>
      </c>
      <c r="C24" s="21" t="s">
        <v>45</v>
      </c>
      <c r="D24" s="22" t="s">
        <v>35</v>
      </c>
      <c r="E24" s="9">
        <v>971</v>
      </c>
      <c r="F24" s="9">
        <v>65100</v>
      </c>
      <c r="G24" s="24">
        <v>0.322616</v>
      </c>
      <c r="H24" s="9">
        <v>21632</v>
      </c>
      <c r="I24" s="9">
        <v>67053</v>
      </c>
      <c r="J24" s="9">
        <v>22262</v>
      </c>
      <c r="K24" s="9">
        <v>69006</v>
      </c>
      <c r="L24" s="27">
        <v>1</v>
      </c>
      <c r="M24" s="27">
        <v>21632</v>
      </c>
      <c r="N24" s="27">
        <v>67053</v>
      </c>
      <c r="O24" s="11">
        <f>VLOOKUP(B:B,[1]查询时间段分门店销售汇总!$A$1:$E$65536,5,0)</f>
        <v>52705.45</v>
      </c>
      <c r="P24" s="11">
        <f>VLOOKUP(B:B,[1]查询时间段分门店销售汇总!$A$1:$F$65536,6,0)</f>
        <v>15637.89</v>
      </c>
      <c r="Q24" s="11">
        <f>VLOOKUP(B:B,[1]查询时间段分门店销售汇总!$A$1:$D$65536,4,0)</f>
        <v>703</v>
      </c>
      <c r="R24" s="12">
        <f t="shared" si="0"/>
        <v>0.722905417899408</v>
      </c>
      <c r="S24" s="13">
        <f t="shared" si="1"/>
        <v>0.80960752688172</v>
      </c>
      <c r="U24" s="13">
        <f t="shared" si="2"/>
        <v>0.72399588053553</v>
      </c>
    </row>
    <row r="25" ht="14.1" customHeight="1" spans="1:21">
      <c r="A25" s="8">
        <v>23</v>
      </c>
      <c r="B25" s="21">
        <v>355</v>
      </c>
      <c r="C25" s="21" t="s">
        <v>46</v>
      </c>
      <c r="D25" s="22" t="s">
        <v>47</v>
      </c>
      <c r="E25" s="9">
        <v>3170</v>
      </c>
      <c r="F25" s="9">
        <v>220100</v>
      </c>
      <c r="G25" s="24">
        <v>0.32487</v>
      </c>
      <c r="H25" s="9">
        <v>73649</v>
      </c>
      <c r="I25" s="9">
        <v>226703</v>
      </c>
      <c r="J25" s="9">
        <v>75794</v>
      </c>
      <c r="K25" s="9">
        <v>233306</v>
      </c>
      <c r="L25" s="27">
        <v>1</v>
      </c>
      <c r="M25" s="27">
        <v>73649</v>
      </c>
      <c r="N25" s="27">
        <v>226703</v>
      </c>
      <c r="O25" s="11">
        <f>VLOOKUP(B:B,[1]查询时间段分门店销售汇总!$A$1:$E$65536,5,0)</f>
        <v>217377.63</v>
      </c>
      <c r="P25" s="11">
        <f>VLOOKUP(B:B,[1]查询时间段分门店销售汇总!$A$1:$F$65536,6,0)</f>
        <v>73405.99</v>
      </c>
      <c r="Q25" s="11">
        <f>VLOOKUP(B:B,[1]查询时间段分门店销售汇总!$A$1:$D$65536,4,0)</f>
        <v>2828</v>
      </c>
      <c r="R25" s="12">
        <f t="shared" si="0"/>
        <v>0.996700430419965</v>
      </c>
      <c r="S25" s="13">
        <f t="shared" si="1"/>
        <v>0.987631213084961</v>
      </c>
      <c r="U25" s="13">
        <f t="shared" si="2"/>
        <v>0.89211356466877</v>
      </c>
    </row>
    <row r="26" ht="14.1" customHeight="1" spans="1:21">
      <c r="A26" s="8">
        <v>24</v>
      </c>
      <c r="B26" s="21">
        <v>373</v>
      </c>
      <c r="C26" s="21" t="s">
        <v>48</v>
      </c>
      <c r="D26" s="22" t="s">
        <v>47</v>
      </c>
      <c r="E26" s="9">
        <v>2152</v>
      </c>
      <c r="F26" s="9">
        <v>158100</v>
      </c>
      <c r="G26" s="24">
        <v>0.329966</v>
      </c>
      <c r="H26" s="9">
        <v>53733</v>
      </c>
      <c r="I26" s="9">
        <v>162843</v>
      </c>
      <c r="J26" s="9">
        <v>55298</v>
      </c>
      <c r="K26" s="9">
        <v>167586</v>
      </c>
      <c r="L26" s="27">
        <v>1</v>
      </c>
      <c r="M26" s="27">
        <v>53733</v>
      </c>
      <c r="N26" s="27">
        <v>162843</v>
      </c>
      <c r="O26" s="11">
        <f>VLOOKUP(B:B,[1]查询时间段分门店销售汇总!$A$1:$E$65536,5,0)</f>
        <v>154908.25</v>
      </c>
      <c r="P26" s="11">
        <f>VLOOKUP(B:B,[1]查询时间段分门店销售汇总!$A$1:$F$65536,6,0)</f>
        <v>51592.38</v>
      </c>
      <c r="Q26" s="11">
        <f>VLOOKUP(B:B,[1]查询时间段分门店销售汇总!$A$1:$D$65536,4,0)</f>
        <v>2076</v>
      </c>
      <c r="R26" s="12">
        <f t="shared" si="0"/>
        <v>0.96016191167439</v>
      </c>
      <c r="S26" s="13">
        <f t="shared" si="1"/>
        <v>0.979811827956989</v>
      </c>
      <c r="U26" s="13">
        <f t="shared" si="2"/>
        <v>0.964684014869889</v>
      </c>
    </row>
    <row r="27" ht="14.1" customHeight="1" spans="1:21">
      <c r="A27" s="8">
        <v>25</v>
      </c>
      <c r="B27" s="21">
        <v>511</v>
      </c>
      <c r="C27" s="21" t="s">
        <v>49</v>
      </c>
      <c r="D27" s="22" t="s">
        <v>47</v>
      </c>
      <c r="E27" s="9">
        <v>1647</v>
      </c>
      <c r="F27" s="9">
        <v>94300</v>
      </c>
      <c r="G27" s="24">
        <v>0.323106</v>
      </c>
      <c r="H27" s="9">
        <v>31373</v>
      </c>
      <c r="I27" s="9">
        <v>97129</v>
      </c>
      <c r="J27" s="9">
        <v>32286.4</v>
      </c>
      <c r="K27" s="9">
        <v>99958</v>
      </c>
      <c r="L27" s="27">
        <v>1</v>
      </c>
      <c r="M27" s="9">
        <v>31373</v>
      </c>
      <c r="N27" s="9">
        <v>97129</v>
      </c>
      <c r="O27" s="11">
        <f>VLOOKUP(B:B,[1]查询时间段分门店销售汇总!$A$1:$E$65536,5,0)</f>
        <v>83628.92</v>
      </c>
      <c r="P27" s="11">
        <f>VLOOKUP(B:B,[1]查询时间段分门店销售汇总!$A$1:$F$65536,6,0)</f>
        <v>26156.13</v>
      </c>
      <c r="Q27" s="11">
        <f>VLOOKUP(B:B,[1]查询时间段分门店销售汇总!$A$1:$D$65536,4,0)</f>
        <v>1297</v>
      </c>
      <c r="R27" s="12">
        <f t="shared" si="0"/>
        <v>0.833714659101775</v>
      </c>
      <c r="S27" s="13">
        <f t="shared" si="1"/>
        <v>0.886839024390244</v>
      </c>
      <c r="U27" s="13">
        <f t="shared" si="2"/>
        <v>0.78749241044323</v>
      </c>
    </row>
    <row r="28" ht="14.1" customHeight="1" spans="1:21">
      <c r="A28" s="8">
        <v>26</v>
      </c>
      <c r="B28" s="21">
        <v>515</v>
      </c>
      <c r="C28" s="21" t="s">
        <v>50</v>
      </c>
      <c r="D28" s="22" t="s">
        <v>47</v>
      </c>
      <c r="E28" s="9">
        <v>2928</v>
      </c>
      <c r="F28" s="9">
        <v>155000</v>
      </c>
      <c r="G28" s="24">
        <v>0.308406</v>
      </c>
      <c r="H28" s="9">
        <v>49237</v>
      </c>
      <c r="I28" s="9">
        <v>159650</v>
      </c>
      <c r="J28" s="9">
        <v>50671</v>
      </c>
      <c r="K28" s="9">
        <v>164300</v>
      </c>
      <c r="L28" s="27">
        <v>1</v>
      </c>
      <c r="M28" s="27">
        <v>49237</v>
      </c>
      <c r="N28" s="27">
        <v>159650</v>
      </c>
      <c r="O28" s="11">
        <f>VLOOKUP(B:B,[1]查询时间段分门店销售汇总!$A$1:$E$65536,5,0)</f>
        <v>128985.19</v>
      </c>
      <c r="P28" s="11">
        <f>VLOOKUP(B:B,[1]查询时间段分门店销售汇总!$A$1:$F$65536,6,0)</f>
        <v>40711.84</v>
      </c>
      <c r="Q28" s="11">
        <f>VLOOKUP(B:B,[1]查询时间段分门店销售汇总!$A$1:$D$65536,4,0)</f>
        <v>2373</v>
      </c>
      <c r="R28" s="12">
        <f t="shared" si="0"/>
        <v>0.826854601214534</v>
      </c>
      <c r="S28" s="13">
        <f t="shared" si="1"/>
        <v>0.832162516129032</v>
      </c>
      <c r="U28" s="13">
        <f t="shared" si="2"/>
        <v>0.810450819672131</v>
      </c>
    </row>
    <row r="29" ht="14.1" customHeight="1" spans="1:21">
      <c r="A29" s="8">
        <v>27</v>
      </c>
      <c r="B29" s="21">
        <v>545</v>
      </c>
      <c r="C29" s="21" t="s">
        <v>51</v>
      </c>
      <c r="D29" s="22" t="s">
        <v>47</v>
      </c>
      <c r="E29" s="9">
        <v>1985</v>
      </c>
      <c r="F29" s="9">
        <v>124000</v>
      </c>
      <c r="G29" s="24">
        <v>0.341726</v>
      </c>
      <c r="H29" s="9">
        <v>43645</v>
      </c>
      <c r="I29" s="9">
        <v>127720</v>
      </c>
      <c r="J29" s="9">
        <v>44916</v>
      </c>
      <c r="K29" s="9">
        <v>131440</v>
      </c>
      <c r="L29" s="27">
        <v>1</v>
      </c>
      <c r="M29" s="27">
        <v>43645</v>
      </c>
      <c r="N29" s="27">
        <v>127720</v>
      </c>
      <c r="O29" s="11">
        <f>VLOOKUP(B:B,[1]查询时间段分门店销售汇总!$A$1:$E$65536,5,0)</f>
        <v>111870.48</v>
      </c>
      <c r="P29" s="11">
        <f>VLOOKUP(B:B,[1]查询时间段分门店销售汇总!$A$1:$F$65536,6,0)</f>
        <v>37668.89</v>
      </c>
      <c r="Q29" s="11">
        <f>VLOOKUP(B:B,[1]查询时间段分门店销售汇总!$A$1:$D$65536,4,0)</f>
        <v>1531</v>
      </c>
      <c r="R29" s="12">
        <f t="shared" si="0"/>
        <v>0.863074578989575</v>
      </c>
      <c r="S29" s="13">
        <f t="shared" si="1"/>
        <v>0.902181290322581</v>
      </c>
      <c r="U29" s="13">
        <f t="shared" si="2"/>
        <v>0.771284634760705</v>
      </c>
    </row>
    <row r="30" ht="14.1" customHeight="1" spans="1:21">
      <c r="A30" s="8">
        <v>28</v>
      </c>
      <c r="B30" s="21">
        <v>572</v>
      </c>
      <c r="C30" s="21" t="s">
        <v>52</v>
      </c>
      <c r="D30" s="22" t="s">
        <v>47</v>
      </c>
      <c r="E30" s="9">
        <v>1203</v>
      </c>
      <c r="F30" s="9">
        <v>65100</v>
      </c>
      <c r="G30" s="24">
        <v>0.30576</v>
      </c>
      <c r="H30" s="9">
        <v>20502</v>
      </c>
      <c r="I30" s="9">
        <v>67053</v>
      </c>
      <c r="J30" s="9">
        <v>21099</v>
      </c>
      <c r="K30" s="9">
        <v>69006</v>
      </c>
      <c r="L30" s="27">
        <v>1</v>
      </c>
      <c r="M30" s="27">
        <v>20502</v>
      </c>
      <c r="N30" s="27">
        <v>67053</v>
      </c>
      <c r="O30" s="11">
        <f>VLOOKUP(B:B,[1]查询时间段分门店销售汇总!$A$1:$E$65536,5,0)</f>
        <v>55451.45</v>
      </c>
      <c r="P30" s="11">
        <f>VLOOKUP(B:B,[1]查询时间段分门店销售汇总!$A$1:$F$65536,6,0)</f>
        <v>17203.38</v>
      </c>
      <c r="Q30" s="11">
        <f>VLOOKUP(B:B,[1]查询时间段分门店销售汇总!$A$1:$D$65536,4,0)</f>
        <v>969</v>
      </c>
      <c r="R30" s="12">
        <f t="shared" si="0"/>
        <v>0.839107404155692</v>
      </c>
      <c r="S30" s="13">
        <f t="shared" si="1"/>
        <v>0.851788786482335</v>
      </c>
      <c r="U30" s="13">
        <f t="shared" si="2"/>
        <v>0.805486284289277</v>
      </c>
    </row>
    <row r="31" ht="14.1" customHeight="1" spans="1:21">
      <c r="A31" s="8">
        <v>29</v>
      </c>
      <c r="B31" s="21">
        <v>578</v>
      </c>
      <c r="C31" s="21" t="s">
        <v>53</v>
      </c>
      <c r="D31" s="22" t="s">
        <v>47</v>
      </c>
      <c r="E31" s="9">
        <v>3491</v>
      </c>
      <c r="F31" s="9">
        <v>158100</v>
      </c>
      <c r="G31" s="24">
        <v>0.332318</v>
      </c>
      <c r="H31" s="9">
        <v>54116</v>
      </c>
      <c r="I31" s="9">
        <v>162843</v>
      </c>
      <c r="J31" s="9">
        <v>55692</v>
      </c>
      <c r="K31" s="9">
        <v>167586</v>
      </c>
      <c r="L31" s="27">
        <v>1</v>
      </c>
      <c r="M31" s="27">
        <v>54116</v>
      </c>
      <c r="N31" s="27">
        <v>162843</v>
      </c>
      <c r="O31" s="11">
        <f>VLOOKUP(B:B,[1]查询时间段分门店销售汇总!$A$1:$E$65536,5,0)</f>
        <v>149343.26</v>
      </c>
      <c r="P31" s="11">
        <f>VLOOKUP(B:B,[1]查询时间段分门店销售汇总!$A$1:$F$65536,6,0)</f>
        <v>51720.49</v>
      </c>
      <c r="Q31" s="11">
        <f>VLOOKUP(B:B,[1]查询时间段分门店销售汇总!$A$1:$D$65536,4,0)</f>
        <v>2965</v>
      </c>
      <c r="R31" s="12">
        <f t="shared" si="0"/>
        <v>0.955733794071993</v>
      </c>
      <c r="S31" s="13">
        <f t="shared" si="1"/>
        <v>0.944612650221379</v>
      </c>
      <c r="U31" s="13">
        <f t="shared" si="2"/>
        <v>0.849326840446863</v>
      </c>
    </row>
    <row r="32" ht="14.1" customHeight="1" spans="1:21">
      <c r="A32" s="8">
        <v>30</v>
      </c>
      <c r="B32" s="21">
        <v>598</v>
      </c>
      <c r="C32" s="21" t="s">
        <v>54</v>
      </c>
      <c r="D32" s="22" t="s">
        <v>47</v>
      </c>
      <c r="E32" s="9">
        <v>1785</v>
      </c>
      <c r="F32" s="9">
        <v>105400</v>
      </c>
      <c r="G32" s="24">
        <v>0.333396</v>
      </c>
      <c r="H32" s="9">
        <v>36194</v>
      </c>
      <c r="I32" s="9">
        <v>108562</v>
      </c>
      <c r="J32" s="9">
        <v>37248</v>
      </c>
      <c r="K32" s="9">
        <v>111724</v>
      </c>
      <c r="L32" s="27">
        <v>1</v>
      </c>
      <c r="M32" s="27">
        <v>36194</v>
      </c>
      <c r="N32" s="27">
        <v>108562</v>
      </c>
      <c r="O32" s="11">
        <f>VLOOKUP(B:B,[1]查询时间段分门店销售汇总!$A$1:$E$65536,5,0)</f>
        <v>97020.56</v>
      </c>
      <c r="P32" s="11">
        <f>VLOOKUP(B:B,[1]查询时间段分门店销售汇总!$A$1:$F$65536,6,0)</f>
        <v>32668.8</v>
      </c>
      <c r="Q32" s="11">
        <f>VLOOKUP(B:B,[1]查询时间段分门店销售汇总!$A$1:$D$65536,4,0)</f>
        <v>1537</v>
      </c>
      <c r="R32" s="12">
        <f t="shared" si="0"/>
        <v>0.902602641321766</v>
      </c>
      <c r="S32" s="13">
        <f t="shared" si="1"/>
        <v>0.920498671726755</v>
      </c>
      <c r="U32" s="13">
        <f t="shared" si="2"/>
        <v>0.861064425770308</v>
      </c>
    </row>
    <row r="33" ht="14.1" customHeight="1" spans="1:21">
      <c r="A33" s="8">
        <v>31</v>
      </c>
      <c r="B33" s="21">
        <v>707</v>
      </c>
      <c r="C33" s="21" t="s">
        <v>55</v>
      </c>
      <c r="D33" s="22" t="s">
        <v>47</v>
      </c>
      <c r="E33" s="9">
        <v>3633</v>
      </c>
      <c r="F33" s="9">
        <v>223200</v>
      </c>
      <c r="G33" s="24">
        <v>0.307132</v>
      </c>
      <c r="H33" s="9">
        <v>70608</v>
      </c>
      <c r="I33" s="9">
        <v>229896</v>
      </c>
      <c r="J33" s="9">
        <v>72665</v>
      </c>
      <c r="K33" s="9">
        <v>236592</v>
      </c>
      <c r="L33" s="27">
        <v>1</v>
      </c>
      <c r="M33" s="27">
        <v>70608</v>
      </c>
      <c r="N33" s="27">
        <v>229896</v>
      </c>
      <c r="O33" s="11">
        <f>VLOOKUP(B:B,[1]查询时间段分门店销售汇总!$A$1:$E$65536,5,0)</f>
        <v>198592.38</v>
      </c>
      <c r="P33" s="11">
        <f>VLOOKUP(B:B,[1]查询时间段分门店销售汇总!$A$1:$F$65536,6,0)</f>
        <v>61687.92</v>
      </c>
      <c r="Q33" s="11">
        <f>VLOOKUP(B:B,[1]查询时间段分门店销售汇总!$A$1:$D$65536,4,0)</f>
        <v>2919</v>
      </c>
      <c r="R33" s="12">
        <f t="shared" si="0"/>
        <v>0.873667573079538</v>
      </c>
      <c r="S33" s="13">
        <f t="shared" si="1"/>
        <v>0.889750806451613</v>
      </c>
      <c r="U33" s="13">
        <f t="shared" si="2"/>
        <v>0.803468208092486</v>
      </c>
    </row>
    <row r="34" ht="14.1" customHeight="1" spans="1:21">
      <c r="A34" s="8">
        <v>32</v>
      </c>
      <c r="B34" s="21">
        <v>712</v>
      </c>
      <c r="C34" s="21" t="s">
        <v>56</v>
      </c>
      <c r="D34" s="22" t="s">
        <v>47</v>
      </c>
      <c r="E34" s="9">
        <v>4197</v>
      </c>
      <c r="F34" s="9">
        <v>294000</v>
      </c>
      <c r="G34" s="24">
        <v>0.330554</v>
      </c>
      <c r="H34" s="9">
        <v>100098</v>
      </c>
      <c r="I34" s="9">
        <v>302820</v>
      </c>
      <c r="J34" s="9">
        <v>103014</v>
      </c>
      <c r="K34" s="9">
        <v>311640</v>
      </c>
      <c r="L34" s="27">
        <v>1</v>
      </c>
      <c r="M34" s="27">
        <v>100098</v>
      </c>
      <c r="N34" s="27">
        <v>302820</v>
      </c>
      <c r="O34" s="11">
        <f>VLOOKUP(B:B,[1]查询时间段分门店销售汇总!$A$1:$E$65536,5,0)</f>
        <v>267953.32</v>
      </c>
      <c r="P34" s="11">
        <f>VLOOKUP(B:B,[1]查询时间段分门店销售汇总!$A$1:$F$65536,6,0)</f>
        <v>89180.77</v>
      </c>
      <c r="Q34" s="11">
        <f>VLOOKUP(B:B,[1]查询时间段分门店销售汇总!$A$1:$D$65536,4,0)</f>
        <v>3576</v>
      </c>
      <c r="R34" s="12">
        <f t="shared" si="0"/>
        <v>0.890934584107575</v>
      </c>
      <c r="S34" s="13">
        <f t="shared" si="1"/>
        <v>0.911405850340136</v>
      </c>
      <c r="U34" s="13">
        <f t="shared" si="2"/>
        <v>0.852037169406719</v>
      </c>
    </row>
    <row r="35" ht="14.1" customHeight="1" spans="1:21">
      <c r="A35" s="8">
        <v>33</v>
      </c>
      <c r="B35" s="21">
        <v>723</v>
      </c>
      <c r="C35" s="21" t="s">
        <v>57</v>
      </c>
      <c r="D35" s="22" t="s">
        <v>47</v>
      </c>
      <c r="E35" s="9">
        <v>1823</v>
      </c>
      <c r="F35" s="9">
        <v>86800</v>
      </c>
      <c r="G35" s="24">
        <v>0.322224</v>
      </c>
      <c r="H35" s="9">
        <v>28808</v>
      </c>
      <c r="I35" s="9">
        <v>89404</v>
      </c>
      <c r="J35" s="9">
        <v>29647</v>
      </c>
      <c r="K35" s="9">
        <v>92008</v>
      </c>
      <c r="L35" s="27">
        <v>1</v>
      </c>
      <c r="M35" s="27">
        <v>28808</v>
      </c>
      <c r="N35" s="27">
        <v>89404</v>
      </c>
      <c r="O35" s="11">
        <f>VLOOKUP(B:B,[1]查询时间段分门店销售汇总!$A$1:$E$65536,5,0)</f>
        <v>78770.83</v>
      </c>
      <c r="P35" s="11">
        <f>VLOOKUP(B:B,[1]查询时间段分门店销售汇总!$A$1:$F$65536,6,0)</f>
        <v>25657.17</v>
      </c>
      <c r="Q35" s="11">
        <f>VLOOKUP(B:B,[1]查询时间段分门店销售汇总!$A$1:$D$65536,4,0)</f>
        <v>1337</v>
      </c>
      <c r="R35" s="12">
        <f t="shared" si="0"/>
        <v>0.890626562066093</v>
      </c>
      <c r="S35" s="13">
        <f t="shared" si="1"/>
        <v>0.907498041474654</v>
      </c>
      <c r="U35" s="13">
        <f t="shared" si="2"/>
        <v>0.733406472846956</v>
      </c>
    </row>
    <row r="36" ht="14.1" customHeight="1" spans="1:21">
      <c r="A36" s="8">
        <v>34</v>
      </c>
      <c r="B36" s="25">
        <v>724</v>
      </c>
      <c r="C36" s="25" t="s">
        <v>58</v>
      </c>
      <c r="D36" s="26" t="s">
        <v>47</v>
      </c>
      <c r="E36" s="9">
        <v>1468</v>
      </c>
      <c r="F36" s="9">
        <v>66300</v>
      </c>
      <c r="G36" s="24">
        <v>0.306152</v>
      </c>
      <c r="H36" s="9">
        <v>20896.4</v>
      </c>
      <c r="I36" s="9">
        <v>68289</v>
      </c>
      <c r="J36" s="9">
        <v>21505</v>
      </c>
      <c r="K36" s="9">
        <v>70278</v>
      </c>
      <c r="L36" s="27">
        <v>1</v>
      </c>
      <c r="M36" s="9">
        <v>20896.4</v>
      </c>
      <c r="N36" s="9">
        <v>68289</v>
      </c>
      <c r="O36" s="11">
        <f>VLOOKUP(B:B,[1]查询时间段分门店销售汇总!$A$1:$E$65536,5,0)</f>
        <v>65279.36</v>
      </c>
      <c r="P36" s="11">
        <f>VLOOKUP(B:B,[1]查询时间段分门店销售汇总!$A$1:$F$65536,6,0)</f>
        <v>18344.47</v>
      </c>
      <c r="Q36" s="11">
        <f>VLOOKUP(B:B,[1]查询时间段分门店销售汇总!$A$1:$D$65536,4,0)</f>
        <v>1072</v>
      </c>
      <c r="R36" s="12">
        <f t="shared" ref="R36:R78" si="3">P36/M36</f>
        <v>0.877877050592447</v>
      </c>
      <c r="S36" s="13">
        <f t="shared" ref="S36:S78" si="4">O36/F36</f>
        <v>0.984605731523379</v>
      </c>
      <c r="U36" s="13">
        <f t="shared" ref="U36:U78" si="5">Q36/E36</f>
        <v>0.730245231607629</v>
      </c>
    </row>
    <row r="37" ht="14.1" customHeight="1" spans="1:21">
      <c r="A37" s="8">
        <v>35</v>
      </c>
      <c r="B37" s="21">
        <v>740</v>
      </c>
      <c r="C37" s="21" t="s">
        <v>59</v>
      </c>
      <c r="D37" s="22" t="s">
        <v>47</v>
      </c>
      <c r="E37" s="9">
        <v>1271</v>
      </c>
      <c r="F37" s="9">
        <v>83700</v>
      </c>
      <c r="G37" s="24">
        <v>0.310856</v>
      </c>
      <c r="H37" s="9">
        <v>26799</v>
      </c>
      <c r="I37" s="9">
        <v>86211</v>
      </c>
      <c r="J37" s="9">
        <v>27580</v>
      </c>
      <c r="K37" s="9">
        <v>88722</v>
      </c>
      <c r="L37" s="27">
        <v>1</v>
      </c>
      <c r="M37" s="27">
        <v>26799</v>
      </c>
      <c r="N37" s="27">
        <v>86211</v>
      </c>
      <c r="O37" s="11">
        <f>VLOOKUP(B:B,[1]查询时间段分门店销售汇总!$A$1:$E$65536,5,0)</f>
        <v>73107.67</v>
      </c>
      <c r="P37" s="11">
        <f>VLOOKUP(B:B,[1]查询时间段分门店销售汇总!$A$1:$F$65536,6,0)</f>
        <v>22937.48</v>
      </c>
      <c r="Q37" s="11">
        <f>VLOOKUP(B:B,[1]查询时间段分门店销售汇总!$A$1:$D$65536,4,0)</f>
        <v>956</v>
      </c>
      <c r="R37" s="12">
        <f t="shared" si="3"/>
        <v>0.855908056270756</v>
      </c>
      <c r="S37" s="13">
        <f t="shared" si="4"/>
        <v>0.873448864994026</v>
      </c>
      <c r="U37" s="13">
        <f t="shared" si="5"/>
        <v>0.752163650668765</v>
      </c>
    </row>
    <row r="38" ht="14.1" customHeight="1" spans="1:21">
      <c r="A38" s="8">
        <v>36</v>
      </c>
      <c r="B38" s="21">
        <v>743</v>
      </c>
      <c r="C38" s="21" t="s">
        <v>60</v>
      </c>
      <c r="D38" s="22" t="s">
        <v>47</v>
      </c>
      <c r="E38" s="9">
        <v>1204</v>
      </c>
      <c r="F38" s="9">
        <v>71300</v>
      </c>
      <c r="G38" s="24">
        <v>0.325948</v>
      </c>
      <c r="H38" s="9">
        <v>23937</v>
      </c>
      <c r="I38" s="9">
        <v>73439</v>
      </c>
      <c r="J38" s="9">
        <v>24634</v>
      </c>
      <c r="K38" s="9">
        <v>75578</v>
      </c>
      <c r="L38" s="27">
        <v>1</v>
      </c>
      <c r="M38" s="27">
        <v>23937</v>
      </c>
      <c r="N38" s="27">
        <v>73439</v>
      </c>
      <c r="O38" s="11">
        <f>VLOOKUP(B:B,[1]查询时间段分门店销售汇总!$A$1:$E$65536,5,0)</f>
        <v>61892.13</v>
      </c>
      <c r="P38" s="11">
        <f>VLOOKUP(B:B,[1]查询时间段分门店销售汇总!$A$1:$F$65536,6,0)</f>
        <v>20115.06</v>
      </c>
      <c r="Q38" s="11">
        <f>VLOOKUP(B:B,[1]查询时间段分门店销售汇总!$A$1:$D$65536,4,0)</f>
        <v>938</v>
      </c>
      <c r="R38" s="12">
        <f t="shared" si="3"/>
        <v>0.840333375109663</v>
      </c>
      <c r="S38" s="13">
        <f t="shared" si="4"/>
        <v>0.868052314165498</v>
      </c>
      <c r="U38" s="13">
        <f t="shared" si="5"/>
        <v>0.779069767441861</v>
      </c>
    </row>
    <row r="39" ht="14.1" customHeight="1" spans="1:21">
      <c r="A39" s="8">
        <v>37</v>
      </c>
      <c r="B39" s="21">
        <v>371</v>
      </c>
      <c r="C39" s="21" t="s">
        <v>61</v>
      </c>
      <c r="D39" s="22" t="s">
        <v>62</v>
      </c>
      <c r="E39" s="9">
        <v>1309</v>
      </c>
      <c r="F39" s="9">
        <v>80000</v>
      </c>
      <c r="G39" s="24">
        <v>0.339668</v>
      </c>
      <c r="H39" s="9">
        <v>27989</v>
      </c>
      <c r="I39" s="9">
        <v>82400</v>
      </c>
      <c r="J39" s="9">
        <v>28804</v>
      </c>
      <c r="K39" s="9">
        <v>84800</v>
      </c>
      <c r="L39" s="27">
        <v>1</v>
      </c>
      <c r="M39" s="27">
        <v>27989</v>
      </c>
      <c r="N39" s="27">
        <v>82400</v>
      </c>
      <c r="O39" s="11">
        <f>VLOOKUP(B:B,[1]查询时间段分门店销售汇总!$A$1:$E$65536,5,0)</f>
        <v>67523.55</v>
      </c>
      <c r="P39" s="11">
        <f>VLOOKUP(B:B,[1]查询时间段分门店销售汇总!$A$1:$F$65536,6,0)</f>
        <v>23585.01</v>
      </c>
      <c r="Q39" s="11">
        <f>VLOOKUP(B:B,[1]查询时间段分门店销售汇总!$A$1:$D$65536,4,0)</f>
        <v>1173</v>
      </c>
      <c r="R39" s="12">
        <f t="shared" si="3"/>
        <v>0.842652827896674</v>
      </c>
      <c r="S39" s="13">
        <f t="shared" si="4"/>
        <v>0.844044375</v>
      </c>
      <c r="U39" s="13">
        <f t="shared" si="5"/>
        <v>0.896103896103896</v>
      </c>
    </row>
    <row r="40" ht="14.1" customHeight="1" spans="1:21">
      <c r="A40" s="8">
        <v>38</v>
      </c>
      <c r="B40" s="21">
        <v>377</v>
      </c>
      <c r="C40" s="21" t="s">
        <v>63</v>
      </c>
      <c r="D40" s="22" t="s">
        <v>62</v>
      </c>
      <c r="E40" s="9">
        <v>2660</v>
      </c>
      <c r="F40" s="9">
        <v>120000</v>
      </c>
      <c r="G40" s="24">
        <v>0.326732</v>
      </c>
      <c r="H40" s="9">
        <v>40384</v>
      </c>
      <c r="I40" s="9">
        <v>123600</v>
      </c>
      <c r="J40" s="9">
        <v>41560</v>
      </c>
      <c r="K40" s="9">
        <v>127200</v>
      </c>
      <c r="L40" s="27">
        <v>2</v>
      </c>
      <c r="M40" s="27">
        <v>41560</v>
      </c>
      <c r="N40" s="27">
        <v>127200</v>
      </c>
      <c r="O40" s="11">
        <f>VLOOKUP(B:B,[1]查询时间段分门店销售汇总!$A$1:$E$65536,5,0)</f>
        <v>118110.84</v>
      </c>
      <c r="P40" s="11">
        <f>VLOOKUP(B:B,[1]查询时间段分门店销售汇总!$A$1:$F$65536,6,0)</f>
        <v>40606.73</v>
      </c>
      <c r="Q40" s="11">
        <f>VLOOKUP(B:B,[1]查询时间段分门店销售汇总!$A$1:$D$65536,4,0)</f>
        <v>2207</v>
      </c>
      <c r="R40" s="12">
        <f t="shared" si="3"/>
        <v>0.977062800769971</v>
      </c>
      <c r="S40" s="13">
        <f t="shared" si="4"/>
        <v>0.984257</v>
      </c>
      <c r="U40" s="13">
        <f t="shared" si="5"/>
        <v>0.829699248120301</v>
      </c>
    </row>
    <row r="41" ht="14.1" customHeight="1" spans="1:21">
      <c r="A41" s="8">
        <v>39</v>
      </c>
      <c r="B41" s="21">
        <v>385</v>
      </c>
      <c r="C41" s="21" t="s">
        <v>64</v>
      </c>
      <c r="D41" s="22" t="s">
        <v>62</v>
      </c>
      <c r="E41" s="9">
        <v>3500</v>
      </c>
      <c r="F41" s="9">
        <v>220000</v>
      </c>
      <c r="G41" s="24">
        <v>0.301546</v>
      </c>
      <c r="H41" s="9">
        <v>68330</v>
      </c>
      <c r="I41" s="9">
        <v>226600</v>
      </c>
      <c r="J41" s="9">
        <v>70321</v>
      </c>
      <c r="K41" s="9">
        <v>233200</v>
      </c>
      <c r="L41" s="27">
        <v>2</v>
      </c>
      <c r="M41" s="27">
        <v>70321</v>
      </c>
      <c r="N41" s="27">
        <v>233200</v>
      </c>
      <c r="O41" s="11">
        <f>VLOOKUP(B:B,[1]查询时间段分门店销售汇总!$A$1:$E$65536,5,0)</f>
        <v>254280.51</v>
      </c>
      <c r="P41" s="11">
        <f>VLOOKUP(B:B,[1]查询时间段分门店销售汇总!$A$1:$F$65536,6,0)</f>
        <v>77376.65</v>
      </c>
      <c r="Q41" s="11">
        <f>VLOOKUP(B:B,[1]查询时间段分门店销售汇总!$A$1:$D$65536,4,0)</f>
        <v>3240</v>
      </c>
      <c r="R41" s="12">
        <f t="shared" si="3"/>
        <v>1.10033489284851</v>
      </c>
      <c r="S41" s="13">
        <f t="shared" si="4"/>
        <v>1.1558205</v>
      </c>
      <c r="T41" s="14">
        <v>2</v>
      </c>
      <c r="U41" s="13">
        <f t="shared" si="5"/>
        <v>0.925714285714286</v>
      </c>
    </row>
    <row r="42" ht="14.1" customHeight="1" spans="1:21">
      <c r="A42" s="8">
        <v>40</v>
      </c>
      <c r="B42" s="21">
        <v>387</v>
      </c>
      <c r="C42" s="21" t="s">
        <v>65</v>
      </c>
      <c r="D42" s="22" t="s">
        <v>62</v>
      </c>
      <c r="E42" s="9">
        <v>2790</v>
      </c>
      <c r="F42" s="9">
        <v>173613</v>
      </c>
      <c r="G42" s="24">
        <v>0.287924</v>
      </c>
      <c r="H42" s="9">
        <v>51500.5</v>
      </c>
      <c r="I42" s="9">
        <v>178821</v>
      </c>
      <c r="J42" s="9">
        <v>53000.5</v>
      </c>
      <c r="K42" s="9">
        <v>184029.6</v>
      </c>
      <c r="L42" s="27">
        <v>2</v>
      </c>
      <c r="M42" s="9">
        <v>53000.5</v>
      </c>
      <c r="N42" s="9">
        <v>184029.6</v>
      </c>
      <c r="O42" s="11">
        <f>VLOOKUP(B:B,[1]查询时间段分门店销售汇总!$A$1:$E$65536,5,0)</f>
        <v>191219.18</v>
      </c>
      <c r="P42" s="11">
        <f>VLOOKUP(B:B,[1]查询时间段分门店销售汇总!$A$1:$F$65536,6,0)</f>
        <v>54966.99</v>
      </c>
      <c r="Q42" s="11">
        <f>VLOOKUP(B:B,[1]查询时间段分门店销售汇总!$A$1:$D$65536,4,0)</f>
        <v>2751</v>
      </c>
      <c r="R42" s="12">
        <f t="shared" si="3"/>
        <v>1.03710323487514</v>
      </c>
      <c r="S42" s="13">
        <f t="shared" si="4"/>
        <v>1.10141049345383</v>
      </c>
      <c r="T42" s="14">
        <v>2</v>
      </c>
      <c r="U42" s="13">
        <f t="shared" si="5"/>
        <v>0.986021505376344</v>
      </c>
    </row>
    <row r="43" ht="14.1" customHeight="1" spans="1:21">
      <c r="A43" s="8">
        <v>41</v>
      </c>
      <c r="B43" s="21">
        <v>399</v>
      </c>
      <c r="C43" s="21" t="s">
        <v>66</v>
      </c>
      <c r="D43" s="22" t="s">
        <v>62</v>
      </c>
      <c r="E43" s="9">
        <v>2000</v>
      </c>
      <c r="F43" s="9">
        <v>100000</v>
      </c>
      <c r="G43" s="24">
        <v>0.320558</v>
      </c>
      <c r="H43" s="9">
        <v>33017</v>
      </c>
      <c r="I43" s="9">
        <v>103000</v>
      </c>
      <c r="J43" s="9">
        <v>33979</v>
      </c>
      <c r="K43" s="9">
        <v>106000</v>
      </c>
      <c r="L43" s="27">
        <v>2</v>
      </c>
      <c r="M43" s="27">
        <v>33979</v>
      </c>
      <c r="N43" s="27">
        <v>106000</v>
      </c>
      <c r="O43" s="11">
        <f>VLOOKUP(B:B,[1]查询时间段分门店销售汇总!$A$1:$E$65536,5,0)</f>
        <v>147397.43</v>
      </c>
      <c r="P43" s="11">
        <f>VLOOKUP(B:B,[1]查询时间段分门店销售汇总!$A$1:$F$65536,6,0)</f>
        <v>45970.17</v>
      </c>
      <c r="Q43" s="11">
        <f>VLOOKUP(B:B,[1]查询时间段分门店销售汇总!$A$1:$D$65536,4,0)</f>
        <v>1926</v>
      </c>
      <c r="R43" s="12">
        <f t="shared" si="3"/>
        <v>1.35289943788811</v>
      </c>
      <c r="S43" s="13">
        <f t="shared" si="4"/>
        <v>1.4739743</v>
      </c>
      <c r="T43" s="14">
        <v>2</v>
      </c>
      <c r="U43" s="13">
        <f t="shared" si="5"/>
        <v>0.963</v>
      </c>
    </row>
    <row r="44" ht="14.1" customHeight="1" spans="1:21">
      <c r="A44" s="8">
        <v>42</v>
      </c>
      <c r="B44" s="21">
        <v>514</v>
      </c>
      <c r="C44" s="21" t="s">
        <v>67</v>
      </c>
      <c r="D44" s="22" t="s">
        <v>62</v>
      </c>
      <c r="E44" s="9">
        <v>2780</v>
      </c>
      <c r="F44" s="9">
        <v>146800</v>
      </c>
      <c r="G44" s="24">
        <v>0.32438</v>
      </c>
      <c r="H44" s="9">
        <v>49048</v>
      </c>
      <c r="I44" s="9">
        <v>151204</v>
      </c>
      <c r="J44" s="9">
        <v>50476</v>
      </c>
      <c r="K44" s="9">
        <v>155608</v>
      </c>
      <c r="L44" s="27">
        <v>1</v>
      </c>
      <c r="M44" s="27">
        <v>49048</v>
      </c>
      <c r="N44" s="27">
        <v>151204</v>
      </c>
      <c r="O44" s="11">
        <f>VLOOKUP(B:B,[1]查询时间段分门店销售汇总!$A$1:$E$65536,5,0)</f>
        <v>156347.49</v>
      </c>
      <c r="P44" s="11">
        <f>VLOOKUP(B:B,[1]查询时间段分门店销售汇总!$A$1:$F$65536,6,0)</f>
        <v>55934.48</v>
      </c>
      <c r="Q44" s="11">
        <f>VLOOKUP(B:B,[1]查询时间段分门店销售汇总!$A$1:$D$65536,4,0)</f>
        <v>2281</v>
      </c>
      <c r="R44" s="12">
        <f t="shared" si="3"/>
        <v>1.14040287065732</v>
      </c>
      <c r="S44" s="13">
        <f t="shared" si="4"/>
        <v>1.06503739782016</v>
      </c>
      <c r="T44" s="14">
        <v>1</v>
      </c>
      <c r="U44" s="13">
        <f t="shared" si="5"/>
        <v>0.820503597122302</v>
      </c>
    </row>
    <row r="45" ht="14.1" customHeight="1" spans="1:21">
      <c r="A45" s="8">
        <v>43</v>
      </c>
      <c r="B45" s="21">
        <v>541</v>
      </c>
      <c r="C45" s="21" t="s">
        <v>68</v>
      </c>
      <c r="D45" s="22" t="s">
        <v>62</v>
      </c>
      <c r="E45" s="9">
        <v>4076</v>
      </c>
      <c r="F45" s="9">
        <v>253000</v>
      </c>
      <c r="G45" s="24">
        <v>0.340452</v>
      </c>
      <c r="H45" s="9">
        <v>88718</v>
      </c>
      <c r="I45" s="9">
        <v>260590</v>
      </c>
      <c r="J45" s="9">
        <v>91302</v>
      </c>
      <c r="K45" s="9">
        <v>268180</v>
      </c>
      <c r="L45" s="27">
        <v>2</v>
      </c>
      <c r="M45" s="27">
        <v>91302</v>
      </c>
      <c r="N45" s="27">
        <v>268180</v>
      </c>
      <c r="O45" s="11">
        <f>VLOOKUP(B:B,[1]查询时间段分门店销售汇总!$A$1:$E$65536,5,0)</f>
        <v>269754.36</v>
      </c>
      <c r="P45" s="11">
        <f>VLOOKUP(B:B,[1]查询时间段分门店销售汇总!$A$1:$F$65536,6,0)</f>
        <v>95129.38</v>
      </c>
      <c r="Q45" s="11">
        <f>VLOOKUP(B:B,[1]查询时间段分门店销售汇总!$A$1:$D$65536,4,0)</f>
        <v>2941</v>
      </c>
      <c r="R45" s="12">
        <f t="shared" si="3"/>
        <v>1.04192000175243</v>
      </c>
      <c r="S45" s="13">
        <f t="shared" si="4"/>
        <v>1.06622276679842</v>
      </c>
      <c r="T45" s="14">
        <v>2</v>
      </c>
      <c r="U45" s="13">
        <f t="shared" si="5"/>
        <v>0.721540726202159</v>
      </c>
    </row>
    <row r="46" ht="14.1" customHeight="1" spans="1:21">
      <c r="A46" s="8">
        <v>44</v>
      </c>
      <c r="B46" s="21">
        <v>546</v>
      </c>
      <c r="C46" s="21" t="s">
        <v>69</v>
      </c>
      <c r="D46" s="22" t="s">
        <v>62</v>
      </c>
      <c r="E46" s="9">
        <v>1395</v>
      </c>
      <c r="F46" s="9">
        <v>80000</v>
      </c>
      <c r="G46" s="24">
        <v>0.31262</v>
      </c>
      <c r="H46" s="9">
        <v>25760</v>
      </c>
      <c r="I46" s="9">
        <v>82400</v>
      </c>
      <c r="J46" s="9">
        <v>26510</v>
      </c>
      <c r="K46" s="9">
        <v>84800</v>
      </c>
      <c r="L46" s="27">
        <v>1</v>
      </c>
      <c r="M46" s="27">
        <v>25760</v>
      </c>
      <c r="N46" s="27">
        <v>82400</v>
      </c>
      <c r="O46" s="11">
        <f>VLOOKUP(B:B,[1]查询时间段分门店销售汇总!$A$1:$E$65536,5,0)</f>
        <v>68645.79</v>
      </c>
      <c r="P46" s="11">
        <f>VLOOKUP(B:B,[1]查询时间段分门店销售汇总!$A$1:$F$65536,6,0)</f>
        <v>21073.03</v>
      </c>
      <c r="Q46" s="11">
        <f>VLOOKUP(B:B,[1]查询时间段分门店销售汇总!$A$1:$D$65536,4,0)</f>
        <v>1010</v>
      </c>
      <c r="R46" s="12">
        <f t="shared" si="3"/>
        <v>0.818052406832298</v>
      </c>
      <c r="S46" s="13">
        <f t="shared" si="4"/>
        <v>0.858072375</v>
      </c>
      <c r="U46" s="13">
        <f t="shared" si="5"/>
        <v>0.724014336917563</v>
      </c>
    </row>
    <row r="47" ht="14.1" customHeight="1" spans="1:21">
      <c r="A47" s="8">
        <v>45</v>
      </c>
      <c r="B47" s="25">
        <v>571</v>
      </c>
      <c r="C47" s="25" t="s">
        <v>70</v>
      </c>
      <c r="D47" s="26" t="s">
        <v>62</v>
      </c>
      <c r="E47" s="9">
        <v>4689</v>
      </c>
      <c r="F47" s="9">
        <v>380000</v>
      </c>
      <c r="G47" s="24">
        <v>0.322616</v>
      </c>
      <c r="H47" s="9">
        <v>126272</v>
      </c>
      <c r="I47" s="9">
        <v>391400</v>
      </c>
      <c r="J47" s="9">
        <v>129950</v>
      </c>
      <c r="K47" s="9">
        <v>402800</v>
      </c>
      <c r="L47" s="27">
        <v>2</v>
      </c>
      <c r="M47" s="27">
        <v>129950</v>
      </c>
      <c r="N47" s="27">
        <v>402800</v>
      </c>
      <c r="O47" s="11">
        <f>VLOOKUP(B:B,[1]查询时间段分门店销售汇总!$A$1:$E$65536,5,0)</f>
        <v>423843.66</v>
      </c>
      <c r="P47" s="11">
        <f>VLOOKUP(B:B,[1]查询时间段分门店销售汇总!$A$1:$F$65536,6,0)</f>
        <v>138451.16</v>
      </c>
      <c r="Q47" s="11">
        <f>VLOOKUP(B:B,[1]查询时间段分门店销售汇总!$A$1:$D$65536,4,0)</f>
        <v>4320</v>
      </c>
      <c r="R47" s="12">
        <f t="shared" si="3"/>
        <v>1.06541869949981</v>
      </c>
      <c r="S47" s="13">
        <f t="shared" si="4"/>
        <v>1.11537805263158</v>
      </c>
      <c r="T47" s="14">
        <v>2</v>
      </c>
      <c r="U47" s="13">
        <f t="shared" si="5"/>
        <v>0.921305182341651</v>
      </c>
    </row>
    <row r="48" ht="14.1" customHeight="1" spans="1:21">
      <c r="A48" s="8">
        <v>46</v>
      </c>
      <c r="B48" s="21">
        <v>573</v>
      </c>
      <c r="C48" s="21" t="s">
        <v>71</v>
      </c>
      <c r="D48" s="22" t="s">
        <v>62</v>
      </c>
      <c r="E48" s="9">
        <v>1781</v>
      </c>
      <c r="F48" s="9">
        <v>75000</v>
      </c>
      <c r="G48" s="24">
        <v>0.317128</v>
      </c>
      <c r="H48" s="9">
        <v>24498</v>
      </c>
      <c r="I48" s="9">
        <v>77250</v>
      </c>
      <c r="J48" s="9">
        <v>25212</v>
      </c>
      <c r="K48" s="9">
        <v>79500</v>
      </c>
      <c r="L48" s="27">
        <v>2</v>
      </c>
      <c r="M48" s="27">
        <v>25212</v>
      </c>
      <c r="N48" s="27">
        <v>79500</v>
      </c>
      <c r="O48" s="11">
        <f>VLOOKUP(B:B,[1]查询时间段分门店销售汇总!$A$1:$E$65536,5,0)</f>
        <v>75245.1</v>
      </c>
      <c r="P48" s="11">
        <f>VLOOKUP(B:B,[1]查询时间段分门店销售汇总!$A$1:$F$65536,6,0)</f>
        <v>24723.31</v>
      </c>
      <c r="Q48" s="11">
        <f>VLOOKUP(B:B,[1]查询时间段分门店销售汇总!$A$1:$D$65536,4,0)</f>
        <v>1563</v>
      </c>
      <c r="R48" s="12">
        <f t="shared" si="3"/>
        <v>0.980616769792163</v>
      </c>
      <c r="S48" s="13">
        <f t="shared" si="4"/>
        <v>1.003268</v>
      </c>
      <c r="U48" s="13">
        <f t="shared" si="5"/>
        <v>0.877596855699045</v>
      </c>
    </row>
    <row r="49" ht="14.1" customHeight="1" spans="1:21">
      <c r="A49" s="8">
        <v>47</v>
      </c>
      <c r="B49" s="21">
        <v>584</v>
      </c>
      <c r="C49" s="21" t="s">
        <v>72</v>
      </c>
      <c r="D49" s="22" t="s">
        <v>62</v>
      </c>
      <c r="E49" s="9">
        <v>1857</v>
      </c>
      <c r="F49" s="9">
        <v>93000</v>
      </c>
      <c r="G49" s="24">
        <v>0.316148</v>
      </c>
      <c r="H49" s="9">
        <v>30284</v>
      </c>
      <c r="I49" s="9">
        <v>95790</v>
      </c>
      <c r="J49" s="9">
        <v>31166</v>
      </c>
      <c r="K49" s="9">
        <v>98580</v>
      </c>
      <c r="L49" s="27">
        <v>2</v>
      </c>
      <c r="M49" s="27">
        <v>31166</v>
      </c>
      <c r="N49" s="27">
        <v>98580</v>
      </c>
      <c r="O49" s="11">
        <f>VLOOKUP(B:B,[1]查询时间段分门店销售汇总!$A$1:$E$65536,5,0)</f>
        <v>125656.92</v>
      </c>
      <c r="P49" s="11">
        <f>VLOOKUP(B:B,[1]查询时间段分门店销售汇总!$A$1:$F$65536,6,0)</f>
        <v>41955.11</v>
      </c>
      <c r="Q49" s="11">
        <f>VLOOKUP(B:B,[1]查询时间段分门店销售汇总!$A$1:$D$65536,4,0)</f>
        <v>1745</v>
      </c>
      <c r="R49" s="12">
        <f t="shared" si="3"/>
        <v>1.34618205737021</v>
      </c>
      <c r="S49" s="13">
        <f t="shared" si="4"/>
        <v>1.35114967741935</v>
      </c>
      <c r="T49" s="14">
        <v>2</v>
      </c>
      <c r="U49" s="13">
        <f t="shared" si="5"/>
        <v>0.939687668282176</v>
      </c>
    </row>
    <row r="50" ht="14.1" customHeight="1" spans="1:21">
      <c r="A50" s="8">
        <v>48</v>
      </c>
      <c r="B50" s="21">
        <v>737</v>
      </c>
      <c r="C50" s="21" t="s">
        <v>73</v>
      </c>
      <c r="D50" s="22" t="s">
        <v>62</v>
      </c>
      <c r="E50" s="9">
        <v>1500</v>
      </c>
      <c r="F50" s="9">
        <v>75000</v>
      </c>
      <c r="G50" s="24">
        <v>0.327516</v>
      </c>
      <c r="H50" s="9">
        <v>25301</v>
      </c>
      <c r="I50" s="9">
        <v>77250</v>
      </c>
      <c r="J50" s="9">
        <v>26038</v>
      </c>
      <c r="K50" s="9">
        <v>79500</v>
      </c>
      <c r="L50" s="27">
        <v>2</v>
      </c>
      <c r="M50" s="27">
        <v>26038</v>
      </c>
      <c r="N50" s="27">
        <v>79500</v>
      </c>
      <c r="O50" s="11">
        <f>VLOOKUP(B:B,[1]查询时间段分门店销售汇总!$A$1:$E$65536,5,0)</f>
        <v>87444.13</v>
      </c>
      <c r="P50" s="11">
        <f>VLOOKUP(B:B,[1]查询时间段分门店销售汇总!$A$1:$F$65536,6,0)</f>
        <v>26969.93</v>
      </c>
      <c r="Q50" s="11">
        <f>VLOOKUP(B:B,[1]查询时间段分门店销售汇总!$A$1:$D$65536,4,0)</f>
        <v>1562</v>
      </c>
      <c r="R50" s="12">
        <f t="shared" si="3"/>
        <v>1.03579115139412</v>
      </c>
      <c r="S50" s="13">
        <f t="shared" si="4"/>
        <v>1.16592173333333</v>
      </c>
      <c r="T50" s="14">
        <v>2</v>
      </c>
      <c r="U50" s="13">
        <f t="shared" si="5"/>
        <v>1.04133333333333</v>
      </c>
    </row>
    <row r="51" ht="14.1" customHeight="1" spans="1:21">
      <c r="A51" s="8">
        <v>49</v>
      </c>
      <c r="B51" s="21">
        <v>329</v>
      </c>
      <c r="C51" s="21" t="s">
        <v>74</v>
      </c>
      <c r="D51" s="22" t="s">
        <v>75</v>
      </c>
      <c r="E51" s="9">
        <v>1751</v>
      </c>
      <c r="F51" s="23">
        <v>120000</v>
      </c>
      <c r="G51" s="24">
        <v>0.306446</v>
      </c>
      <c r="H51" s="9">
        <v>37877</v>
      </c>
      <c r="I51" s="9">
        <v>123600</v>
      </c>
      <c r="J51" s="9">
        <v>38980</v>
      </c>
      <c r="K51" s="9">
        <v>127200</v>
      </c>
      <c r="L51" s="8">
        <v>1</v>
      </c>
      <c r="M51" s="27">
        <v>37877</v>
      </c>
      <c r="N51" s="27">
        <v>123600</v>
      </c>
      <c r="O51" s="11">
        <f>VLOOKUP(B:B,[1]查询时间段分门店销售汇总!$A$1:$E$65536,5,0)</f>
        <v>97666.38</v>
      </c>
      <c r="P51" s="11">
        <f>VLOOKUP(B:B,[1]查询时间段分门店销售汇总!$A$1:$F$65536,6,0)</f>
        <v>27630.72</v>
      </c>
      <c r="Q51" s="11">
        <f>VLOOKUP(B:B,[1]查询时间段分门店销售汇总!$A$1:$D$65536,4,0)</f>
        <v>1254</v>
      </c>
      <c r="R51" s="12">
        <f t="shared" si="3"/>
        <v>0.729485439712754</v>
      </c>
      <c r="S51" s="13">
        <f t="shared" si="4"/>
        <v>0.8138865</v>
      </c>
      <c r="U51" s="13">
        <f t="shared" si="5"/>
        <v>0.716162193032553</v>
      </c>
    </row>
    <row r="52" ht="14.1" customHeight="1" spans="1:21">
      <c r="A52" s="8">
        <v>50</v>
      </c>
      <c r="B52" s="21">
        <v>337</v>
      </c>
      <c r="C52" s="21" t="s">
        <v>76</v>
      </c>
      <c r="D52" s="22" t="s">
        <v>75</v>
      </c>
      <c r="E52" s="9">
        <v>6830</v>
      </c>
      <c r="F52" s="23">
        <v>586000</v>
      </c>
      <c r="G52" s="24">
        <v>0.27244</v>
      </c>
      <c r="H52" s="9">
        <v>164439</v>
      </c>
      <c r="I52" s="9">
        <v>603580</v>
      </c>
      <c r="J52" s="9">
        <v>169229</v>
      </c>
      <c r="K52" s="9">
        <v>621160</v>
      </c>
      <c r="L52" s="8">
        <v>1</v>
      </c>
      <c r="M52" s="27">
        <v>164439</v>
      </c>
      <c r="N52" s="27">
        <v>603580</v>
      </c>
      <c r="O52" s="11">
        <f>VLOOKUP(B:B,[1]查询时间段分门店销售汇总!$A$1:$E$65536,5,0)</f>
        <v>570384.42</v>
      </c>
      <c r="P52" s="11">
        <f>VLOOKUP(B:B,[1]查询时间段分门店销售汇总!$A$1:$F$65536,6,0)</f>
        <v>162752.69</v>
      </c>
      <c r="Q52" s="11">
        <f>VLOOKUP(B:B,[1]查询时间段分门店销售汇总!$A$1:$D$65536,4,0)</f>
        <v>6304</v>
      </c>
      <c r="R52" s="12">
        <f t="shared" si="3"/>
        <v>0.989745072640918</v>
      </c>
      <c r="S52" s="13">
        <f t="shared" si="4"/>
        <v>0.973352252559727</v>
      </c>
      <c r="U52" s="13">
        <f t="shared" si="5"/>
        <v>0.92298682284041</v>
      </c>
    </row>
    <row r="53" ht="14.1" customHeight="1" spans="1:21">
      <c r="A53" s="8">
        <v>51</v>
      </c>
      <c r="B53" s="21">
        <v>343</v>
      </c>
      <c r="C53" s="21" t="s">
        <v>77</v>
      </c>
      <c r="D53" s="22" t="s">
        <v>75</v>
      </c>
      <c r="E53" s="9">
        <v>5300</v>
      </c>
      <c r="F53" s="23">
        <v>435000</v>
      </c>
      <c r="G53" s="24">
        <v>0.317618</v>
      </c>
      <c r="H53" s="9">
        <v>142309</v>
      </c>
      <c r="I53" s="9">
        <v>448050</v>
      </c>
      <c r="J53" s="9">
        <v>146454</v>
      </c>
      <c r="K53" s="9">
        <v>461100</v>
      </c>
      <c r="L53" s="8">
        <v>1</v>
      </c>
      <c r="M53" s="27">
        <v>142309</v>
      </c>
      <c r="N53" s="27">
        <v>448050</v>
      </c>
      <c r="O53" s="11">
        <f>VLOOKUP(B:B,[1]查询时间段分门店销售汇总!$A$1:$E$65536,5,0)</f>
        <v>507202.53</v>
      </c>
      <c r="P53" s="11">
        <f>VLOOKUP(B:B,[1]查询时间段分门店销售汇总!$A$1:$F$65536,6,0)</f>
        <v>151276.2</v>
      </c>
      <c r="Q53" s="11">
        <f>VLOOKUP(B:B,[1]查询时间段分门店销售汇总!$A$1:$D$65536,4,0)</f>
        <v>5096</v>
      </c>
      <c r="R53" s="12">
        <f t="shared" si="3"/>
        <v>1.06301217772593</v>
      </c>
      <c r="S53" s="13">
        <f t="shared" si="4"/>
        <v>1.16598282758621</v>
      </c>
      <c r="T53" s="14">
        <v>1</v>
      </c>
      <c r="U53" s="13">
        <f t="shared" si="5"/>
        <v>0.961509433962264</v>
      </c>
    </row>
    <row r="54" ht="14.1" customHeight="1" spans="1:21">
      <c r="A54" s="8">
        <v>52</v>
      </c>
      <c r="B54" s="21">
        <v>357</v>
      </c>
      <c r="C54" s="21" t="s">
        <v>78</v>
      </c>
      <c r="D54" s="22" t="s">
        <v>75</v>
      </c>
      <c r="E54" s="9">
        <v>1482</v>
      </c>
      <c r="F54" s="23">
        <v>72258</v>
      </c>
      <c r="G54" s="24">
        <v>0.324086</v>
      </c>
      <c r="H54" s="9">
        <v>24114</v>
      </c>
      <c r="I54" s="9">
        <v>74426</v>
      </c>
      <c r="J54" s="9">
        <v>24816.3</v>
      </c>
      <c r="K54" s="9">
        <v>76593.5</v>
      </c>
      <c r="L54" s="8">
        <v>1</v>
      </c>
      <c r="M54" s="9">
        <v>24114</v>
      </c>
      <c r="N54" s="9">
        <v>74426</v>
      </c>
      <c r="O54" s="11">
        <f>VLOOKUP(B:B,[1]查询时间段分门店销售汇总!$A$1:$E$65536,5,0)</f>
        <v>88030.45</v>
      </c>
      <c r="P54" s="11">
        <f>VLOOKUP(B:B,[1]查询时间段分门店销售汇总!$A$1:$F$65536,6,0)</f>
        <v>22150.79</v>
      </c>
      <c r="Q54" s="11">
        <f>VLOOKUP(B:B,[1]查询时间段分门店销售汇总!$A$1:$D$65536,4,0)</f>
        <v>1307</v>
      </c>
      <c r="R54" s="12">
        <f t="shared" si="3"/>
        <v>0.918586298415858</v>
      </c>
      <c r="S54" s="13">
        <f t="shared" si="4"/>
        <v>1.21827963685682</v>
      </c>
      <c r="U54" s="13">
        <f t="shared" si="5"/>
        <v>0.88191632928475</v>
      </c>
    </row>
    <row r="55" ht="14.1" customHeight="1" spans="1:21">
      <c r="A55" s="8">
        <v>53</v>
      </c>
      <c r="B55" s="21">
        <v>359</v>
      </c>
      <c r="C55" s="21" t="s">
        <v>79</v>
      </c>
      <c r="D55" s="22" t="s">
        <v>75</v>
      </c>
      <c r="E55" s="9">
        <v>3575</v>
      </c>
      <c r="F55" s="23">
        <v>145000</v>
      </c>
      <c r="G55" s="24">
        <v>0.344764</v>
      </c>
      <c r="H55" s="9">
        <v>51491</v>
      </c>
      <c r="I55" s="9">
        <v>149350</v>
      </c>
      <c r="J55" s="9">
        <v>52990</v>
      </c>
      <c r="K55" s="9">
        <v>153700</v>
      </c>
      <c r="L55" s="8">
        <v>1</v>
      </c>
      <c r="M55" s="27">
        <v>51491</v>
      </c>
      <c r="N55" s="27">
        <v>149350</v>
      </c>
      <c r="O55" s="11">
        <f>VLOOKUP(B:B,[1]查询时间段分门店销售汇总!$A$1:$E$65536,5,0)</f>
        <v>150089.45</v>
      </c>
      <c r="P55" s="11">
        <f>VLOOKUP(B:B,[1]查询时间段分门店销售汇总!$A$1:$F$65536,6,0)</f>
        <v>52693.88</v>
      </c>
      <c r="Q55" s="11">
        <f>VLOOKUP(B:B,[1]查询时间段分门店销售汇总!$A$1:$D$65536,4,0)</f>
        <v>2960</v>
      </c>
      <c r="R55" s="12">
        <f t="shared" si="3"/>
        <v>1.02336097570449</v>
      </c>
      <c r="S55" s="13">
        <f t="shared" si="4"/>
        <v>1.03509965517241</v>
      </c>
      <c r="T55" s="14">
        <v>1</v>
      </c>
      <c r="U55" s="13">
        <f t="shared" si="5"/>
        <v>0.827972027972028</v>
      </c>
    </row>
    <row r="56" ht="14.1" customHeight="1" spans="1:21">
      <c r="A56" s="8">
        <v>54</v>
      </c>
      <c r="B56" s="21">
        <v>365</v>
      </c>
      <c r="C56" s="21" t="s">
        <v>80</v>
      </c>
      <c r="D56" s="22" t="s">
        <v>75</v>
      </c>
      <c r="E56" s="9">
        <v>3468</v>
      </c>
      <c r="F56" s="23">
        <v>250000</v>
      </c>
      <c r="G56" s="24">
        <v>0.34496</v>
      </c>
      <c r="H56" s="9">
        <v>88827</v>
      </c>
      <c r="I56" s="9">
        <v>257500</v>
      </c>
      <c r="J56" s="9">
        <v>91414</v>
      </c>
      <c r="K56" s="9">
        <v>265000</v>
      </c>
      <c r="L56" s="8">
        <v>1</v>
      </c>
      <c r="M56" s="27">
        <v>88827</v>
      </c>
      <c r="N56" s="27">
        <v>257500</v>
      </c>
      <c r="O56" s="11">
        <f>VLOOKUP(B:B,[1]查询时间段分门店销售汇总!$A$1:$E$65536,5,0)</f>
        <v>222348.58</v>
      </c>
      <c r="P56" s="11">
        <f>VLOOKUP(B:B,[1]查询时间段分门店销售汇总!$A$1:$F$65536,6,0)</f>
        <v>74892.24</v>
      </c>
      <c r="Q56" s="11">
        <f>VLOOKUP(B:B,[1]查询时间段分门店销售汇总!$A$1:$D$65536,4,0)</f>
        <v>2767</v>
      </c>
      <c r="R56" s="12">
        <f t="shared" si="3"/>
        <v>0.843124725590192</v>
      </c>
      <c r="S56" s="13">
        <f t="shared" si="4"/>
        <v>0.88939432</v>
      </c>
      <c r="U56" s="13">
        <f t="shared" si="5"/>
        <v>0.797866205305652</v>
      </c>
    </row>
    <row r="57" ht="14.1" customHeight="1" spans="1:21">
      <c r="A57" s="8">
        <v>55</v>
      </c>
      <c r="B57" s="21">
        <v>379</v>
      </c>
      <c r="C57" s="21" t="s">
        <v>81</v>
      </c>
      <c r="D57" s="22" t="s">
        <v>75</v>
      </c>
      <c r="E57" s="9">
        <v>2073</v>
      </c>
      <c r="F57" s="23">
        <v>115000</v>
      </c>
      <c r="G57" s="24">
        <v>0.32634</v>
      </c>
      <c r="H57" s="9">
        <v>38655</v>
      </c>
      <c r="I57" s="9">
        <v>118450</v>
      </c>
      <c r="J57" s="9">
        <v>39781</v>
      </c>
      <c r="K57" s="9">
        <v>121900</v>
      </c>
      <c r="L57" s="8">
        <v>1</v>
      </c>
      <c r="M57" s="27">
        <v>38655</v>
      </c>
      <c r="N57" s="27">
        <v>118450</v>
      </c>
      <c r="O57" s="11">
        <f>VLOOKUP(B:B,[1]查询时间段分门店销售汇总!$A$1:$E$65536,5,0)</f>
        <v>122659.36</v>
      </c>
      <c r="P57" s="11">
        <f>VLOOKUP(B:B,[1]查询时间段分门店销售汇总!$A$1:$F$65536,6,0)</f>
        <v>42786.97</v>
      </c>
      <c r="Q57" s="11">
        <f>VLOOKUP(B:B,[1]查询时间段分门店销售汇总!$A$1:$D$65536,4,0)</f>
        <v>1958</v>
      </c>
      <c r="R57" s="12">
        <f t="shared" si="3"/>
        <v>1.1068935454663</v>
      </c>
      <c r="S57" s="13">
        <f t="shared" si="4"/>
        <v>1.06660313043478</v>
      </c>
      <c r="T57" s="14">
        <v>1</v>
      </c>
      <c r="U57" s="13">
        <f t="shared" si="5"/>
        <v>0.944524843222383</v>
      </c>
    </row>
    <row r="58" ht="14.1" customHeight="1" spans="1:21">
      <c r="A58" s="8">
        <v>56</v>
      </c>
      <c r="B58" s="21">
        <v>513</v>
      </c>
      <c r="C58" s="21" t="s">
        <v>82</v>
      </c>
      <c r="D58" s="22" t="s">
        <v>75</v>
      </c>
      <c r="E58" s="9">
        <v>2152</v>
      </c>
      <c r="F58" s="23">
        <v>138000</v>
      </c>
      <c r="G58" s="24">
        <v>0.33026</v>
      </c>
      <c r="H58" s="9">
        <v>46943</v>
      </c>
      <c r="I58" s="9">
        <v>142140</v>
      </c>
      <c r="J58" s="9">
        <v>48310</v>
      </c>
      <c r="K58" s="9">
        <v>146280</v>
      </c>
      <c r="L58" s="8">
        <v>1</v>
      </c>
      <c r="M58" s="27">
        <v>46943</v>
      </c>
      <c r="N58" s="27">
        <v>142140</v>
      </c>
      <c r="O58" s="11">
        <f>VLOOKUP(B:B,[1]查询时间段分门店销售汇总!$A$1:$E$65536,5,0)</f>
        <v>142149.6</v>
      </c>
      <c r="P58" s="11">
        <f>VLOOKUP(B:B,[1]查询时间段分门店销售汇总!$A$1:$F$65536,6,0)</f>
        <v>49487.29</v>
      </c>
      <c r="Q58" s="11">
        <f>VLOOKUP(B:B,[1]查询时间段分门店销售汇总!$A$1:$D$65536,4,0)</f>
        <v>2247</v>
      </c>
      <c r="R58" s="12">
        <f t="shared" si="3"/>
        <v>1.05419956116993</v>
      </c>
      <c r="S58" s="13">
        <f t="shared" si="4"/>
        <v>1.03006956521739</v>
      </c>
      <c r="T58" s="14">
        <v>1</v>
      </c>
      <c r="U58" s="13">
        <f t="shared" si="5"/>
        <v>1.04414498141264</v>
      </c>
    </row>
    <row r="59" ht="14.1" customHeight="1" spans="1:21">
      <c r="A59" s="8">
        <v>57</v>
      </c>
      <c r="B59" s="21">
        <v>570</v>
      </c>
      <c r="C59" s="21" t="s">
        <v>83</v>
      </c>
      <c r="D59" s="22" t="s">
        <v>75</v>
      </c>
      <c r="E59" s="9">
        <v>2450</v>
      </c>
      <c r="F59" s="23">
        <v>120000</v>
      </c>
      <c r="G59" s="24">
        <v>0.351036</v>
      </c>
      <c r="H59" s="9">
        <v>43388</v>
      </c>
      <c r="I59" s="9">
        <v>123600</v>
      </c>
      <c r="J59" s="9">
        <v>44652</v>
      </c>
      <c r="K59" s="9">
        <v>127200</v>
      </c>
      <c r="L59" s="8">
        <v>1</v>
      </c>
      <c r="M59" s="27">
        <v>43388</v>
      </c>
      <c r="N59" s="27">
        <v>123600</v>
      </c>
      <c r="O59" s="11">
        <f>VLOOKUP(B:B,[1]查询时间段分门店销售汇总!$A$1:$E$65536,5,0)</f>
        <v>121916.09</v>
      </c>
      <c r="P59" s="11">
        <f>VLOOKUP(B:B,[1]查询时间段分门店销售汇总!$A$1:$F$65536,6,0)</f>
        <v>41446.36</v>
      </c>
      <c r="Q59" s="11">
        <f>VLOOKUP(B:B,[1]查询时间段分门店销售汇总!$A$1:$D$65536,4,0)</f>
        <v>1920</v>
      </c>
      <c r="R59" s="12">
        <f t="shared" si="3"/>
        <v>0.955249377708122</v>
      </c>
      <c r="S59" s="13">
        <f t="shared" si="4"/>
        <v>1.01596741666667</v>
      </c>
      <c r="U59" s="13">
        <f t="shared" si="5"/>
        <v>0.783673469387755</v>
      </c>
    </row>
    <row r="60" ht="14.1" customHeight="1" spans="1:21">
      <c r="A60" s="8">
        <v>58</v>
      </c>
      <c r="B60" s="21">
        <v>577</v>
      </c>
      <c r="C60" s="21" t="s">
        <v>84</v>
      </c>
      <c r="D60" s="22" t="s">
        <v>75</v>
      </c>
      <c r="E60" s="9">
        <v>1655</v>
      </c>
      <c r="F60" s="23">
        <v>65000</v>
      </c>
      <c r="G60" s="24">
        <v>0.322322</v>
      </c>
      <c r="H60" s="9">
        <v>21579</v>
      </c>
      <c r="I60" s="9">
        <v>66950</v>
      </c>
      <c r="J60" s="9">
        <v>22208</v>
      </c>
      <c r="K60" s="9">
        <v>68900</v>
      </c>
      <c r="L60" s="8">
        <v>1</v>
      </c>
      <c r="M60" s="27">
        <v>21579</v>
      </c>
      <c r="N60" s="27">
        <v>66950</v>
      </c>
      <c r="O60" s="11">
        <f>VLOOKUP(B:B,[1]查询时间段分门店销售汇总!$A$1:$E$65536,5,0)</f>
        <v>55201.81</v>
      </c>
      <c r="P60" s="11">
        <f>VLOOKUP(B:B,[1]查询时间段分门店销售汇总!$A$1:$F$65536,6,0)</f>
        <v>17008.42</v>
      </c>
      <c r="Q60" s="11">
        <f>VLOOKUP(B:B,[1]查询时间段分门店销售汇总!$A$1:$D$65536,4,0)</f>
        <v>1224</v>
      </c>
      <c r="R60" s="12">
        <f t="shared" si="3"/>
        <v>0.788193150748413</v>
      </c>
      <c r="S60" s="13">
        <f t="shared" si="4"/>
        <v>0.849258615384615</v>
      </c>
      <c r="U60" s="13">
        <f t="shared" si="5"/>
        <v>0.739577039274924</v>
      </c>
    </row>
    <row r="61" ht="14.1" customHeight="1" spans="1:21">
      <c r="A61" s="8">
        <v>59</v>
      </c>
      <c r="B61" s="21">
        <v>582</v>
      </c>
      <c r="C61" s="21" t="s">
        <v>85</v>
      </c>
      <c r="D61" s="22" t="s">
        <v>75</v>
      </c>
      <c r="E61" s="9">
        <v>4405</v>
      </c>
      <c r="F61" s="23">
        <v>386000</v>
      </c>
      <c r="G61" s="24">
        <v>0.261758</v>
      </c>
      <c r="H61" s="9">
        <v>104070</v>
      </c>
      <c r="I61" s="9">
        <v>397580</v>
      </c>
      <c r="J61" s="9">
        <v>107101</v>
      </c>
      <c r="K61" s="9">
        <v>409160</v>
      </c>
      <c r="L61" s="8">
        <v>1</v>
      </c>
      <c r="M61" s="27">
        <v>104070</v>
      </c>
      <c r="N61" s="27">
        <v>397580</v>
      </c>
      <c r="O61" s="11">
        <f>VLOOKUP(B:B,[1]查询时间段分门店销售汇总!$A$1:$E$65536,5,0)</f>
        <v>415360.26</v>
      </c>
      <c r="P61" s="11">
        <f>VLOOKUP(B:B,[1]查询时间段分门店销售汇总!$A$1:$F$65536,6,0)</f>
        <v>106251.76</v>
      </c>
      <c r="Q61" s="11">
        <f>VLOOKUP(B:B,[1]查询时间段分门店销售汇总!$A$1:$D$65536,4,0)</f>
        <v>4374</v>
      </c>
      <c r="R61" s="12">
        <f t="shared" si="3"/>
        <v>1.02096435091765</v>
      </c>
      <c r="S61" s="13">
        <f t="shared" si="4"/>
        <v>1.07606284974093</v>
      </c>
      <c r="T61" s="14">
        <v>1</v>
      </c>
      <c r="U61" s="13">
        <f t="shared" si="5"/>
        <v>0.992962542565267</v>
      </c>
    </row>
    <row r="62" ht="14.1" customHeight="1" spans="1:21">
      <c r="A62" s="8">
        <v>60</v>
      </c>
      <c r="B62" s="25">
        <v>734</v>
      </c>
      <c r="C62" s="25" t="s">
        <v>86</v>
      </c>
      <c r="D62" s="26" t="s">
        <v>75</v>
      </c>
      <c r="E62" s="9">
        <v>2249</v>
      </c>
      <c r="F62" s="23">
        <v>144000</v>
      </c>
      <c r="G62" s="24">
        <v>0.34153</v>
      </c>
      <c r="H62" s="9">
        <v>50656</v>
      </c>
      <c r="I62" s="9">
        <v>148320</v>
      </c>
      <c r="J62" s="9">
        <v>52131</v>
      </c>
      <c r="K62" s="9">
        <v>152640</v>
      </c>
      <c r="L62" s="8">
        <v>1</v>
      </c>
      <c r="M62" s="27">
        <v>50656</v>
      </c>
      <c r="N62" s="27">
        <v>148320</v>
      </c>
      <c r="O62" s="11">
        <f>VLOOKUP(B:B,[1]查询时间段分门店销售汇总!$A$1:$E$65536,5,0)</f>
        <v>130689.65</v>
      </c>
      <c r="P62" s="11">
        <f>VLOOKUP(B:B,[1]查询时间段分门店销售汇总!$A$1:$F$65536,6,0)</f>
        <v>46101.4</v>
      </c>
      <c r="Q62" s="11">
        <f>VLOOKUP(B:B,[1]查询时间段分门店销售汇总!$A$1:$D$65536,4,0)</f>
        <v>1989</v>
      </c>
      <c r="R62" s="12">
        <f t="shared" si="3"/>
        <v>0.910087650031586</v>
      </c>
      <c r="S62" s="13">
        <f t="shared" si="4"/>
        <v>0.907567013888889</v>
      </c>
      <c r="U62" s="13">
        <f t="shared" si="5"/>
        <v>0.884393063583815</v>
      </c>
    </row>
    <row r="63" ht="14.1" customHeight="1" spans="1:21">
      <c r="A63" s="8">
        <v>61</v>
      </c>
      <c r="B63" s="21">
        <v>307</v>
      </c>
      <c r="C63" s="21" t="s">
        <v>87</v>
      </c>
      <c r="D63" s="22" t="s">
        <v>88</v>
      </c>
      <c r="E63" s="9">
        <v>13600</v>
      </c>
      <c r="F63" s="9">
        <v>1650000</v>
      </c>
      <c r="G63" s="24">
        <v>0.302134</v>
      </c>
      <c r="H63" s="9">
        <v>513477</v>
      </c>
      <c r="I63" s="9">
        <v>1700000</v>
      </c>
      <c r="J63" s="9">
        <v>528432</v>
      </c>
      <c r="K63" s="9">
        <v>1750000</v>
      </c>
      <c r="L63" s="27">
        <v>1</v>
      </c>
      <c r="M63" s="27">
        <v>513477</v>
      </c>
      <c r="N63" s="27">
        <v>1700000</v>
      </c>
      <c r="O63" s="11">
        <f>VLOOKUP(B:B,[1]查询时间段分门店销售汇总!$A$1:$E$65536,5,0)</f>
        <v>1522836.41</v>
      </c>
      <c r="P63" s="11">
        <f>VLOOKUP(B:B,[1]查询时间段分门店销售汇总!$A$1:$F$65536,6,0)</f>
        <v>434465.49</v>
      </c>
      <c r="Q63" s="11">
        <f>VLOOKUP(B:B,[1]查询时间段分门店销售汇总!$A$1:$D$65536,4,0)</f>
        <v>11620</v>
      </c>
      <c r="R63" s="12">
        <f t="shared" si="3"/>
        <v>0.84612453917118</v>
      </c>
      <c r="S63" s="13">
        <f t="shared" si="4"/>
        <v>0.922931157575757</v>
      </c>
      <c r="U63" s="13">
        <f t="shared" si="5"/>
        <v>0.854411764705882</v>
      </c>
    </row>
    <row r="64" ht="14.1" customHeight="1" spans="1:21">
      <c r="A64" s="8">
        <v>62</v>
      </c>
      <c r="B64" s="21">
        <v>308</v>
      </c>
      <c r="C64" s="21" t="s">
        <v>89</v>
      </c>
      <c r="D64" s="22" t="s">
        <v>90</v>
      </c>
      <c r="E64" s="9">
        <v>3274</v>
      </c>
      <c r="F64" s="9">
        <v>231000</v>
      </c>
      <c r="G64" s="24">
        <v>0.351232</v>
      </c>
      <c r="H64" s="9">
        <v>83569</v>
      </c>
      <c r="I64" s="9">
        <v>237930</v>
      </c>
      <c r="J64" s="9">
        <v>86003</v>
      </c>
      <c r="K64" s="9">
        <v>244860</v>
      </c>
      <c r="L64" s="27">
        <v>2</v>
      </c>
      <c r="M64" s="27">
        <v>86003</v>
      </c>
      <c r="N64" s="27">
        <v>244860</v>
      </c>
      <c r="O64" s="11">
        <f>VLOOKUP(B:B,[1]查询时间段分门店销售汇总!$A$1:$E$65536,5,0)</f>
        <v>228443.91</v>
      </c>
      <c r="P64" s="11">
        <f>VLOOKUP(B:B,[1]查询时间段分门店销售汇总!$A$1:$F$65536,6,0)</f>
        <v>83033.88</v>
      </c>
      <c r="Q64" s="11">
        <f>VLOOKUP(B:B,[1]查询时间段分门店销售汇总!$A$1:$D$65536,4,0)</f>
        <v>2939</v>
      </c>
      <c r="R64" s="12">
        <f t="shared" si="3"/>
        <v>0.965476553143495</v>
      </c>
      <c r="S64" s="13">
        <f t="shared" si="4"/>
        <v>0.988934675324675</v>
      </c>
      <c r="U64" s="13">
        <f t="shared" si="5"/>
        <v>0.897678680513134</v>
      </c>
    </row>
    <row r="65" ht="14.1" customHeight="1" spans="1:21">
      <c r="A65" s="8">
        <v>63</v>
      </c>
      <c r="B65" s="21">
        <v>311</v>
      </c>
      <c r="C65" s="21" t="s">
        <v>91</v>
      </c>
      <c r="D65" s="22" t="s">
        <v>90</v>
      </c>
      <c r="E65" s="9">
        <v>1432</v>
      </c>
      <c r="F65" s="9">
        <v>250000</v>
      </c>
      <c r="G65" s="24">
        <v>0.252938</v>
      </c>
      <c r="H65" s="9">
        <v>65132</v>
      </c>
      <c r="I65" s="9">
        <v>257500</v>
      </c>
      <c r="J65" s="9">
        <v>67029</v>
      </c>
      <c r="K65" s="9">
        <v>265000</v>
      </c>
      <c r="L65" s="27">
        <v>2</v>
      </c>
      <c r="M65" s="27">
        <v>67029</v>
      </c>
      <c r="N65" s="27">
        <v>265000</v>
      </c>
      <c r="O65" s="11">
        <f>VLOOKUP(B:B,[1]查询时间段分门店销售汇总!$A$1:$E$65536,5,0)</f>
        <v>215204.04</v>
      </c>
      <c r="P65" s="11">
        <f>VLOOKUP(B:B,[1]查询时间段分门店销售汇总!$A$1:$F$65536,6,0)</f>
        <v>53532.55</v>
      </c>
      <c r="Q65" s="11">
        <f>VLOOKUP(B:B,[1]查询时间段分门店销售汇总!$A$1:$D$65536,4,0)</f>
        <v>1227</v>
      </c>
      <c r="R65" s="12">
        <f t="shared" si="3"/>
        <v>0.798647600292411</v>
      </c>
      <c r="S65" s="13">
        <f t="shared" si="4"/>
        <v>0.86081616</v>
      </c>
      <c r="U65" s="13">
        <f t="shared" si="5"/>
        <v>0.856843575418994</v>
      </c>
    </row>
    <row r="66" ht="14.1" customHeight="1" spans="1:21">
      <c r="A66" s="8">
        <v>64</v>
      </c>
      <c r="B66" s="21">
        <v>339</v>
      </c>
      <c r="C66" s="21" t="s">
        <v>92</v>
      </c>
      <c r="D66" s="22" t="s">
        <v>90</v>
      </c>
      <c r="E66" s="9">
        <v>2150</v>
      </c>
      <c r="F66" s="9">
        <v>146000</v>
      </c>
      <c r="G66" s="24">
        <v>0.288904</v>
      </c>
      <c r="H66" s="9">
        <v>43445</v>
      </c>
      <c r="I66" s="9">
        <v>150380</v>
      </c>
      <c r="J66" s="9">
        <v>44711</v>
      </c>
      <c r="K66" s="9">
        <v>154760</v>
      </c>
      <c r="L66" s="27">
        <v>2</v>
      </c>
      <c r="M66" s="27">
        <v>44711</v>
      </c>
      <c r="N66" s="27">
        <v>154760</v>
      </c>
      <c r="O66" s="11">
        <f>VLOOKUP(B:B,[1]查询时间段分门店销售汇总!$A$1:$E$65536,5,0)</f>
        <v>108386.03</v>
      </c>
      <c r="P66" s="11">
        <f>VLOOKUP(B:B,[1]查询时间段分门店销售汇总!$A$1:$F$65536,6,0)</f>
        <v>31831.55</v>
      </c>
      <c r="Q66" s="11">
        <f>VLOOKUP(B:B,[1]查询时间段分门店销售汇总!$A$1:$D$65536,4,0)</f>
        <v>1443</v>
      </c>
      <c r="R66" s="12">
        <f t="shared" si="3"/>
        <v>0.711940014761468</v>
      </c>
      <c r="S66" s="13">
        <f t="shared" si="4"/>
        <v>0.742370068493151</v>
      </c>
      <c r="U66" s="13">
        <f t="shared" si="5"/>
        <v>0.671162790697674</v>
      </c>
    </row>
    <row r="67" ht="14.1" customHeight="1" spans="1:21">
      <c r="A67" s="8">
        <v>65</v>
      </c>
      <c r="B67" s="21">
        <v>349</v>
      </c>
      <c r="C67" s="21" t="s">
        <v>93</v>
      </c>
      <c r="D67" s="22" t="s">
        <v>90</v>
      </c>
      <c r="E67" s="9">
        <v>3073</v>
      </c>
      <c r="F67" s="9">
        <v>160000</v>
      </c>
      <c r="G67" s="24">
        <v>0.349272</v>
      </c>
      <c r="H67" s="9">
        <v>57560</v>
      </c>
      <c r="I67" s="9">
        <v>164800</v>
      </c>
      <c r="J67" s="9">
        <v>59237</v>
      </c>
      <c r="K67" s="9">
        <v>169600</v>
      </c>
      <c r="L67" s="27">
        <v>1</v>
      </c>
      <c r="M67" s="27">
        <v>57560</v>
      </c>
      <c r="N67" s="27">
        <v>164800</v>
      </c>
      <c r="O67" s="11">
        <f>VLOOKUP(B:B,[1]查询时间段分门店销售汇总!$A$1:$E$65536,5,0)</f>
        <v>131033.15</v>
      </c>
      <c r="P67" s="11">
        <f>VLOOKUP(B:B,[1]查询时间段分门店销售汇总!$A$1:$F$65536,6,0)</f>
        <v>44589.94</v>
      </c>
      <c r="Q67" s="11">
        <f>VLOOKUP(B:B,[1]查询时间段分门店销售汇总!$A$1:$D$65536,4,0)</f>
        <v>2321</v>
      </c>
      <c r="R67" s="12">
        <f t="shared" si="3"/>
        <v>0.774668867268937</v>
      </c>
      <c r="S67" s="13">
        <f t="shared" si="4"/>
        <v>0.8189571875</v>
      </c>
      <c r="U67" s="13">
        <f t="shared" si="5"/>
        <v>0.755287992190042</v>
      </c>
    </row>
    <row r="68" ht="14.1" customHeight="1" spans="1:21">
      <c r="A68" s="8">
        <v>66</v>
      </c>
      <c r="B68" s="21">
        <v>391</v>
      </c>
      <c r="C68" s="21" t="s">
        <v>94</v>
      </c>
      <c r="D68" s="22" t="s">
        <v>90</v>
      </c>
      <c r="E68" s="9">
        <v>3365</v>
      </c>
      <c r="F68" s="9">
        <v>164000</v>
      </c>
      <c r="G68" s="24">
        <v>0.333004</v>
      </c>
      <c r="H68" s="9">
        <v>56251</v>
      </c>
      <c r="I68" s="9">
        <v>168920</v>
      </c>
      <c r="J68" s="9">
        <v>57889</v>
      </c>
      <c r="K68" s="9">
        <v>173840</v>
      </c>
      <c r="L68" s="27">
        <v>1</v>
      </c>
      <c r="M68" s="27">
        <v>56251</v>
      </c>
      <c r="N68" s="27">
        <v>168920</v>
      </c>
      <c r="O68" s="11">
        <f>VLOOKUP(B:B,[1]查询时间段分门店销售汇总!$A$1:$E$65536,5,0)</f>
        <v>159040.06</v>
      </c>
      <c r="P68" s="11">
        <f>VLOOKUP(B:B,[1]查询时间段分门店销售汇总!$A$1:$F$65536,6,0)</f>
        <v>52552.23</v>
      </c>
      <c r="Q68" s="11">
        <f>VLOOKUP(B:B,[1]查询时间段分门店销售汇总!$A$1:$D$65536,4,0)</f>
        <v>2475</v>
      </c>
      <c r="R68" s="12">
        <f t="shared" si="3"/>
        <v>0.934245257862082</v>
      </c>
      <c r="S68" s="13">
        <f t="shared" si="4"/>
        <v>0.969756463414634</v>
      </c>
      <c r="U68" s="13">
        <f t="shared" si="5"/>
        <v>0.735512630014859</v>
      </c>
    </row>
    <row r="69" ht="14.1" customHeight="1" spans="1:21">
      <c r="A69" s="8">
        <v>67</v>
      </c>
      <c r="B69" s="21">
        <v>517</v>
      </c>
      <c r="C69" s="21" t="s">
        <v>95</v>
      </c>
      <c r="D69" s="22" t="s">
        <v>90</v>
      </c>
      <c r="E69" s="9">
        <v>4000</v>
      </c>
      <c r="F69" s="9">
        <v>189000</v>
      </c>
      <c r="G69" s="24">
        <v>0.317422</v>
      </c>
      <c r="H69" s="9">
        <v>61793</v>
      </c>
      <c r="I69" s="9">
        <v>194670</v>
      </c>
      <c r="J69" s="9">
        <v>63592</v>
      </c>
      <c r="K69" s="9">
        <v>200340</v>
      </c>
      <c r="L69" s="27">
        <v>2</v>
      </c>
      <c r="M69" s="27">
        <v>63592</v>
      </c>
      <c r="N69" s="27">
        <v>200340</v>
      </c>
      <c r="O69" s="11">
        <f>VLOOKUP(B:B,[1]查询时间段分门店销售汇总!$A$1:$E$65536,5,0)</f>
        <v>219254.58</v>
      </c>
      <c r="P69" s="11">
        <f>VLOOKUP(B:B,[1]查询时间段分门店销售汇总!$A$1:$F$65536,6,0)</f>
        <v>71174.23</v>
      </c>
      <c r="Q69" s="11">
        <f>VLOOKUP(B:B,[1]查询时间段分门店销售汇总!$A$1:$D$65536,4,0)</f>
        <v>3489</v>
      </c>
      <c r="R69" s="12">
        <f t="shared" si="3"/>
        <v>1.11923245062272</v>
      </c>
      <c r="S69" s="13">
        <f t="shared" si="4"/>
        <v>1.16007714285714</v>
      </c>
      <c r="T69" s="14">
        <v>2</v>
      </c>
      <c r="U69" s="13">
        <f t="shared" si="5"/>
        <v>0.87225</v>
      </c>
    </row>
    <row r="70" ht="14.1" customHeight="1" spans="1:21">
      <c r="A70" s="8">
        <v>68</v>
      </c>
      <c r="B70" s="21">
        <v>581</v>
      </c>
      <c r="C70" s="21" t="s">
        <v>96</v>
      </c>
      <c r="D70" s="22" t="s">
        <v>90</v>
      </c>
      <c r="E70" s="9">
        <v>3516</v>
      </c>
      <c r="F70" s="9">
        <v>156000</v>
      </c>
      <c r="G70" s="24">
        <v>0.312228</v>
      </c>
      <c r="H70" s="9">
        <v>50169</v>
      </c>
      <c r="I70" s="9">
        <v>160680</v>
      </c>
      <c r="J70" s="9">
        <v>51630</v>
      </c>
      <c r="K70" s="9">
        <v>165360</v>
      </c>
      <c r="L70" s="27">
        <v>1</v>
      </c>
      <c r="M70" s="27">
        <v>50169</v>
      </c>
      <c r="N70" s="27">
        <v>160680</v>
      </c>
      <c r="O70" s="11">
        <f>VLOOKUP(B:B,[1]查询时间段分门店销售汇总!$A$1:$E$65536,5,0)</f>
        <v>162552.22</v>
      </c>
      <c r="P70" s="11">
        <f>VLOOKUP(B:B,[1]查询时间段分门店销售汇总!$A$1:$F$65536,6,0)</f>
        <v>50198.64</v>
      </c>
      <c r="Q70" s="11">
        <f>VLOOKUP(B:B,[1]查询时间段分门店销售汇总!$A$1:$D$65536,4,0)</f>
        <v>3344</v>
      </c>
      <c r="R70" s="12">
        <f t="shared" si="3"/>
        <v>1.00059080308557</v>
      </c>
      <c r="S70" s="13">
        <f t="shared" si="4"/>
        <v>1.04200141025641</v>
      </c>
      <c r="T70" s="14">
        <v>1</v>
      </c>
      <c r="U70" s="13">
        <f t="shared" si="5"/>
        <v>0.951080773606371</v>
      </c>
    </row>
    <row r="71" ht="14.1" customHeight="1" spans="1:21">
      <c r="A71" s="8">
        <v>69</v>
      </c>
      <c r="B71" s="21">
        <v>585</v>
      </c>
      <c r="C71" s="21" t="s">
        <v>97</v>
      </c>
      <c r="D71" s="22" t="s">
        <v>90</v>
      </c>
      <c r="E71" s="9">
        <v>4700</v>
      </c>
      <c r="F71" s="9">
        <v>248000</v>
      </c>
      <c r="G71" s="24">
        <v>0.321146</v>
      </c>
      <c r="H71" s="9">
        <v>82034</v>
      </c>
      <c r="I71" s="9">
        <v>255440</v>
      </c>
      <c r="J71" s="9">
        <v>84423</v>
      </c>
      <c r="K71" s="9">
        <v>262880</v>
      </c>
      <c r="L71" s="27">
        <v>1</v>
      </c>
      <c r="M71" s="27">
        <v>82034</v>
      </c>
      <c r="N71" s="27">
        <v>255440</v>
      </c>
      <c r="O71" s="11">
        <f>VLOOKUP(B:B,[1]查询时间段分门店销售汇总!$A$1:$E$65536,5,0)</f>
        <v>230126.58</v>
      </c>
      <c r="P71" s="11">
        <f>VLOOKUP(B:B,[1]查询时间段分门店销售汇总!$A$1:$F$65536,6,0)</f>
        <v>73859.77</v>
      </c>
      <c r="Q71" s="11">
        <f>VLOOKUP(B:B,[1]查询时间段分门店销售汇总!$A$1:$D$65536,4,0)</f>
        <v>3705</v>
      </c>
      <c r="R71" s="12">
        <f t="shared" si="3"/>
        <v>0.900355584269937</v>
      </c>
      <c r="S71" s="13">
        <f t="shared" si="4"/>
        <v>0.927929758064516</v>
      </c>
      <c r="U71" s="13">
        <f t="shared" si="5"/>
        <v>0.788297872340426</v>
      </c>
    </row>
    <row r="72" ht="14.1" customHeight="1" spans="1:21">
      <c r="A72" s="8">
        <v>70</v>
      </c>
      <c r="B72" s="21">
        <v>709</v>
      </c>
      <c r="C72" s="21" t="s">
        <v>98</v>
      </c>
      <c r="D72" s="22" t="s">
        <v>90</v>
      </c>
      <c r="E72" s="9">
        <v>1762</v>
      </c>
      <c r="F72" s="9">
        <v>112000</v>
      </c>
      <c r="G72" s="24">
        <v>0.300272</v>
      </c>
      <c r="H72" s="9">
        <v>34639</v>
      </c>
      <c r="I72" s="9">
        <v>115360</v>
      </c>
      <c r="J72" s="9">
        <v>35648</v>
      </c>
      <c r="K72" s="9">
        <v>118720</v>
      </c>
      <c r="L72" s="27">
        <v>2</v>
      </c>
      <c r="M72" s="27">
        <v>35648</v>
      </c>
      <c r="N72" s="27">
        <v>118720</v>
      </c>
      <c r="O72" s="11">
        <f>VLOOKUP(B:B,[1]查询时间段分门店销售汇总!$A$1:$E$65536,5,0)</f>
        <v>112014.53</v>
      </c>
      <c r="P72" s="11">
        <f>VLOOKUP(B:B,[1]查询时间段分门店销售汇总!$A$1:$F$65536,6,0)</f>
        <v>32653.66</v>
      </c>
      <c r="Q72" s="11">
        <f>VLOOKUP(B:B,[1]查询时间段分门店销售汇总!$A$1:$D$65536,4,0)</f>
        <v>1562</v>
      </c>
      <c r="R72" s="12">
        <f t="shared" si="3"/>
        <v>0.916002580789946</v>
      </c>
      <c r="S72" s="13">
        <f t="shared" si="4"/>
        <v>1.00012973214286</v>
      </c>
      <c r="U72" s="13">
        <f t="shared" si="5"/>
        <v>0.886492622020431</v>
      </c>
    </row>
    <row r="73" ht="14.1" customHeight="1" spans="1:21">
      <c r="A73" s="8">
        <v>71</v>
      </c>
      <c r="B73" s="21">
        <v>726</v>
      </c>
      <c r="C73" s="21" t="s">
        <v>99</v>
      </c>
      <c r="D73" s="22" t="s">
        <v>90</v>
      </c>
      <c r="E73" s="9">
        <v>3730</v>
      </c>
      <c r="F73" s="9">
        <v>229000</v>
      </c>
      <c r="G73" s="24">
        <v>0.343294</v>
      </c>
      <c r="H73" s="9">
        <v>80973</v>
      </c>
      <c r="I73" s="9">
        <v>235870</v>
      </c>
      <c r="J73" s="9">
        <v>83331</v>
      </c>
      <c r="K73" s="9">
        <v>242740</v>
      </c>
      <c r="L73" s="27">
        <v>1</v>
      </c>
      <c r="M73" s="27">
        <v>80973</v>
      </c>
      <c r="N73" s="27">
        <v>235870</v>
      </c>
      <c r="O73" s="11">
        <f>VLOOKUP(B:B,[1]查询时间段分门店销售汇总!$A$1:$E$65536,5,0)</f>
        <v>200295.55</v>
      </c>
      <c r="P73" s="11">
        <f>VLOOKUP(B:B,[1]查询时间段分门店销售汇总!$A$1:$F$65536,6,0)</f>
        <v>73968.35</v>
      </c>
      <c r="Q73" s="11">
        <f>VLOOKUP(B:B,[1]查询时间段分门店销售汇总!$A$1:$D$65536,4,0)</f>
        <v>3188</v>
      </c>
      <c r="R73" s="12">
        <f t="shared" si="3"/>
        <v>0.913494004174231</v>
      </c>
      <c r="S73" s="13">
        <f t="shared" si="4"/>
        <v>0.874653056768559</v>
      </c>
      <c r="U73" s="13">
        <f t="shared" si="5"/>
        <v>0.854691689008043</v>
      </c>
    </row>
    <row r="74" ht="14.1" customHeight="1" spans="1:21">
      <c r="A74" s="8">
        <v>72</v>
      </c>
      <c r="B74" s="21">
        <v>727</v>
      </c>
      <c r="C74" s="21" t="s">
        <v>100</v>
      </c>
      <c r="D74" s="22" t="s">
        <v>90</v>
      </c>
      <c r="E74" s="9">
        <v>1280</v>
      </c>
      <c r="F74" s="9">
        <v>70000</v>
      </c>
      <c r="G74" s="24">
        <v>0.332612</v>
      </c>
      <c r="H74" s="9">
        <v>23981</v>
      </c>
      <c r="I74" s="9">
        <v>72100</v>
      </c>
      <c r="J74" s="9">
        <v>24680</v>
      </c>
      <c r="K74" s="9">
        <v>74200</v>
      </c>
      <c r="L74" s="27">
        <v>1</v>
      </c>
      <c r="M74" s="27">
        <v>23981</v>
      </c>
      <c r="N74" s="27">
        <v>72100</v>
      </c>
      <c r="O74" s="11">
        <f>VLOOKUP(B:B,[1]查询时间段分门店销售汇总!$A$1:$E$65536,5,0)</f>
        <v>62260.06</v>
      </c>
      <c r="P74" s="11">
        <f>VLOOKUP(B:B,[1]查询时间段分门店销售汇总!$A$1:$F$65536,6,0)</f>
        <v>20347.59</v>
      </c>
      <c r="Q74" s="11">
        <f>VLOOKUP(B:B,[1]查询时间段分门店销售汇总!$A$1:$D$65536,4,0)</f>
        <v>1056</v>
      </c>
      <c r="R74" s="12">
        <f t="shared" si="3"/>
        <v>0.848487969642634</v>
      </c>
      <c r="S74" s="13">
        <f t="shared" si="4"/>
        <v>0.889429428571429</v>
      </c>
      <c r="U74" s="13">
        <f t="shared" si="5"/>
        <v>0.825</v>
      </c>
    </row>
    <row r="75" ht="14.1" customHeight="1" spans="1:21">
      <c r="A75" s="8">
        <v>73</v>
      </c>
      <c r="B75" s="21">
        <v>730</v>
      </c>
      <c r="C75" s="21" t="s">
        <v>101</v>
      </c>
      <c r="D75" s="22" t="s">
        <v>90</v>
      </c>
      <c r="E75" s="9">
        <v>2765</v>
      </c>
      <c r="F75" s="9">
        <v>185000</v>
      </c>
      <c r="G75" s="24">
        <v>0.308014</v>
      </c>
      <c r="H75" s="9">
        <v>58692</v>
      </c>
      <c r="I75" s="9">
        <v>190550</v>
      </c>
      <c r="J75" s="9">
        <v>60402</v>
      </c>
      <c r="K75" s="9">
        <v>196100</v>
      </c>
      <c r="L75" s="27">
        <v>2</v>
      </c>
      <c r="M75" s="27">
        <v>60402</v>
      </c>
      <c r="N75" s="27">
        <v>196100</v>
      </c>
      <c r="O75" s="11">
        <f>VLOOKUP(B:B,[1]查询时间段分门店销售汇总!$A$1:$E$65536,5,0)</f>
        <v>179923.78</v>
      </c>
      <c r="P75" s="11">
        <f>VLOOKUP(B:B,[1]查询时间段分门店销售汇总!$A$1:$F$65536,6,0)</f>
        <v>54940.69</v>
      </c>
      <c r="Q75" s="11">
        <f>VLOOKUP(B:B,[1]查询时间段分门店销售汇总!$A$1:$D$65536,4,0)</f>
        <v>2270</v>
      </c>
      <c r="R75" s="12">
        <f t="shared" si="3"/>
        <v>0.909583954173703</v>
      </c>
      <c r="S75" s="13">
        <f t="shared" si="4"/>
        <v>0.972560972972973</v>
      </c>
      <c r="U75" s="13">
        <f t="shared" si="5"/>
        <v>0.820976491862568</v>
      </c>
    </row>
    <row r="76" ht="14.1" customHeight="1" spans="1:21">
      <c r="A76" s="8">
        <v>74</v>
      </c>
      <c r="B76" s="21">
        <v>741</v>
      </c>
      <c r="C76" s="21" t="s">
        <v>102</v>
      </c>
      <c r="D76" s="22" t="s">
        <v>90</v>
      </c>
      <c r="E76" s="9">
        <v>1098</v>
      </c>
      <c r="F76" s="9">
        <v>77000</v>
      </c>
      <c r="G76" s="24">
        <v>0.315364</v>
      </c>
      <c r="H76" s="9">
        <v>25012</v>
      </c>
      <c r="I76" s="9">
        <v>79310</v>
      </c>
      <c r="J76" s="9">
        <v>25740</v>
      </c>
      <c r="K76" s="9">
        <v>81620</v>
      </c>
      <c r="L76" s="27">
        <v>1</v>
      </c>
      <c r="M76" s="27">
        <v>25012</v>
      </c>
      <c r="N76" s="27">
        <v>79310</v>
      </c>
      <c r="O76" s="11">
        <f>VLOOKUP(B:B,[1]查询时间段分门店销售汇总!$A$1:$E$65536,5,0)</f>
        <v>76459.36</v>
      </c>
      <c r="P76" s="11">
        <f>VLOOKUP(B:B,[1]查询时间段分门店销售汇总!$A$1:$F$65536,6,0)</f>
        <v>23881.98</v>
      </c>
      <c r="Q76" s="11">
        <f>VLOOKUP(B:B,[1]查询时间段分门店销售汇总!$A$1:$D$65536,4,0)</f>
        <v>917</v>
      </c>
      <c r="R76" s="12">
        <f t="shared" si="3"/>
        <v>0.954820885974732</v>
      </c>
      <c r="S76" s="13">
        <f t="shared" si="4"/>
        <v>0.992978701298701</v>
      </c>
      <c r="U76" s="13">
        <f t="shared" si="5"/>
        <v>0.835154826958106</v>
      </c>
    </row>
    <row r="77" ht="14.1" customHeight="1" spans="1:21">
      <c r="A77" s="8">
        <v>75</v>
      </c>
      <c r="B77" s="21">
        <v>742</v>
      </c>
      <c r="C77" s="21" t="s">
        <v>103</v>
      </c>
      <c r="D77" s="22" t="s">
        <v>90</v>
      </c>
      <c r="E77" s="9">
        <v>2235</v>
      </c>
      <c r="F77" s="9">
        <v>165000</v>
      </c>
      <c r="G77" s="24">
        <v>0.314188</v>
      </c>
      <c r="H77" s="9">
        <v>53396</v>
      </c>
      <c r="I77" s="9">
        <v>169950</v>
      </c>
      <c r="J77" s="9">
        <v>54951</v>
      </c>
      <c r="K77" s="9">
        <v>174900</v>
      </c>
      <c r="L77" s="27">
        <v>2</v>
      </c>
      <c r="M77" s="8">
        <v>54951</v>
      </c>
      <c r="N77" s="8">
        <v>174900</v>
      </c>
      <c r="O77" s="11">
        <f>VLOOKUP(B:B,[1]查询时间段分门店销售汇总!$A$1:$E$65536,5,0)</f>
        <v>194383.13</v>
      </c>
      <c r="P77" s="11">
        <f>VLOOKUP(B:B,[1]查询时间段分门店销售汇总!$A$1:$F$65536,6,0)</f>
        <v>56514.93</v>
      </c>
      <c r="Q77" s="11">
        <f>VLOOKUP(B:B,[1]查询时间段分门店销售汇总!$A$1:$D$65536,4,0)</f>
        <v>2074</v>
      </c>
      <c r="R77" s="12">
        <f t="shared" si="3"/>
        <v>1.02846044657968</v>
      </c>
      <c r="S77" s="13">
        <f t="shared" si="4"/>
        <v>1.17807957575758</v>
      </c>
      <c r="T77" s="14">
        <v>2</v>
      </c>
      <c r="U77" s="13">
        <f t="shared" si="5"/>
        <v>0.927964205816555</v>
      </c>
    </row>
    <row r="78" ht="14.1" customHeight="1" spans="4:21">
      <c r="D78" s="32" t="s">
        <v>104</v>
      </c>
      <c r="E78" s="33">
        <f t="shared" ref="E78:K78" si="6">SUM(E3:E77)</f>
        <v>192317</v>
      </c>
      <c r="F78" s="33">
        <f t="shared" si="6"/>
        <v>12959351</v>
      </c>
      <c r="G78" s="34">
        <f>H78/I78</f>
        <v>0.316092233271544</v>
      </c>
      <c r="H78" s="33">
        <f t="shared" si="6"/>
        <v>4219398.9</v>
      </c>
      <c r="I78" s="33">
        <f t="shared" si="6"/>
        <v>13348632</v>
      </c>
      <c r="J78" s="33">
        <f t="shared" si="6"/>
        <v>4342290.2</v>
      </c>
      <c r="K78" s="33">
        <f t="shared" si="6"/>
        <v>13737912.1</v>
      </c>
      <c r="M78" s="27">
        <f t="shared" ref="M78:Q78" si="7">SUM(M3:M77)</f>
        <v>4245292.9</v>
      </c>
      <c r="N78" s="27">
        <f t="shared" si="7"/>
        <v>13431660.6</v>
      </c>
      <c r="O78" s="11">
        <f t="shared" si="7"/>
        <v>12549998.66</v>
      </c>
      <c r="P78" s="11">
        <f t="shared" si="7"/>
        <v>3951952.67</v>
      </c>
      <c r="Q78" s="11">
        <f t="shared" si="7"/>
        <v>165340</v>
      </c>
      <c r="R78" s="12">
        <f t="shared" si="3"/>
        <v>0.930902239984431</v>
      </c>
      <c r="S78" s="13">
        <f t="shared" si="4"/>
        <v>0.968412589488471</v>
      </c>
      <c r="U78" s="13">
        <f t="shared" si="5"/>
        <v>0.859726389242761</v>
      </c>
    </row>
    <row r="80" spans="4:17">
      <c r="D80" s="8" t="s">
        <v>105</v>
      </c>
      <c r="J80" s="9" t="s">
        <v>106</v>
      </c>
      <c r="Q80" s="11" t="s">
        <v>107</v>
      </c>
    </row>
  </sheetData>
  <autoFilter ref="A1:N80"/>
  <mergeCells count="1">
    <mergeCell ref="A1:N1"/>
  </mergeCells>
  <pageMargins left="0.275" right="0.700694444444445" top="0.55" bottom="0.751388888888889" header="0.297916666666667" footer="0.297916666666667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C9" sqref="C9"/>
    </sheetView>
  </sheetViews>
  <sheetFormatPr defaultColWidth="9" defaultRowHeight="13.5" outlineLevelRow="3" outlineLevelCol="3"/>
  <sheetData>
    <row r="1" ht="14.25" spans="1:4">
      <c r="A1" s="3"/>
      <c r="B1" s="4"/>
      <c r="C1" s="4"/>
      <c r="D1" s="4"/>
    </row>
    <row r="2" ht="14.25" spans="1:4">
      <c r="A2" s="5"/>
      <c r="B2" s="6"/>
      <c r="C2" s="6"/>
      <c r="D2" s="6"/>
    </row>
    <row r="3" ht="14.25" spans="1:4">
      <c r="A3" s="5"/>
      <c r="B3" s="6"/>
      <c r="C3" s="6"/>
      <c r="D3" s="6"/>
    </row>
    <row r="4" ht="14.25" spans="1:4">
      <c r="A4" s="5"/>
      <c r="B4" s="6"/>
      <c r="C4" s="6"/>
      <c r="D4" s="6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C15"/>
    </sheetView>
  </sheetViews>
  <sheetFormatPr defaultColWidth="9" defaultRowHeight="13.5" outlineLevelCol="2"/>
  <sheetData>
    <row r="1" spans="1:3">
      <c r="A1" s="1"/>
      <c r="C1" s="2"/>
    </row>
    <row r="2" spans="1:3">
      <c r="A2" s="1"/>
      <c r="C2" s="2"/>
    </row>
    <row r="3" spans="1:3">
      <c r="A3" s="1"/>
      <c r="C3" s="2"/>
    </row>
    <row r="4" spans="1:3">
      <c r="A4" s="1"/>
      <c r="C4" s="2"/>
    </row>
    <row r="5" spans="1:3">
      <c r="A5" s="1"/>
      <c r="C5" s="2"/>
    </row>
    <row r="6" spans="1:3">
      <c r="A6" s="1"/>
      <c r="C6" s="2"/>
    </row>
    <row r="7" spans="1:3">
      <c r="A7" s="1"/>
      <c r="C7" s="2"/>
    </row>
    <row r="8" spans="1:3">
      <c r="A8" s="1"/>
      <c r="C8" s="2"/>
    </row>
    <row r="9" spans="1:3">
      <c r="A9" s="1"/>
      <c r="C9" s="2"/>
    </row>
    <row r="10" spans="1:3">
      <c r="A10" s="1"/>
      <c r="C10" s="2"/>
    </row>
    <row r="11" spans="1:3">
      <c r="A11" s="1"/>
      <c r="C11" s="2"/>
    </row>
    <row r="12" spans="1:3">
      <c r="A12" s="1"/>
      <c r="C12" s="2"/>
    </row>
    <row r="13" spans="1:3">
      <c r="A13" s="1"/>
      <c r="C13" s="2"/>
    </row>
    <row r="14" spans="1:3">
      <c r="A14" s="1"/>
      <c r="C14" s="2"/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78"/>
  <sheetViews>
    <sheetView workbookViewId="0">
      <selection activeCell="G19" sqref="G19"/>
    </sheetView>
  </sheetViews>
  <sheetFormatPr defaultColWidth="9" defaultRowHeight="13.5"/>
  <sheetData>
    <row r="1" spans="1:1">
      <c r="A1" t="s">
        <v>0</v>
      </c>
    </row>
    <row r="2" spans="1:2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20</v>
      </c>
      <c r="U2" t="s">
        <v>21</v>
      </c>
    </row>
    <row r="3" spans="1:21">
      <c r="A3">
        <v>1</v>
      </c>
      <c r="B3">
        <v>52</v>
      </c>
      <c r="C3" t="s">
        <v>22</v>
      </c>
      <c r="D3" t="s">
        <v>23</v>
      </c>
      <c r="E3">
        <v>2676</v>
      </c>
      <c r="F3">
        <v>185000</v>
      </c>
      <c r="G3">
        <v>0.30429</v>
      </c>
      <c r="H3">
        <v>57982</v>
      </c>
      <c r="I3">
        <v>190550</v>
      </c>
      <c r="J3">
        <v>59671</v>
      </c>
      <c r="K3">
        <v>196100</v>
      </c>
      <c r="L3">
        <v>1</v>
      </c>
      <c r="M3">
        <v>57982</v>
      </c>
      <c r="N3">
        <v>190550</v>
      </c>
      <c r="O3">
        <v>153138.69</v>
      </c>
      <c r="P3">
        <v>48616.26</v>
      </c>
      <c r="Q3">
        <v>2212</v>
      </c>
      <c r="R3">
        <v>0.838471594632817</v>
      </c>
      <c r="S3">
        <v>0.827776702702703</v>
      </c>
      <c r="U3">
        <v>0.82660687593423</v>
      </c>
    </row>
    <row r="4" spans="1:21">
      <c r="A4">
        <v>2</v>
      </c>
      <c r="B4">
        <v>54</v>
      </c>
      <c r="C4" t="s">
        <v>24</v>
      </c>
      <c r="D4" t="s">
        <v>23</v>
      </c>
      <c r="E4">
        <v>2966</v>
      </c>
      <c r="F4">
        <v>157000</v>
      </c>
      <c r="G4">
        <v>0.326046</v>
      </c>
      <c r="H4">
        <v>52725</v>
      </c>
      <c r="I4">
        <v>161710</v>
      </c>
      <c r="J4">
        <v>54261</v>
      </c>
      <c r="K4">
        <v>166420</v>
      </c>
      <c r="L4">
        <v>1</v>
      </c>
      <c r="M4">
        <v>52725</v>
      </c>
      <c r="N4">
        <v>161710</v>
      </c>
      <c r="O4">
        <v>149089.12</v>
      </c>
      <c r="P4">
        <v>51030.03</v>
      </c>
      <c r="Q4">
        <v>2314</v>
      </c>
      <c r="R4">
        <v>0.967852631578947</v>
      </c>
      <c r="S4">
        <v>0.949612229299363</v>
      </c>
      <c r="U4">
        <v>0.780175320296696</v>
      </c>
    </row>
    <row r="5" spans="1:21">
      <c r="A5">
        <v>3</v>
      </c>
      <c r="B5">
        <v>56</v>
      </c>
      <c r="C5" t="s">
        <v>25</v>
      </c>
      <c r="D5" t="s">
        <v>23</v>
      </c>
      <c r="E5">
        <v>1606</v>
      </c>
      <c r="F5">
        <v>96000</v>
      </c>
      <c r="G5">
        <v>0.328202</v>
      </c>
      <c r="H5">
        <v>32453</v>
      </c>
      <c r="I5">
        <v>98880</v>
      </c>
      <c r="J5">
        <v>33398</v>
      </c>
      <c r="K5">
        <v>101760</v>
      </c>
      <c r="L5">
        <v>1</v>
      </c>
      <c r="M5">
        <v>32453</v>
      </c>
      <c r="N5">
        <v>98880</v>
      </c>
      <c r="O5">
        <v>85357.79</v>
      </c>
      <c r="P5">
        <v>28526.72</v>
      </c>
      <c r="Q5">
        <v>1328</v>
      </c>
      <c r="R5">
        <v>0.879016423751271</v>
      </c>
      <c r="S5">
        <v>0.889143645833333</v>
      </c>
      <c r="U5">
        <v>0.826899128268991</v>
      </c>
    </row>
    <row r="6" spans="1:21">
      <c r="A6">
        <v>4</v>
      </c>
      <c r="B6">
        <v>351</v>
      </c>
      <c r="C6" t="s">
        <v>26</v>
      </c>
      <c r="D6" t="s">
        <v>23</v>
      </c>
      <c r="E6">
        <v>1589</v>
      </c>
      <c r="F6">
        <v>130000</v>
      </c>
      <c r="G6">
        <v>0.318108</v>
      </c>
      <c r="H6">
        <v>42595</v>
      </c>
      <c r="I6">
        <v>133900</v>
      </c>
      <c r="J6">
        <v>43835</v>
      </c>
      <c r="K6">
        <v>137800</v>
      </c>
      <c r="L6">
        <v>1</v>
      </c>
      <c r="M6">
        <v>42595</v>
      </c>
      <c r="N6">
        <v>133900</v>
      </c>
      <c r="O6">
        <v>108580.69</v>
      </c>
      <c r="P6">
        <v>36545.99</v>
      </c>
      <c r="Q6">
        <v>1402</v>
      </c>
      <c r="R6">
        <v>0.857987791994365</v>
      </c>
      <c r="S6">
        <v>0.835236076923077</v>
      </c>
      <c r="U6">
        <v>0.882315921963499</v>
      </c>
    </row>
    <row r="7" spans="1:21">
      <c r="A7">
        <v>5</v>
      </c>
      <c r="B7">
        <v>367</v>
      </c>
      <c r="C7" t="s">
        <v>27</v>
      </c>
      <c r="D7" t="s">
        <v>23</v>
      </c>
      <c r="E7">
        <v>2353</v>
      </c>
      <c r="F7">
        <v>125400</v>
      </c>
      <c r="G7">
        <v>0.324086</v>
      </c>
      <c r="H7">
        <v>41860</v>
      </c>
      <c r="I7">
        <v>129162</v>
      </c>
      <c r="J7">
        <v>43079</v>
      </c>
      <c r="K7">
        <v>132924</v>
      </c>
      <c r="L7">
        <v>1</v>
      </c>
      <c r="M7">
        <v>41860</v>
      </c>
      <c r="N7">
        <v>129162</v>
      </c>
      <c r="O7">
        <v>111369.6</v>
      </c>
      <c r="P7">
        <v>35691.68</v>
      </c>
      <c r="Q7">
        <v>2021</v>
      </c>
      <c r="R7">
        <v>0.852644051600573</v>
      </c>
      <c r="S7">
        <v>0.888114832535885</v>
      </c>
      <c r="U7">
        <v>0.858903527411815</v>
      </c>
    </row>
    <row r="8" spans="1:21">
      <c r="A8">
        <v>6</v>
      </c>
      <c r="B8">
        <v>587</v>
      </c>
      <c r="C8" t="s">
        <v>28</v>
      </c>
      <c r="D8" t="s">
        <v>23</v>
      </c>
      <c r="E8">
        <v>1536</v>
      </c>
      <c r="F8">
        <v>96500</v>
      </c>
      <c r="G8">
        <v>0.32046</v>
      </c>
      <c r="H8">
        <v>31852</v>
      </c>
      <c r="I8">
        <v>99395</v>
      </c>
      <c r="J8">
        <v>32780</v>
      </c>
      <c r="K8">
        <v>102290</v>
      </c>
      <c r="L8">
        <v>1</v>
      </c>
      <c r="M8">
        <v>31852</v>
      </c>
      <c r="N8">
        <v>99395</v>
      </c>
      <c r="O8">
        <v>100052.08</v>
      </c>
      <c r="P8">
        <v>31444.92</v>
      </c>
      <c r="Q8">
        <v>1480</v>
      </c>
      <c r="R8">
        <v>0.98721964083888</v>
      </c>
      <c r="S8">
        <v>1.03680911917098</v>
      </c>
      <c r="U8">
        <v>0.963541666666667</v>
      </c>
    </row>
    <row r="9" spans="1:21">
      <c r="A9">
        <v>7</v>
      </c>
      <c r="B9">
        <v>704</v>
      </c>
      <c r="C9" t="s">
        <v>29</v>
      </c>
      <c r="D9" t="s">
        <v>23</v>
      </c>
      <c r="E9">
        <v>1511</v>
      </c>
      <c r="F9">
        <v>91000</v>
      </c>
      <c r="G9">
        <v>0.310268</v>
      </c>
      <c r="H9">
        <v>29081</v>
      </c>
      <c r="I9">
        <v>93730</v>
      </c>
      <c r="J9">
        <v>29928</v>
      </c>
      <c r="K9">
        <v>96460</v>
      </c>
      <c r="L9">
        <v>1</v>
      </c>
      <c r="M9">
        <v>29081</v>
      </c>
      <c r="N9">
        <v>93730</v>
      </c>
      <c r="O9">
        <v>86256.43</v>
      </c>
      <c r="P9">
        <v>26596.11</v>
      </c>
      <c r="Q9">
        <v>1209</v>
      </c>
      <c r="R9">
        <v>0.914552800797772</v>
      </c>
      <c r="S9">
        <v>0.947872857142857</v>
      </c>
      <c r="U9">
        <v>0.800132362673726</v>
      </c>
    </row>
    <row r="10" spans="1:21">
      <c r="A10">
        <v>8</v>
      </c>
      <c r="B10">
        <v>706</v>
      </c>
      <c r="C10" t="s">
        <v>30</v>
      </c>
      <c r="D10" t="s">
        <v>23</v>
      </c>
      <c r="E10">
        <v>1687</v>
      </c>
      <c r="F10">
        <v>101000</v>
      </c>
      <c r="G10">
        <v>0.356818</v>
      </c>
      <c r="H10">
        <v>37120</v>
      </c>
      <c r="I10">
        <v>104030</v>
      </c>
      <c r="J10">
        <v>38201</v>
      </c>
      <c r="K10">
        <v>107060</v>
      </c>
      <c r="L10">
        <v>1</v>
      </c>
      <c r="M10">
        <v>37120</v>
      </c>
      <c r="N10">
        <v>104030</v>
      </c>
      <c r="O10">
        <v>93462.93</v>
      </c>
      <c r="P10">
        <v>34867.77</v>
      </c>
      <c r="Q10">
        <v>1416</v>
      </c>
      <c r="R10">
        <v>0.939325700431034</v>
      </c>
      <c r="S10">
        <v>0.925375544554455</v>
      </c>
      <c r="U10">
        <v>0.839359810314167</v>
      </c>
    </row>
    <row r="11" spans="1:21">
      <c r="A11">
        <v>9</v>
      </c>
      <c r="B11">
        <v>710</v>
      </c>
      <c r="C11" t="s">
        <v>31</v>
      </c>
      <c r="D11" t="s">
        <v>23</v>
      </c>
      <c r="E11">
        <v>1298</v>
      </c>
      <c r="F11">
        <v>74000</v>
      </c>
      <c r="G11">
        <v>0.321538</v>
      </c>
      <c r="H11">
        <v>24508</v>
      </c>
      <c r="I11">
        <v>76220</v>
      </c>
      <c r="J11">
        <v>25221</v>
      </c>
      <c r="K11">
        <v>78440</v>
      </c>
      <c r="L11">
        <v>1</v>
      </c>
      <c r="M11">
        <v>24508</v>
      </c>
      <c r="N11">
        <v>76220</v>
      </c>
      <c r="O11">
        <v>66775.16</v>
      </c>
      <c r="P11">
        <v>22617.27</v>
      </c>
      <c r="Q11">
        <v>1188</v>
      </c>
      <c r="R11">
        <v>0.922852537946793</v>
      </c>
      <c r="S11">
        <v>0.902367027027027</v>
      </c>
      <c r="U11">
        <v>0.915254237288136</v>
      </c>
    </row>
    <row r="12" spans="1:21">
      <c r="A12">
        <v>10</v>
      </c>
      <c r="B12">
        <v>713</v>
      </c>
      <c r="C12" t="s">
        <v>32</v>
      </c>
      <c r="D12" t="s">
        <v>23</v>
      </c>
      <c r="E12">
        <v>917</v>
      </c>
      <c r="F12">
        <v>65000</v>
      </c>
      <c r="G12">
        <v>0.357014</v>
      </c>
      <c r="H12">
        <v>23902</v>
      </c>
      <c r="I12">
        <v>66950</v>
      </c>
      <c r="J12">
        <v>24598</v>
      </c>
      <c r="K12">
        <v>68900</v>
      </c>
      <c r="L12">
        <v>1</v>
      </c>
      <c r="M12">
        <v>23902</v>
      </c>
      <c r="N12">
        <v>66950</v>
      </c>
      <c r="O12">
        <v>53459.89</v>
      </c>
      <c r="P12">
        <v>18931.49</v>
      </c>
      <c r="Q12">
        <v>781</v>
      </c>
      <c r="R12">
        <v>0.79204627227847</v>
      </c>
      <c r="S12">
        <v>0.822459846153846</v>
      </c>
      <c r="U12">
        <v>0.851690294438386</v>
      </c>
    </row>
    <row r="13" spans="1:21">
      <c r="A13">
        <v>11</v>
      </c>
      <c r="B13">
        <v>738</v>
      </c>
      <c r="C13" t="s">
        <v>33</v>
      </c>
      <c r="D13" t="s">
        <v>23</v>
      </c>
      <c r="E13">
        <v>1466</v>
      </c>
      <c r="F13">
        <v>91000</v>
      </c>
      <c r="G13">
        <v>0.304976</v>
      </c>
      <c r="H13">
        <v>28585</v>
      </c>
      <c r="I13">
        <v>93730</v>
      </c>
      <c r="J13">
        <v>29418</v>
      </c>
      <c r="K13">
        <v>96460</v>
      </c>
      <c r="L13">
        <v>1</v>
      </c>
      <c r="M13">
        <v>28585</v>
      </c>
      <c r="N13">
        <v>93730</v>
      </c>
      <c r="O13">
        <v>85617</v>
      </c>
      <c r="P13">
        <v>24488.07</v>
      </c>
      <c r="Q13">
        <v>1334</v>
      </c>
      <c r="R13">
        <v>0.856675529123666</v>
      </c>
      <c r="S13">
        <v>0.940846153846154</v>
      </c>
      <c r="U13">
        <v>0.909959072305593</v>
      </c>
    </row>
    <row r="14" spans="1:21">
      <c r="A14">
        <v>12</v>
      </c>
      <c r="B14">
        <v>341</v>
      </c>
      <c r="C14" t="s">
        <v>34</v>
      </c>
      <c r="D14" t="s">
        <v>35</v>
      </c>
      <c r="E14">
        <v>5847</v>
      </c>
      <c r="F14">
        <v>424000</v>
      </c>
      <c r="G14">
        <v>0.324184</v>
      </c>
      <c r="H14">
        <v>141578</v>
      </c>
      <c r="I14">
        <v>436720</v>
      </c>
      <c r="J14">
        <v>145701</v>
      </c>
      <c r="K14">
        <v>449440</v>
      </c>
      <c r="L14">
        <v>1</v>
      </c>
      <c r="M14">
        <v>141578</v>
      </c>
      <c r="N14">
        <v>436720</v>
      </c>
      <c r="O14">
        <v>407175.01</v>
      </c>
      <c r="P14">
        <v>130617.72</v>
      </c>
      <c r="Q14">
        <v>5494</v>
      </c>
      <c r="R14">
        <v>0.922584864880137</v>
      </c>
      <c r="S14">
        <v>0.960318419811321</v>
      </c>
      <c r="U14">
        <v>0.939627159226954</v>
      </c>
    </row>
    <row r="15" spans="1:21">
      <c r="A15">
        <v>13</v>
      </c>
      <c r="B15">
        <v>539</v>
      </c>
      <c r="C15" t="s">
        <v>36</v>
      </c>
      <c r="D15" t="s">
        <v>35</v>
      </c>
      <c r="E15">
        <v>1225</v>
      </c>
      <c r="F15">
        <v>83700</v>
      </c>
      <c r="G15">
        <v>0.323498</v>
      </c>
      <c r="H15">
        <v>27889</v>
      </c>
      <c r="I15">
        <v>86211</v>
      </c>
      <c r="J15">
        <v>28701</v>
      </c>
      <c r="K15">
        <v>88722</v>
      </c>
      <c r="L15">
        <v>1</v>
      </c>
      <c r="M15">
        <v>27889</v>
      </c>
      <c r="N15">
        <v>86211</v>
      </c>
      <c r="O15">
        <v>76078.95</v>
      </c>
      <c r="P15">
        <v>25167.82</v>
      </c>
      <c r="Q15">
        <v>1137</v>
      </c>
      <c r="R15">
        <v>0.902428197497221</v>
      </c>
      <c r="S15">
        <v>0.908948028673835</v>
      </c>
      <c r="U15">
        <v>0.928163265306122</v>
      </c>
    </row>
    <row r="16" spans="1:21">
      <c r="A16">
        <v>14</v>
      </c>
      <c r="B16">
        <v>549</v>
      </c>
      <c r="C16" t="s">
        <v>37</v>
      </c>
      <c r="D16" t="s">
        <v>35</v>
      </c>
      <c r="E16">
        <v>1151</v>
      </c>
      <c r="F16">
        <v>85000</v>
      </c>
      <c r="G16">
        <v>0.310366</v>
      </c>
      <c r="H16">
        <v>27173</v>
      </c>
      <c r="I16">
        <v>87550</v>
      </c>
      <c r="J16">
        <v>27964</v>
      </c>
      <c r="K16">
        <v>90100</v>
      </c>
      <c r="L16">
        <v>1</v>
      </c>
      <c r="M16">
        <v>27173</v>
      </c>
      <c r="N16">
        <v>87550</v>
      </c>
      <c r="O16">
        <v>74729.29</v>
      </c>
      <c r="P16">
        <v>23039.14</v>
      </c>
      <c r="Q16">
        <v>924</v>
      </c>
      <c r="R16">
        <v>0.847868840393037</v>
      </c>
      <c r="S16">
        <v>0.879168117647059</v>
      </c>
      <c r="U16">
        <v>0.802780191138141</v>
      </c>
    </row>
    <row r="17" spans="1:21">
      <c r="A17">
        <v>15</v>
      </c>
      <c r="B17">
        <v>591</v>
      </c>
      <c r="C17" t="s">
        <v>38</v>
      </c>
      <c r="D17" t="s">
        <v>35</v>
      </c>
      <c r="E17">
        <v>1560</v>
      </c>
      <c r="F17">
        <v>108500</v>
      </c>
      <c r="G17">
        <v>0.340452</v>
      </c>
      <c r="H17">
        <v>38047</v>
      </c>
      <c r="I17">
        <v>111755</v>
      </c>
      <c r="J17">
        <v>39155</v>
      </c>
      <c r="K17">
        <v>115010</v>
      </c>
      <c r="L17">
        <v>1</v>
      </c>
      <c r="M17">
        <v>38047</v>
      </c>
      <c r="N17">
        <v>111755</v>
      </c>
      <c r="O17">
        <v>111968</v>
      </c>
      <c r="P17">
        <v>38654.79</v>
      </c>
      <c r="Q17">
        <v>1671</v>
      </c>
      <c r="R17">
        <v>1.01597471548348</v>
      </c>
      <c r="S17">
        <v>1.03196313364055</v>
      </c>
      <c r="T17">
        <v>1</v>
      </c>
      <c r="U17">
        <v>1.07115384615385</v>
      </c>
    </row>
    <row r="18" spans="1:21">
      <c r="A18">
        <v>16</v>
      </c>
      <c r="B18">
        <v>594</v>
      </c>
      <c r="C18" t="s">
        <v>39</v>
      </c>
      <c r="D18" t="s">
        <v>35</v>
      </c>
      <c r="E18">
        <v>1500</v>
      </c>
      <c r="F18">
        <v>118750</v>
      </c>
      <c r="G18">
        <v>0.32683</v>
      </c>
      <c r="H18">
        <v>39976</v>
      </c>
      <c r="I18">
        <v>122313</v>
      </c>
      <c r="J18">
        <v>41140</v>
      </c>
      <c r="K18">
        <v>125875</v>
      </c>
      <c r="L18">
        <v>1</v>
      </c>
      <c r="M18">
        <v>39976</v>
      </c>
      <c r="N18">
        <v>122313</v>
      </c>
      <c r="O18">
        <v>70932.23</v>
      </c>
      <c r="P18">
        <v>22503.29</v>
      </c>
      <c r="Q18">
        <v>1105</v>
      </c>
      <c r="R18">
        <v>0.562920002001201</v>
      </c>
      <c r="S18">
        <v>0.597324042105263</v>
      </c>
      <c r="T18">
        <v>1</v>
      </c>
      <c r="U18">
        <v>0.736666666666667</v>
      </c>
    </row>
    <row r="19" spans="1:21">
      <c r="A19">
        <v>17</v>
      </c>
      <c r="B19">
        <v>716</v>
      </c>
      <c r="C19" t="s">
        <v>40</v>
      </c>
      <c r="D19" t="s">
        <v>35</v>
      </c>
      <c r="E19">
        <v>1207</v>
      </c>
      <c r="F19">
        <v>85250</v>
      </c>
      <c r="G19">
        <v>0.336826</v>
      </c>
      <c r="H19">
        <v>29576</v>
      </c>
      <c r="I19">
        <v>87808</v>
      </c>
      <c r="J19">
        <v>30437</v>
      </c>
      <c r="K19">
        <v>90365</v>
      </c>
      <c r="L19">
        <v>1</v>
      </c>
      <c r="M19">
        <v>29576</v>
      </c>
      <c r="N19">
        <v>87808</v>
      </c>
      <c r="O19">
        <v>69982.36</v>
      </c>
      <c r="P19">
        <v>23635.95</v>
      </c>
      <c r="Q19">
        <v>946</v>
      </c>
      <c r="R19">
        <v>0.799159791723019</v>
      </c>
      <c r="S19">
        <v>0.820907448680352</v>
      </c>
      <c r="T19">
        <v>1</v>
      </c>
      <c r="U19">
        <v>0.783761391880696</v>
      </c>
    </row>
    <row r="20" spans="1:21">
      <c r="A20">
        <v>18</v>
      </c>
      <c r="B20">
        <v>717</v>
      </c>
      <c r="C20" t="s">
        <v>41</v>
      </c>
      <c r="D20" t="s">
        <v>35</v>
      </c>
      <c r="E20">
        <v>2000</v>
      </c>
      <c r="F20">
        <v>124000</v>
      </c>
      <c r="G20">
        <v>0.336238</v>
      </c>
      <c r="H20">
        <v>42944</v>
      </c>
      <c r="I20">
        <v>127720</v>
      </c>
      <c r="J20">
        <v>44195</v>
      </c>
      <c r="K20">
        <v>131440</v>
      </c>
      <c r="L20">
        <v>1</v>
      </c>
      <c r="M20">
        <v>42944</v>
      </c>
      <c r="N20">
        <v>127720</v>
      </c>
      <c r="O20">
        <v>104112.5</v>
      </c>
      <c r="P20">
        <v>35560.22</v>
      </c>
      <c r="Q20">
        <v>1517</v>
      </c>
      <c r="R20">
        <v>0.828060264530551</v>
      </c>
      <c r="S20">
        <v>0.839616935483871</v>
      </c>
      <c r="U20">
        <v>0.7585</v>
      </c>
    </row>
    <row r="21" spans="1:21">
      <c r="A21">
        <v>19</v>
      </c>
      <c r="B21">
        <v>719</v>
      </c>
      <c r="C21" t="s">
        <v>42</v>
      </c>
      <c r="D21" t="s">
        <v>35</v>
      </c>
      <c r="E21">
        <v>2835</v>
      </c>
      <c r="F21">
        <v>169880</v>
      </c>
      <c r="G21">
        <v>0.342804</v>
      </c>
      <c r="H21">
        <v>59982</v>
      </c>
      <c r="I21">
        <v>174976</v>
      </c>
      <c r="J21">
        <v>61730</v>
      </c>
      <c r="K21">
        <v>180073</v>
      </c>
      <c r="L21">
        <v>1</v>
      </c>
      <c r="M21">
        <v>59982</v>
      </c>
      <c r="N21">
        <v>174976</v>
      </c>
      <c r="O21">
        <v>179691.16</v>
      </c>
      <c r="P21">
        <v>60946.92</v>
      </c>
      <c r="Q21">
        <v>2611</v>
      </c>
      <c r="R21">
        <v>1.01608682604781</v>
      </c>
      <c r="S21">
        <v>1.05775347303979</v>
      </c>
      <c r="T21">
        <v>1</v>
      </c>
      <c r="U21">
        <v>0.920987654320988</v>
      </c>
    </row>
    <row r="22" spans="1:21">
      <c r="A22">
        <v>20</v>
      </c>
      <c r="B22">
        <v>720</v>
      </c>
      <c r="C22" t="s">
        <v>43</v>
      </c>
      <c r="D22" t="s">
        <v>35</v>
      </c>
      <c r="E22">
        <v>1434</v>
      </c>
      <c r="F22">
        <v>89500</v>
      </c>
      <c r="G22">
        <v>0.317226</v>
      </c>
      <c r="H22">
        <v>29243</v>
      </c>
      <c r="I22">
        <v>92185</v>
      </c>
      <c r="J22">
        <v>30095</v>
      </c>
      <c r="K22">
        <v>94870</v>
      </c>
      <c r="L22">
        <v>1</v>
      </c>
      <c r="M22">
        <v>29243</v>
      </c>
      <c r="N22">
        <v>92185</v>
      </c>
      <c r="O22">
        <v>66498.82</v>
      </c>
      <c r="P22">
        <v>19480.26</v>
      </c>
      <c r="Q22">
        <v>1010</v>
      </c>
      <c r="R22">
        <v>0.666151215675546</v>
      </c>
      <c r="S22">
        <v>0.743003575418995</v>
      </c>
      <c r="U22">
        <v>0.704323570432357</v>
      </c>
    </row>
    <row r="23" spans="1:21">
      <c r="A23">
        <v>21</v>
      </c>
      <c r="B23">
        <v>721</v>
      </c>
      <c r="C23" t="s">
        <v>44</v>
      </c>
      <c r="D23" t="s">
        <v>35</v>
      </c>
      <c r="E23">
        <v>1318</v>
      </c>
      <c r="F23">
        <v>83700</v>
      </c>
      <c r="G23">
        <v>0.34251</v>
      </c>
      <c r="H23">
        <v>29528</v>
      </c>
      <c r="I23">
        <v>86211</v>
      </c>
      <c r="J23">
        <v>30388</v>
      </c>
      <c r="K23">
        <v>88722</v>
      </c>
      <c r="L23">
        <v>1</v>
      </c>
      <c r="M23">
        <v>29528</v>
      </c>
      <c r="N23">
        <v>86211</v>
      </c>
      <c r="O23">
        <v>87403.15</v>
      </c>
      <c r="P23">
        <v>29535.44</v>
      </c>
      <c r="Q23">
        <v>1414</v>
      </c>
      <c r="R23">
        <v>1.00025196423733</v>
      </c>
      <c r="S23">
        <v>1.044243130227</v>
      </c>
      <c r="T23">
        <v>1</v>
      </c>
      <c r="U23">
        <v>1.07283763277693</v>
      </c>
    </row>
    <row r="24" spans="1:21">
      <c r="A24">
        <v>22</v>
      </c>
      <c r="B24">
        <v>732</v>
      </c>
      <c r="C24" t="s">
        <v>45</v>
      </c>
      <c r="D24" t="s">
        <v>35</v>
      </c>
      <c r="E24">
        <v>971</v>
      </c>
      <c r="F24">
        <v>65100</v>
      </c>
      <c r="G24">
        <v>0.322616</v>
      </c>
      <c r="H24">
        <v>21632</v>
      </c>
      <c r="I24">
        <v>67053</v>
      </c>
      <c r="J24">
        <v>22262</v>
      </c>
      <c r="K24">
        <v>69006</v>
      </c>
      <c r="L24">
        <v>1</v>
      </c>
      <c r="M24">
        <v>21632</v>
      </c>
      <c r="N24">
        <v>67053</v>
      </c>
      <c r="O24">
        <v>52705.45</v>
      </c>
      <c r="P24">
        <v>15637.89</v>
      </c>
      <c r="Q24">
        <v>703</v>
      </c>
      <c r="R24">
        <v>0.722905417899408</v>
      </c>
      <c r="S24">
        <v>0.80960752688172</v>
      </c>
      <c r="U24">
        <v>0.72399588053553</v>
      </c>
    </row>
    <row r="25" spans="1:21">
      <c r="A25">
        <v>23</v>
      </c>
      <c r="B25">
        <v>355</v>
      </c>
      <c r="C25" t="s">
        <v>46</v>
      </c>
      <c r="D25" t="s">
        <v>47</v>
      </c>
      <c r="E25">
        <v>3170</v>
      </c>
      <c r="F25">
        <v>220100</v>
      </c>
      <c r="G25">
        <v>0.32487</v>
      </c>
      <c r="H25">
        <v>73649</v>
      </c>
      <c r="I25">
        <v>226703</v>
      </c>
      <c r="J25">
        <v>75794</v>
      </c>
      <c r="K25">
        <v>233306</v>
      </c>
      <c r="L25">
        <v>1</v>
      </c>
      <c r="M25">
        <v>73649</v>
      </c>
      <c r="N25">
        <v>226703</v>
      </c>
      <c r="O25">
        <v>217377.63</v>
      </c>
      <c r="P25">
        <v>73405.99</v>
      </c>
      <c r="Q25">
        <v>2828</v>
      </c>
      <c r="R25">
        <v>0.996700430419965</v>
      </c>
      <c r="S25">
        <v>0.987631213084961</v>
      </c>
      <c r="U25">
        <v>0.89211356466877</v>
      </c>
    </row>
    <row r="26" spans="1:21">
      <c r="A26">
        <v>24</v>
      </c>
      <c r="B26">
        <v>373</v>
      </c>
      <c r="C26" t="s">
        <v>48</v>
      </c>
      <c r="D26" t="s">
        <v>47</v>
      </c>
      <c r="E26">
        <v>2152</v>
      </c>
      <c r="F26">
        <v>158100</v>
      </c>
      <c r="G26">
        <v>0.329966</v>
      </c>
      <c r="H26">
        <v>53733</v>
      </c>
      <c r="I26">
        <v>162843</v>
      </c>
      <c r="J26">
        <v>55298</v>
      </c>
      <c r="K26">
        <v>167586</v>
      </c>
      <c r="L26">
        <v>1</v>
      </c>
      <c r="M26">
        <v>53733</v>
      </c>
      <c r="N26">
        <v>162843</v>
      </c>
      <c r="O26">
        <v>154908.25</v>
      </c>
      <c r="P26">
        <v>51592.38</v>
      </c>
      <c r="Q26">
        <v>2076</v>
      </c>
      <c r="R26">
        <v>0.96016191167439</v>
      </c>
      <c r="S26">
        <v>0.979811827956989</v>
      </c>
      <c r="U26">
        <v>0.964684014869889</v>
      </c>
    </row>
    <row r="27" spans="1:21">
      <c r="A27">
        <v>25</v>
      </c>
      <c r="B27">
        <v>511</v>
      </c>
      <c r="C27" t="s">
        <v>49</v>
      </c>
      <c r="D27" t="s">
        <v>47</v>
      </c>
      <c r="E27">
        <v>2220</v>
      </c>
      <c r="F27">
        <v>127100</v>
      </c>
      <c r="G27">
        <v>0.323106</v>
      </c>
      <c r="H27">
        <v>42299</v>
      </c>
      <c r="I27">
        <v>130913</v>
      </c>
      <c r="J27">
        <v>43531</v>
      </c>
      <c r="K27">
        <v>134726</v>
      </c>
      <c r="L27">
        <v>1</v>
      </c>
      <c r="M27">
        <v>42299</v>
      </c>
      <c r="N27">
        <v>130913</v>
      </c>
      <c r="O27">
        <v>83628.92</v>
      </c>
      <c r="P27">
        <v>26156.13</v>
      </c>
      <c r="Q27">
        <v>1297</v>
      </c>
      <c r="R27">
        <v>0.618362845457339</v>
      </c>
      <c r="S27">
        <v>0.657977340676633</v>
      </c>
      <c r="U27">
        <v>0.584234234234234</v>
      </c>
    </row>
    <row r="28" spans="1:21">
      <c r="A28">
        <v>26</v>
      </c>
      <c r="B28">
        <v>515</v>
      </c>
      <c r="C28" t="s">
        <v>50</v>
      </c>
      <c r="D28" t="s">
        <v>47</v>
      </c>
      <c r="E28">
        <v>2928</v>
      </c>
      <c r="F28">
        <v>155000</v>
      </c>
      <c r="G28">
        <v>0.308406</v>
      </c>
      <c r="H28">
        <v>49237</v>
      </c>
      <c r="I28">
        <v>159650</v>
      </c>
      <c r="J28">
        <v>50671</v>
      </c>
      <c r="K28">
        <v>164300</v>
      </c>
      <c r="L28">
        <v>1</v>
      </c>
      <c r="M28">
        <v>49237</v>
      </c>
      <c r="N28">
        <v>159650</v>
      </c>
      <c r="O28">
        <v>128985.19</v>
      </c>
      <c r="P28">
        <v>40711.84</v>
      </c>
      <c r="Q28">
        <v>2373</v>
      </c>
      <c r="R28">
        <v>0.826854601214534</v>
      </c>
      <c r="S28">
        <v>0.832162516129032</v>
      </c>
      <c r="U28">
        <v>0.810450819672131</v>
      </c>
    </row>
    <row r="29" spans="1:21">
      <c r="A29">
        <v>27</v>
      </c>
      <c r="B29">
        <v>545</v>
      </c>
      <c r="C29" t="s">
        <v>51</v>
      </c>
      <c r="D29" t="s">
        <v>47</v>
      </c>
      <c r="E29">
        <v>1985</v>
      </c>
      <c r="F29">
        <v>124000</v>
      </c>
      <c r="G29">
        <v>0.341726</v>
      </c>
      <c r="H29">
        <v>43645</v>
      </c>
      <c r="I29">
        <v>127720</v>
      </c>
      <c r="J29">
        <v>44916</v>
      </c>
      <c r="K29">
        <v>131440</v>
      </c>
      <c r="L29">
        <v>1</v>
      </c>
      <c r="M29">
        <v>43645</v>
      </c>
      <c r="N29">
        <v>127720</v>
      </c>
      <c r="O29">
        <v>111870.48</v>
      </c>
      <c r="P29">
        <v>37668.89</v>
      </c>
      <c r="Q29">
        <v>1531</v>
      </c>
      <c r="R29">
        <v>0.863074578989575</v>
      </c>
      <c r="S29">
        <v>0.902181290322581</v>
      </c>
      <c r="U29">
        <v>0.771284634760705</v>
      </c>
    </row>
    <row r="30" spans="1:21">
      <c r="A30">
        <v>28</v>
      </c>
      <c r="B30">
        <v>572</v>
      </c>
      <c r="C30" t="s">
        <v>52</v>
      </c>
      <c r="D30" t="s">
        <v>47</v>
      </c>
      <c r="E30">
        <v>1203</v>
      </c>
      <c r="F30">
        <v>65100</v>
      </c>
      <c r="G30">
        <v>0.30576</v>
      </c>
      <c r="H30">
        <v>20502</v>
      </c>
      <c r="I30">
        <v>67053</v>
      </c>
      <c r="J30">
        <v>21099</v>
      </c>
      <c r="K30">
        <v>69006</v>
      </c>
      <c r="L30">
        <v>1</v>
      </c>
      <c r="M30">
        <v>20502</v>
      </c>
      <c r="N30">
        <v>67053</v>
      </c>
      <c r="O30">
        <v>55451.45</v>
      </c>
      <c r="P30">
        <v>17203.38</v>
      </c>
      <c r="Q30">
        <v>969</v>
      </c>
      <c r="R30">
        <v>0.839107404155692</v>
      </c>
      <c r="S30">
        <v>0.851788786482335</v>
      </c>
      <c r="U30">
        <v>0.805486284289277</v>
      </c>
    </row>
    <row r="31" spans="1:21">
      <c r="A31">
        <v>29</v>
      </c>
      <c r="B31">
        <v>578</v>
      </c>
      <c r="C31" t="s">
        <v>53</v>
      </c>
      <c r="D31" t="s">
        <v>47</v>
      </c>
      <c r="E31">
        <v>3491</v>
      </c>
      <c r="F31">
        <v>158100</v>
      </c>
      <c r="G31">
        <v>0.332318</v>
      </c>
      <c r="H31">
        <v>54116</v>
      </c>
      <c r="I31">
        <v>162843</v>
      </c>
      <c r="J31">
        <v>55692</v>
      </c>
      <c r="K31">
        <v>167586</v>
      </c>
      <c r="L31">
        <v>1</v>
      </c>
      <c r="M31">
        <v>54116</v>
      </c>
      <c r="N31">
        <v>162843</v>
      </c>
      <c r="O31">
        <v>149343.26</v>
      </c>
      <c r="P31">
        <v>51720.49</v>
      </c>
      <c r="Q31">
        <v>2965</v>
      </c>
      <c r="R31">
        <v>0.955733794071993</v>
      </c>
      <c r="S31">
        <v>0.944612650221379</v>
      </c>
      <c r="U31">
        <v>0.849326840446863</v>
      </c>
    </row>
    <row r="32" spans="1:21">
      <c r="A32">
        <v>30</v>
      </c>
      <c r="B32">
        <v>598</v>
      </c>
      <c r="C32" t="s">
        <v>54</v>
      </c>
      <c r="D32" t="s">
        <v>47</v>
      </c>
      <c r="E32">
        <v>1785</v>
      </c>
      <c r="F32">
        <v>105400</v>
      </c>
      <c r="G32">
        <v>0.333396</v>
      </c>
      <c r="H32">
        <v>36194</v>
      </c>
      <c r="I32">
        <v>108562</v>
      </c>
      <c r="J32">
        <v>37248</v>
      </c>
      <c r="K32">
        <v>111724</v>
      </c>
      <c r="L32">
        <v>1</v>
      </c>
      <c r="M32">
        <v>36194</v>
      </c>
      <c r="N32">
        <v>108562</v>
      </c>
      <c r="O32">
        <v>97020.56</v>
      </c>
      <c r="P32">
        <v>32668.8</v>
      </c>
      <c r="Q32">
        <v>1537</v>
      </c>
      <c r="R32">
        <v>0.902602641321766</v>
      </c>
      <c r="S32">
        <v>0.920498671726755</v>
      </c>
      <c r="U32">
        <v>0.861064425770308</v>
      </c>
    </row>
    <row r="33" spans="1:21">
      <c r="A33">
        <v>31</v>
      </c>
      <c r="B33">
        <v>707</v>
      </c>
      <c r="C33" t="s">
        <v>55</v>
      </c>
      <c r="D33" t="s">
        <v>47</v>
      </c>
      <c r="E33">
        <v>3633</v>
      </c>
      <c r="F33">
        <v>223200</v>
      </c>
      <c r="G33">
        <v>0.307132</v>
      </c>
      <c r="H33">
        <v>70608</v>
      </c>
      <c r="I33">
        <v>229896</v>
      </c>
      <c r="J33">
        <v>72665</v>
      </c>
      <c r="K33">
        <v>236592</v>
      </c>
      <c r="L33">
        <v>1</v>
      </c>
      <c r="M33">
        <v>70608</v>
      </c>
      <c r="N33">
        <v>229896</v>
      </c>
      <c r="O33">
        <v>198592.38</v>
      </c>
      <c r="P33">
        <v>61687.92</v>
      </c>
      <c r="Q33">
        <v>2919</v>
      </c>
      <c r="R33">
        <v>0.873667573079538</v>
      </c>
      <c r="S33">
        <v>0.889750806451613</v>
      </c>
      <c r="U33">
        <v>0.803468208092486</v>
      </c>
    </row>
    <row r="34" spans="1:21">
      <c r="A34">
        <v>32</v>
      </c>
      <c r="B34">
        <v>712</v>
      </c>
      <c r="C34" t="s">
        <v>56</v>
      </c>
      <c r="D34" t="s">
        <v>47</v>
      </c>
      <c r="E34">
        <v>4197</v>
      </c>
      <c r="F34">
        <v>294000</v>
      </c>
      <c r="G34">
        <v>0.330554</v>
      </c>
      <c r="H34">
        <v>100098</v>
      </c>
      <c r="I34">
        <v>302820</v>
      </c>
      <c r="J34">
        <v>103014</v>
      </c>
      <c r="K34">
        <v>311640</v>
      </c>
      <c r="L34">
        <v>1</v>
      </c>
      <c r="M34">
        <v>100098</v>
      </c>
      <c r="N34">
        <v>302820</v>
      </c>
      <c r="O34">
        <v>267953.32</v>
      </c>
      <c r="P34">
        <v>89180.77</v>
      </c>
      <c r="Q34">
        <v>3576</v>
      </c>
      <c r="R34">
        <v>0.890934584107575</v>
      </c>
      <c r="S34">
        <v>0.911405850340136</v>
      </c>
      <c r="U34">
        <v>0.852037169406719</v>
      </c>
    </row>
    <row r="35" spans="1:21">
      <c r="A35">
        <v>33</v>
      </c>
      <c r="B35">
        <v>723</v>
      </c>
      <c r="C35" t="s">
        <v>57</v>
      </c>
      <c r="D35" t="s">
        <v>47</v>
      </c>
      <c r="E35">
        <v>1823</v>
      </c>
      <c r="F35">
        <v>86800</v>
      </c>
      <c r="G35">
        <v>0.322224</v>
      </c>
      <c r="H35">
        <v>28808</v>
      </c>
      <c r="I35">
        <v>89404</v>
      </c>
      <c r="J35">
        <v>29647</v>
      </c>
      <c r="K35">
        <v>92008</v>
      </c>
      <c r="L35">
        <v>1</v>
      </c>
      <c r="M35">
        <v>28808</v>
      </c>
      <c r="N35">
        <v>89404</v>
      </c>
      <c r="O35">
        <v>78770.83</v>
      </c>
      <c r="P35">
        <v>25657.17</v>
      </c>
      <c r="Q35">
        <v>1337</v>
      </c>
      <c r="R35">
        <v>0.890626562066093</v>
      </c>
      <c r="S35">
        <v>0.907498041474654</v>
      </c>
      <c r="U35">
        <v>0.733406472846956</v>
      </c>
    </row>
    <row r="36" spans="1:21">
      <c r="A36">
        <v>34</v>
      </c>
      <c r="B36">
        <v>724</v>
      </c>
      <c r="C36" t="s">
        <v>58</v>
      </c>
      <c r="D36" t="s">
        <v>47</v>
      </c>
      <c r="E36">
        <v>3500</v>
      </c>
      <c r="F36">
        <v>158100</v>
      </c>
      <c r="G36">
        <v>0.306152</v>
      </c>
      <c r="H36">
        <v>49855</v>
      </c>
      <c r="I36">
        <v>162843</v>
      </c>
      <c r="J36">
        <v>51307</v>
      </c>
      <c r="K36">
        <v>167586</v>
      </c>
      <c r="L36">
        <v>1</v>
      </c>
      <c r="M36">
        <v>49855</v>
      </c>
      <c r="N36">
        <v>162843</v>
      </c>
      <c r="O36">
        <v>65279.36</v>
      </c>
      <c r="P36">
        <v>18344.47</v>
      </c>
      <c r="Q36">
        <v>1072</v>
      </c>
      <c r="R36">
        <v>0.367956473773944</v>
      </c>
      <c r="S36">
        <v>0.41289917773561</v>
      </c>
      <c r="U36">
        <v>0.306285714285714</v>
      </c>
    </row>
    <row r="37" spans="1:21">
      <c r="A37">
        <v>35</v>
      </c>
      <c r="B37">
        <v>740</v>
      </c>
      <c r="C37" t="s">
        <v>59</v>
      </c>
      <c r="D37" t="s">
        <v>47</v>
      </c>
      <c r="E37">
        <v>1271</v>
      </c>
      <c r="F37">
        <v>83700</v>
      </c>
      <c r="G37">
        <v>0.310856</v>
      </c>
      <c r="H37">
        <v>26799</v>
      </c>
      <c r="I37">
        <v>86211</v>
      </c>
      <c r="J37">
        <v>27580</v>
      </c>
      <c r="K37">
        <v>88722</v>
      </c>
      <c r="L37">
        <v>1</v>
      </c>
      <c r="M37">
        <v>26799</v>
      </c>
      <c r="N37">
        <v>86211</v>
      </c>
      <c r="O37">
        <v>73107.67</v>
      </c>
      <c r="P37">
        <v>22937.48</v>
      </c>
      <c r="Q37">
        <v>956</v>
      </c>
      <c r="R37">
        <v>0.855908056270756</v>
      </c>
      <c r="S37">
        <v>0.873448864994026</v>
      </c>
      <c r="U37">
        <v>0.752163650668765</v>
      </c>
    </row>
    <row r="38" spans="1:21">
      <c r="A38">
        <v>36</v>
      </c>
      <c r="B38">
        <v>743</v>
      </c>
      <c r="C38" t="s">
        <v>60</v>
      </c>
      <c r="D38" t="s">
        <v>47</v>
      </c>
      <c r="E38">
        <v>1204</v>
      </c>
      <c r="F38">
        <v>71300</v>
      </c>
      <c r="G38">
        <v>0.325948</v>
      </c>
      <c r="H38">
        <v>23937</v>
      </c>
      <c r="I38">
        <v>73439</v>
      </c>
      <c r="J38">
        <v>24634</v>
      </c>
      <c r="K38">
        <v>75578</v>
      </c>
      <c r="L38">
        <v>1</v>
      </c>
      <c r="M38">
        <v>23937</v>
      </c>
      <c r="N38">
        <v>73439</v>
      </c>
      <c r="O38">
        <v>61892.13</v>
      </c>
      <c r="P38">
        <v>20115.06</v>
      </c>
      <c r="Q38">
        <v>938</v>
      </c>
      <c r="R38">
        <v>0.840333375109663</v>
      </c>
      <c r="S38">
        <v>0.868052314165498</v>
      </c>
      <c r="U38">
        <v>0.779069767441861</v>
      </c>
    </row>
    <row r="39" spans="1:21">
      <c r="A39">
        <v>37</v>
      </c>
      <c r="B39">
        <v>371</v>
      </c>
      <c r="C39" t="s">
        <v>61</v>
      </c>
      <c r="D39" t="s">
        <v>62</v>
      </c>
      <c r="E39">
        <v>1309</v>
      </c>
      <c r="F39">
        <v>80000</v>
      </c>
      <c r="G39">
        <v>0.339668</v>
      </c>
      <c r="H39">
        <v>27989</v>
      </c>
      <c r="I39">
        <v>82400</v>
      </c>
      <c r="J39">
        <v>28804</v>
      </c>
      <c r="K39">
        <v>84800</v>
      </c>
      <c r="L39">
        <v>1</v>
      </c>
      <c r="M39">
        <v>27989</v>
      </c>
      <c r="N39">
        <v>82400</v>
      </c>
      <c r="O39">
        <v>67523.55</v>
      </c>
      <c r="P39">
        <v>23585.01</v>
      </c>
      <c r="Q39">
        <v>1173</v>
      </c>
      <c r="R39">
        <v>0.842652827896674</v>
      </c>
      <c r="S39">
        <v>0.844044375</v>
      </c>
      <c r="U39">
        <v>0.896103896103896</v>
      </c>
    </row>
    <row r="40" spans="1:21">
      <c r="A40">
        <v>38</v>
      </c>
      <c r="B40">
        <v>377</v>
      </c>
      <c r="C40" t="s">
        <v>63</v>
      </c>
      <c r="D40" t="s">
        <v>62</v>
      </c>
      <c r="E40">
        <v>2660</v>
      </c>
      <c r="F40">
        <v>120000</v>
      </c>
      <c r="G40">
        <v>0.326732</v>
      </c>
      <c r="H40">
        <v>40384</v>
      </c>
      <c r="I40">
        <v>123600</v>
      </c>
      <c r="J40">
        <v>41560</v>
      </c>
      <c r="K40">
        <v>127200</v>
      </c>
      <c r="L40">
        <v>2</v>
      </c>
      <c r="M40">
        <v>41560</v>
      </c>
      <c r="N40">
        <v>127200</v>
      </c>
      <c r="O40">
        <v>118110.84</v>
      </c>
      <c r="P40">
        <v>40606.73</v>
      </c>
      <c r="Q40">
        <v>2207</v>
      </c>
      <c r="R40">
        <v>0.977062800769971</v>
      </c>
      <c r="S40">
        <v>0.984257</v>
      </c>
      <c r="U40">
        <v>0.829699248120301</v>
      </c>
    </row>
    <row r="41" spans="1:21">
      <c r="A41">
        <v>39</v>
      </c>
      <c r="B41">
        <v>385</v>
      </c>
      <c r="C41" t="s">
        <v>64</v>
      </c>
      <c r="D41" t="s">
        <v>62</v>
      </c>
      <c r="E41">
        <v>3500</v>
      </c>
      <c r="F41">
        <v>220000</v>
      </c>
      <c r="G41">
        <v>0.301546</v>
      </c>
      <c r="H41">
        <v>68330</v>
      </c>
      <c r="I41">
        <v>226600</v>
      </c>
      <c r="J41">
        <v>70321</v>
      </c>
      <c r="K41">
        <v>233200</v>
      </c>
      <c r="L41">
        <v>2</v>
      </c>
      <c r="M41">
        <v>70321</v>
      </c>
      <c r="N41">
        <v>233200</v>
      </c>
      <c r="O41">
        <v>254280.51</v>
      </c>
      <c r="P41">
        <v>77376.65</v>
      </c>
      <c r="Q41">
        <v>3240</v>
      </c>
      <c r="R41">
        <v>1.10033489284851</v>
      </c>
      <c r="S41">
        <v>1.1558205</v>
      </c>
      <c r="T41">
        <v>2</v>
      </c>
      <c r="U41">
        <v>0.925714285714286</v>
      </c>
    </row>
    <row r="42" spans="1:21">
      <c r="A42">
        <v>40</v>
      </c>
      <c r="B42">
        <v>387</v>
      </c>
      <c r="C42" t="s">
        <v>65</v>
      </c>
      <c r="D42" t="s">
        <v>62</v>
      </c>
      <c r="E42">
        <v>3327</v>
      </c>
      <c r="F42">
        <v>207000</v>
      </c>
      <c r="G42">
        <v>0.287924</v>
      </c>
      <c r="H42">
        <v>61388</v>
      </c>
      <c r="I42">
        <v>213210</v>
      </c>
      <c r="J42">
        <v>63176</v>
      </c>
      <c r="K42">
        <v>219420</v>
      </c>
      <c r="L42">
        <v>2</v>
      </c>
      <c r="M42">
        <v>63176</v>
      </c>
      <c r="N42">
        <v>219420</v>
      </c>
      <c r="O42">
        <v>191219.18</v>
      </c>
      <c r="P42">
        <v>54966.99</v>
      </c>
      <c r="Q42">
        <v>2751</v>
      </c>
      <c r="R42">
        <v>0.870061257439534</v>
      </c>
      <c r="S42">
        <v>0.923764154589372</v>
      </c>
      <c r="U42">
        <v>0.826871055004509</v>
      </c>
    </row>
    <row r="43" spans="1:21">
      <c r="A43">
        <v>41</v>
      </c>
      <c r="B43">
        <v>399</v>
      </c>
      <c r="C43" t="s">
        <v>66</v>
      </c>
      <c r="D43" t="s">
        <v>62</v>
      </c>
      <c r="E43">
        <v>2000</v>
      </c>
      <c r="F43">
        <v>100000</v>
      </c>
      <c r="G43">
        <v>0.320558</v>
      </c>
      <c r="H43">
        <v>33017</v>
      </c>
      <c r="I43">
        <v>103000</v>
      </c>
      <c r="J43">
        <v>33979</v>
      </c>
      <c r="K43">
        <v>106000</v>
      </c>
      <c r="L43">
        <v>2</v>
      </c>
      <c r="M43">
        <v>33979</v>
      </c>
      <c r="N43">
        <v>106000</v>
      </c>
      <c r="O43">
        <v>147397.43</v>
      </c>
      <c r="P43">
        <v>45970.17</v>
      </c>
      <c r="Q43">
        <v>1926</v>
      </c>
      <c r="R43">
        <v>1.35289943788811</v>
      </c>
      <c r="S43">
        <v>1.4739743</v>
      </c>
      <c r="T43">
        <v>2</v>
      </c>
      <c r="U43">
        <v>0.963</v>
      </c>
    </row>
    <row r="44" spans="1:21">
      <c r="A44">
        <v>42</v>
      </c>
      <c r="B44">
        <v>514</v>
      </c>
      <c r="C44" t="s">
        <v>67</v>
      </c>
      <c r="D44" t="s">
        <v>62</v>
      </c>
      <c r="E44">
        <v>2780</v>
      </c>
      <c r="F44">
        <v>146800</v>
      </c>
      <c r="G44">
        <v>0.32438</v>
      </c>
      <c r="H44">
        <v>49048</v>
      </c>
      <c r="I44">
        <v>151204</v>
      </c>
      <c r="J44">
        <v>50476</v>
      </c>
      <c r="K44">
        <v>155608</v>
      </c>
      <c r="L44">
        <v>1</v>
      </c>
      <c r="M44">
        <v>49048</v>
      </c>
      <c r="N44">
        <v>151204</v>
      </c>
      <c r="O44">
        <v>156347.49</v>
      </c>
      <c r="P44">
        <v>55934.48</v>
      </c>
      <c r="Q44">
        <v>2281</v>
      </c>
      <c r="R44">
        <v>1.14040287065732</v>
      </c>
      <c r="S44">
        <v>1.06503739782016</v>
      </c>
      <c r="T44">
        <v>1</v>
      </c>
      <c r="U44">
        <v>0.820503597122302</v>
      </c>
    </row>
    <row r="45" spans="1:21">
      <c r="A45">
        <v>43</v>
      </c>
      <c r="B45">
        <v>541</v>
      </c>
      <c r="C45" t="s">
        <v>68</v>
      </c>
      <c r="D45" t="s">
        <v>62</v>
      </c>
      <c r="E45">
        <v>4076</v>
      </c>
      <c r="F45">
        <v>253000</v>
      </c>
      <c r="G45">
        <v>0.340452</v>
      </c>
      <c r="H45">
        <v>88718</v>
      </c>
      <c r="I45">
        <v>260590</v>
      </c>
      <c r="J45">
        <v>91302</v>
      </c>
      <c r="K45">
        <v>268180</v>
      </c>
      <c r="L45">
        <v>2</v>
      </c>
      <c r="M45">
        <v>91302</v>
      </c>
      <c r="N45">
        <v>268180</v>
      </c>
      <c r="O45">
        <v>269754.36</v>
      </c>
      <c r="P45">
        <v>95129.38</v>
      </c>
      <c r="Q45">
        <v>2941</v>
      </c>
      <c r="R45">
        <v>1.04192000175243</v>
      </c>
      <c r="S45">
        <v>1.06622276679842</v>
      </c>
      <c r="T45">
        <v>2</v>
      </c>
      <c r="U45">
        <v>0.721540726202159</v>
      </c>
    </row>
    <row r="46" spans="1:21">
      <c r="A46">
        <v>44</v>
      </c>
      <c r="B46">
        <v>546</v>
      </c>
      <c r="C46" t="s">
        <v>69</v>
      </c>
      <c r="D46" t="s">
        <v>62</v>
      </c>
      <c r="E46">
        <v>1395</v>
      </c>
      <c r="F46">
        <v>80000</v>
      </c>
      <c r="G46">
        <v>0.31262</v>
      </c>
      <c r="H46">
        <v>25760</v>
      </c>
      <c r="I46">
        <v>82400</v>
      </c>
      <c r="J46">
        <v>26510</v>
      </c>
      <c r="K46">
        <v>84800</v>
      </c>
      <c r="L46">
        <v>1</v>
      </c>
      <c r="M46">
        <v>25760</v>
      </c>
      <c r="N46">
        <v>82400</v>
      </c>
      <c r="O46">
        <v>68645.79</v>
      </c>
      <c r="P46">
        <v>21073.03</v>
      </c>
      <c r="Q46">
        <v>1010</v>
      </c>
      <c r="R46">
        <v>0.818052406832298</v>
      </c>
      <c r="S46">
        <v>0.858072375</v>
      </c>
      <c r="U46">
        <v>0.724014336917563</v>
      </c>
    </row>
    <row r="47" spans="1:21">
      <c r="A47">
        <v>45</v>
      </c>
      <c r="B47">
        <v>571</v>
      </c>
      <c r="C47" t="s">
        <v>70</v>
      </c>
      <c r="D47" t="s">
        <v>62</v>
      </c>
      <c r="E47">
        <v>4689</v>
      </c>
      <c r="F47">
        <v>380000</v>
      </c>
      <c r="G47">
        <v>0.322616</v>
      </c>
      <c r="H47">
        <v>126272</v>
      </c>
      <c r="I47">
        <v>391400</v>
      </c>
      <c r="J47">
        <v>129950</v>
      </c>
      <c r="K47">
        <v>402800</v>
      </c>
      <c r="L47">
        <v>2</v>
      </c>
      <c r="M47">
        <v>129950</v>
      </c>
      <c r="N47">
        <v>402800</v>
      </c>
      <c r="O47">
        <v>423843.66</v>
      </c>
      <c r="P47">
        <v>138451.16</v>
      </c>
      <c r="Q47">
        <v>4320</v>
      </c>
      <c r="R47">
        <v>1.06541869949981</v>
      </c>
      <c r="S47">
        <v>1.11537805263158</v>
      </c>
      <c r="T47">
        <v>2</v>
      </c>
      <c r="U47">
        <v>0.921305182341651</v>
      </c>
    </row>
    <row r="48" spans="1:21">
      <c r="A48">
        <v>46</v>
      </c>
      <c r="B48">
        <v>573</v>
      </c>
      <c r="C48" t="s">
        <v>71</v>
      </c>
      <c r="D48" t="s">
        <v>62</v>
      </c>
      <c r="E48">
        <v>1781</v>
      </c>
      <c r="F48">
        <v>75000</v>
      </c>
      <c r="G48">
        <v>0.317128</v>
      </c>
      <c r="H48">
        <v>24498</v>
      </c>
      <c r="I48">
        <v>77250</v>
      </c>
      <c r="J48">
        <v>25212</v>
      </c>
      <c r="K48">
        <v>79500</v>
      </c>
      <c r="L48">
        <v>2</v>
      </c>
      <c r="M48">
        <v>25212</v>
      </c>
      <c r="N48">
        <v>79500</v>
      </c>
      <c r="O48">
        <v>75245.1</v>
      </c>
      <c r="P48">
        <v>24723.31</v>
      </c>
      <c r="Q48">
        <v>1563</v>
      </c>
      <c r="R48">
        <v>0.980616769792163</v>
      </c>
      <c r="S48">
        <v>1.003268</v>
      </c>
      <c r="U48">
        <v>0.877596855699045</v>
      </c>
    </row>
    <row r="49" spans="1:21">
      <c r="A49">
        <v>47</v>
      </c>
      <c r="B49">
        <v>584</v>
      </c>
      <c r="C49" t="s">
        <v>72</v>
      </c>
      <c r="D49" t="s">
        <v>62</v>
      </c>
      <c r="E49">
        <v>1857</v>
      </c>
      <c r="F49">
        <v>93000</v>
      </c>
      <c r="G49">
        <v>0.316148</v>
      </c>
      <c r="H49">
        <v>30284</v>
      </c>
      <c r="I49">
        <v>95790</v>
      </c>
      <c r="J49">
        <v>31166</v>
      </c>
      <c r="K49">
        <v>98580</v>
      </c>
      <c r="L49">
        <v>2</v>
      </c>
      <c r="M49">
        <v>31166</v>
      </c>
      <c r="N49">
        <v>98580</v>
      </c>
      <c r="O49">
        <v>125656.92</v>
      </c>
      <c r="P49">
        <v>41955.11</v>
      </c>
      <c r="Q49">
        <v>1745</v>
      </c>
      <c r="R49">
        <v>1.34618205737021</v>
      </c>
      <c r="S49">
        <v>1.35114967741935</v>
      </c>
      <c r="T49">
        <v>2</v>
      </c>
      <c r="U49">
        <v>0.939687668282176</v>
      </c>
    </row>
    <row r="50" spans="1:21">
      <c r="A50">
        <v>48</v>
      </c>
      <c r="B50">
        <v>737</v>
      </c>
      <c r="C50" t="s">
        <v>73</v>
      </c>
      <c r="D50" t="s">
        <v>62</v>
      </c>
      <c r="E50">
        <v>1500</v>
      </c>
      <c r="F50">
        <v>75000</v>
      </c>
      <c r="G50">
        <v>0.327516</v>
      </c>
      <c r="H50">
        <v>25301</v>
      </c>
      <c r="I50">
        <v>77250</v>
      </c>
      <c r="J50">
        <v>26038</v>
      </c>
      <c r="K50">
        <v>79500</v>
      </c>
      <c r="L50">
        <v>2</v>
      </c>
      <c r="M50">
        <v>26038</v>
      </c>
      <c r="N50">
        <v>79500</v>
      </c>
      <c r="O50">
        <v>87444.13</v>
      </c>
      <c r="P50">
        <v>26969.93</v>
      </c>
      <c r="Q50">
        <v>1562</v>
      </c>
      <c r="R50">
        <v>1.03579115139412</v>
      </c>
      <c r="S50">
        <v>1.16592173333333</v>
      </c>
      <c r="T50">
        <v>2</v>
      </c>
      <c r="U50">
        <v>1.04133333333333</v>
      </c>
    </row>
    <row r="51" spans="1:21">
      <c r="A51">
        <v>49</v>
      </c>
      <c r="B51">
        <v>329</v>
      </c>
      <c r="C51" t="s">
        <v>74</v>
      </c>
      <c r="D51" t="s">
        <v>75</v>
      </c>
      <c r="E51">
        <v>1751</v>
      </c>
      <c r="F51">
        <v>120000</v>
      </c>
      <c r="G51">
        <v>0.306446</v>
      </c>
      <c r="H51">
        <v>37877</v>
      </c>
      <c r="I51">
        <v>123600</v>
      </c>
      <c r="J51">
        <v>38980</v>
      </c>
      <c r="K51">
        <v>127200</v>
      </c>
      <c r="L51">
        <v>1</v>
      </c>
      <c r="M51">
        <v>37877</v>
      </c>
      <c r="N51">
        <v>123600</v>
      </c>
      <c r="O51">
        <v>97666.38</v>
      </c>
      <c r="P51">
        <v>27630.72</v>
      </c>
      <c r="Q51">
        <v>1254</v>
      </c>
      <c r="R51">
        <v>0.729485439712754</v>
      </c>
      <c r="S51">
        <v>0.8138865</v>
      </c>
      <c r="U51">
        <v>0.716162193032553</v>
      </c>
    </row>
    <row r="52" spans="1:21">
      <c r="A52">
        <v>50</v>
      </c>
      <c r="B52">
        <v>337</v>
      </c>
      <c r="C52" t="s">
        <v>76</v>
      </c>
      <c r="D52" t="s">
        <v>75</v>
      </c>
      <c r="E52">
        <v>6830</v>
      </c>
      <c r="F52">
        <v>586000</v>
      </c>
      <c r="G52">
        <v>0.27244</v>
      </c>
      <c r="H52">
        <v>164439</v>
      </c>
      <c r="I52">
        <v>603580</v>
      </c>
      <c r="J52">
        <v>169229</v>
      </c>
      <c r="K52">
        <v>621160</v>
      </c>
      <c r="L52">
        <v>1</v>
      </c>
      <c r="M52">
        <v>164439</v>
      </c>
      <c r="N52">
        <v>603580</v>
      </c>
      <c r="O52">
        <v>570384.42</v>
      </c>
      <c r="P52">
        <v>162752.69</v>
      </c>
      <c r="Q52">
        <v>6304</v>
      </c>
      <c r="R52">
        <v>0.989745072640918</v>
      </c>
      <c r="S52">
        <v>0.973352252559727</v>
      </c>
      <c r="U52">
        <v>0.92298682284041</v>
      </c>
    </row>
    <row r="53" spans="1:21">
      <c r="A53">
        <v>51</v>
      </c>
      <c r="B53">
        <v>343</v>
      </c>
      <c r="C53" t="s">
        <v>77</v>
      </c>
      <c r="D53" t="s">
        <v>75</v>
      </c>
      <c r="E53">
        <v>5300</v>
      </c>
      <c r="F53">
        <v>435000</v>
      </c>
      <c r="G53">
        <v>0.317618</v>
      </c>
      <c r="H53">
        <v>142309</v>
      </c>
      <c r="I53">
        <v>448050</v>
      </c>
      <c r="J53">
        <v>146454</v>
      </c>
      <c r="K53">
        <v>461100</v>
      </c>
      <c r="L53">
        <v>1</v>
      </c>
      <c r="M53">
        <v>142309</v>
      </c>
      <c r="N53">
        <v>448050</v>
      </c>
      <c r="O53">
        <v>507202.53</v>
      </c>
      <c r="P53">
        <v>151276.2</v>
      </c>
      <c r="Q53">
        <v>5096</v>
      </c>
      <c r="R53">
        <v>1.06301217772593</v>
      </c>
      <c r="S53">
        <v>1.16598282758621</v>
      </c>
      <c r="T53">
        <v>1</v>
      </c>
      <c r="U53">
        <v>0.961509433962264</v>
      </c>
    </row>
    <row r="54" spans="1:21">
      <c r="A54">
        <v>52</v>
      </c>
      <c r="B54">
        <v>357</v>
      </c>
      <c r="C54" t="s">
        <v>78</v>
      </c>
      <c r="D54" t="s">
        <v>75</v>
      </c>
      <c r="E54">
        <v>1640</v>
      </c>
      <c r="F54">
        <v>80000</v>
      </c>
      <c r="G54">
        <v>0.324086</v>
      </c>
      <c r="H54">
        <v>26705</v>
      </c>
      <c r="I54">
        <v>82400</v>
      </c>
      <c r="J54">
        <v>27482</v>
      </c>
      <c r="K54">
        <v>84800</v>
      </c>
      <c r="L54">
        <v>1</v>
      </c>
      <c r="M54">
        <v>26705</v>
      </c>
      <c r="N54">
        <v>82400</v>
      </c>
      <c r="O54">
        <v>88030.45</v>
      </c>
      <c r="P54">
        <v>22150.79</v>
      </c>
      <c r="Q54">
        <v>1307</v>
      </c>
      <c r="R54">
        <v>0.829462272982588</v>
      </c>
      <c r="S54">
        <v>1.100380625</v>
      </c>
      <c r="U54">
        <v>0.796951219512195</v>
      </c>
    </row>
    <row r="55" spans="1:21">
      <c r="A55">
        <v>53</v>
      </c>
      <c r="B55">
        <v>359</v>
      </c>
      <c r="C55" t="s">
        <v>79</v>
      </c>
      <c r="D55" t="s">
        <v>75</v>
      </c>
      <c r="E55">
        <v>3575</v>
      </c>
      <c r="F55">
        <v>145000</v>
      </c>
      <c r="G55">
        <v>0.344764</v>
      </c>
      <c r="H55">
        <v>51491</v>
      </c>
      <c r="I55">
        <v>149350</v>
      </c>
      <c r="J55">
        <v>52990</v>
      </c>
      <c r="K55">
        <v>153700</v>
      </c>
      <c r="L55">
        <v>1</v>
      </c>
      <c r="M55">
        <v>51491</v>
      </c>
      <c r="N55">
        <v>149350</v>
      </c>
      <c r="O55">
        <v>150089.45</v>
      </c>
      <c r="P55">
        <v>52693.88</v>
      </c>
      <c r="Q55">
        <v>2960</v>
      </c>
      <c r="R55">
        <v>1.02336097570449</v>
      </c>
      <c r="S55">
        <v>1.03509965517241</v>
      </c>
      <c r="T55">
        <v>1</v>
      </c>
      <c r="U55">
        <v>0.827972027972028</v>
      </c>
    </row>
    <row r="56" spans="1:21">
      <c r="A56">
        <v>54</v>
      </c>
      <c r="B56">
        <v>365</v>
      </c>
      <c r="C56" t="s">
        <v>80</v>
      </c>
      <c r="D56" t="s">
        <v>75</v>
      </c>
      <c r="E56">
        <v>3468</v>
      </c>
      <c r="F56">
        <v>250000</v>
      </c>
      <c r="G56">
        <v>0.34496</v>
      </c>
      <c r="H56">
        <v>88827</v>
      </c>
      <c r="I56">
        <v>257500</v>
      </c>
      <c r="J56">
        <v>91414</v>
      </c>
      <c r="K56">
        <v>265000</v>
      </c>
      <c r="L56">
        <v>1</v>
      </c>
      <c r="M56">
        <v>88827</v>
      </c>
      <c r="N56">
        <v>257500</v>
      </c>
      <c r="O56">
        <v>222348.58</v>
      </c>
      <c r="P56">
        <v>74892.24</v>
      </c>
      <c r="Q56">
        <v>2767</v>
      </c>
      <c r="R56">
        <v>0.843124725590192</v>
      </c>
      <c r="S56">
        <v>0.88939432</v>
      </c>
      <c r="U56">
        <v>0.797866205305652</v>
      </c>
    </row>
    <row r="57" spans="1:21">
      <c r="A57">
        <v>55</v>
      </c>
      <c r="B57">
        <v>379</v>
      </c>
      <c r="C57" t="s">
        <v>81</v>
      </c>
      <c r="D57" t="s">
        <v>75</v>
      </c>
      <c r="E57">
        <v>2073</v>
      </c>
      <c r="F57">
        <v>115000</v>
      </c>
      <c r="G57">
        <v>0.32634</v>
      </c>
      <c r="H57">
        <v>38655</v>
      </c>
      <c r="I57">
        <v>118450</v>
      </c>
      <c r="J57">
        <v>39781</v>
      </c>
      <c r="K57">
        <v>121900</v>
      </c>
      <c r="L57">
        <v>1</v>
      </c>
      <c r="M57">
        <v>38655</v>
      </c>
      <c r="N57">
        <v>118450</v>
      </c>
      <c r="O57">
        <v>122659.36</v>
      </c>
      <c r="P57">
        <v>42786.97</v>
      </c>
      <c r="Q57">
        <v>1958</v>
      </c>
      <c r="R57">
        <v>1.1068935454663</v>
      </c>
      <c r="S57">
        <v>1.06660313043478</v>
      </c>
      <c r="T57">
        <v>1</v>
      </c>
      <c r="U57">
        <v>0.944524843222383</v>
      </c>
    </row>
    <row r="58" spans="1:21">
      <c r="A58">
        <v>56</v>
      </c>
      <c r="B58">
        <v>513</v>
      </c>
      <c r="C58" t="s">
        <v>82</v>
      </c>
      <c r="D58" t="s">
        <v>75</v>
      </c>
      <c r="E58">
        <v>2152</v>
      </c>
      <c r="F58">
        <v>138000</v>
      </c>
      <c r="G58">
        <v>0.33026</v>
      </c>
      <c r="H58">
        <v>46943</v>
      </c>
      <c r="I58">
        <v>142140</v>
      </c>
      <c r="J58">
        <v>48310</v>
      </c>
      <c r="K58">
        <v>146280</v>
      </c>
      <c r="L58">
        <v>1</v>
      </c>
      <c r="M58">
        <v>46943</v>
      </c>
      <c r="N58">
        <v>142140</v>
      </c>
      <c r="O58">
        <v>142149.6</v>
      </c>
      <c r="P58">
        <v>49487.29</v>
      </c>
      <c r="Q58">
        <v>2247</v>
      </c>
      <c r="R58">
        <v>1.05419956116993</v>
      </c>
      <c r="S58">
        <v>1.03006956521739</v>
      </c>
      <c r="T58">
        <v>1</v>
      </c>
      <c r="U58">
        <v>1.04414498141264</v>
      </c>
    </row>
    <row r="59" spans="1:21">
      <c r="A59">
        <v>57</v>
      </c>
      <c r="B59">
        <v>570</v>
      </c>
      <c r="C59" t="s">
        <v>83</v>
      </c>
      <c r="D59" t="s">
        <v>75</v>
      </c>
      <c r="E59">
        <v>2450</v>
      </c>
      <c r="F59">
        <v>120000</v>
      </c>
      <c r="G59">
        <v>0.351036</v>
      </c>
      <c r="H59">
        <v>43388</v>
      </c>
      <c r="I59">
        <v>123600</v>
      </c>
      <c r="J59">
        <v>44652</v>
      </c>
      <c r="K59">
        <v>127200</v>
      </c>
      <c r="L59">
        <v>1</v>
      </c>
      <c r="M59">
        <v>43388</v>
      </c>
      <c r="N59">
        <v>123600</v>
      </c>
      <c r="O59">
        <v>121916.09</v>
      </c>
      <c r="P59">
        <v>41446.36</v>
      </c>
      <c r="Q59">
        <v>1920</v>
      </c>
      <c r="R59">
        <v>0.955249377708122</v>
      </c>
      <c r="S59">
        <v>1.01596741666667</v>
      </c>
      <c r="U59">
        <v>0.783673469387755</v>
      </c>
    </row>
    <row r="60" spans="1:21">
      <c r="A60">
        <v>58</v>
      </c>
      <c r="B60">
        <v>577</v>
      </c>
      <c r="C60" t="s">
        <v>84</v>
      </c>
      <c r="D60" t="s">
        <v>75</v>
      </c>
      <c r="E60">
        <v>1655</v>
      </c>
      <c r="F60">
        <v>65000</v>
      </c>
      <c r="G60">
        <v>0.322322</v>
      </c>
      <c r="H60">
        <v>21579</v>
      </c>
      <c r="I60">
        <v>66950</v>
      </c>
      <c r="J60">
        <v>22208</v>
      </c>
      <c r="K60">
        <v>68900</v>
      </c>
      <c r="L60">
        <v>1</v>
      </c>
      <c r="M60">
        <v>21579</v>
      </c>
      <c r="N60">
        <v>66950</v>
      </c>
      <c r="O60">
        <v>55201.81</v>
      </c>
      <c r="P60">
        <v>17008.42</v>
      </c>
      <c r="Q60">
        <v>1224</v>
      </c>
      <c r="R60">
        <v>0.788193150748413</v>
      </c>
      <c r="S60">
        <v>0.849258615384615</v>
      </c>
      <c r="U60">
        <v>0.739577039274924</v>
      </c>
    </row>
    <row r="61" spans="1:21">
      <c r="A61">
        <v>59</v>
      </c>
      <c r="B61">
        <v>582</v>
      </c>
      <c r="C61" t="s">
        <v>85</v>
      </c>
      <c r="D61" t="s">
        <v>75</v>
      </c>
      <c r="E61">
        <v>4405</v>
      </c>
      <c r="F61">
        <v>386000</v>
      </c>
      <c r="G61">
        <v>0.261758</v>
      </c>
      <c r="H61">
        <v>104070</v>
      </c>
      <c r="I61">
        <v>397580</v>
      </c>
      <c r="J61">
        <v>107101</v>
      </c>
      <c r="K61">
        <v>409160</v>
      </c>
      <c r="L61">
        <v>1</v>
      </c>
      <c r="M61">
        <v>104070</v>
      </c>
      <c r="N61">
        <v>397580</v>
      </c>
      <c r="O61">
        <v>415360.26</v>
      </c>
      <c r="P61">
        <v>106251.76</v>
      </c>
      <c r="Q61">
        <v>4374</v>
      </c>
      <c r="R61">
        <v>1.02096435091765</v>
      </c>
      <c r="S61">
        <v>1.07606284974093</v>
      </c>
      <c r="T61">
        <v>1</v>
      </c>
      <c r="U61">
        <v>0.992962542565267</v>
      </c>
    </row>
    <row r="62" spans="1:21">
      <c r="A62">
        <v>60</v>
      </c>
      <c r="B62">
        <v>734</v>
      </c>
      <c r="C62" t="s">
        <v>86</v>
      </c>
      <c r="D62" t="s">
        <v>75</v>
      </c>
      <c r="E62">
        <v>2249</v>
      </c>
      <c r="F62">
        <v>144000</v>
      </c>
      <c r="G62">
        <v>0.34153</v>
      </c>
      <c r="H62">
        <v>50656</v>
      </c>
      <c r="I62">
        <v>148320</v>
      </c>
      <c r="J62">
        <v>52131</v>
      </c>
      <c r="K62">
        <v>152640</v>
      </c>
      <c r="L62">
        <v>1</v>
      </c>
      <c r="M62">
        <v>50656</v>
      </c>
      <c r="N62">
        <v>148320</v>
      </c>
      <c r="O62">
        <v>130689.65</v>
      </c>
      <c r="P62">
        <v>46101.4</v>
      </c>
      <c r="Q62">
        <v>1989</v>
      </c>
      <c r="R62">
        <v>0.910087650031586</v>
      </c>
      <c r="S62">
        <v>0.907567013888889</v>
      </c>
      <c r="U62">
        <v>0.884393063583815</v>
      </c>
    </row>
    <row r="63" spans="1:21">
      <c r="A63">
        <v>61</v>
      </c>
      <c r="B63">
        <v>307</v>
      </c>
      <c r="C63" t="s">
        <v>87</v>
      </c>
      <c r="D63" t="s">
        <v>88</v>
      </c>
      <c r="E63">
        <v>13600</v>
      </c>
      <c r="F63">
        <v>1650000</v>
      </c>
      <c r="G63">
        <v>0.302134</v>
      </c>
      <c r="H63">
        <v>513477</v>
      </c>
      <c r="I63">
        <v>1700000</v>
      </c>
      <c r="J63">
        <v>528432</v>
      </c>
      <c r="K63">
        <v>1750000</v>
      </c>
      <c r="L63">
        <v>1</v>
      </c>
      <c r="M63">
        <v>513477</v>
      </c>
      <c r="N63">
        <v>1700000</v>
      </c>
      <c r="O63">
        <v>1522836.41</v>
      </c>
      <c r="P63">
        <v>434465.49</v>
      </c>
      <c r="Q63">
        <v>11620</v>
      </c>
      <c r="R63">
        <v>0.84612453917118</v>
      </c>
      <c r="S63">
        <v>0.922931157575757</v>
      </c>
      <c r="U63">
        <v>0.854411764705882</v>
      </c>
    </row>
    <row r="64" spans="1:21">
      <c r="A64">
        <v>62</v>
      </c>
      <c r="B64">
        <v>308</v>
      </c>
      <c r="C64" t="s">
        <v>89</v>
      </c>
      <c r="D64" t="s">
        <v>90</v>
      </c>
      <c r="E64">
        <v>3274</v>
      </c>
      <c r="F64">
        <v>231000</v>
      </c>
      <c r="G64">
        <v>0.351232</v>
      </c>
      <c r="H64">
        <v>83569</v>
      </c>
      <c r="I64">
        <v>237930</v>
      </c>
      <c r="J64">
        <v>86003</v>
      </c>
      <c r="K64">
        <v>244860</v>
      </c>
      <c r="L64">
        <v>2</v>
      </c>
      <c r="M64">
        <v>86003</v>
      </c>
      <c r="N64">
        <v>244860</v>
      </c>
      <c r="O64">
        <v>228443.91</v>
      </c>
      <c r="P64">
        <v>83033.88</v>
      </c>
      <c r="Q64">
        <v>2939</v>
      </c>
      <c r="R64">
        <v>0.965476553143495</v>
      </c>
      <c r="S64">
        <v>0.988934675324675</v>
      </c>
      <c r="U64">
        <v>0.897678680513134</v>
      </c>
    </row>
    <row r="65" spans="1:21">
      <c r="A65">
        <v>63</v>
      </c>
      <c r="B65">
        <v>311</v>
      </c>
      <c r="C65" t="s">
        <v>91</v>
      </c>
      <c r="D65" t="s">
        <v>90</v>
      </c>
      <c r="E65">
        <v>1432</v>
      </c>
      <c r="F65">
        <v>250000</v>
      </c>
      <c r="G65">
        <v>0.252938</v>
      </c>
      <c r="H65">
        <v>65132</v>
      </c>
      <c r="I65">
        <v>257500</v>
      </c>
      <c r="J65">
        <v>67029</v>
      </c>
      <c r="K65">
        <v>265000</v>
      </c>
      <c r="L65">
        <v>2</v>
      </c>
      <c r="M65">
        <v>67029</v>
      </c>
      <c r="N65">
        <v>265000</v>
      </c>
      <c r="O65">
        <v>215204.04</v>
      </c>
      <c r="P65">
        <v>53532.55</v>
      </c>
      <c r="Q65">
        <v>1227</v>
      </c>
      <c r="R65">
        <v>0.798647600292411</v>
      </c>
      <c r="S65">
        <v>0.86081616</v>
      </c>
      <c r="U65">
        <v>0.856843575418994</v>
      </c>
    </row>
    <row r="66" spans="1:21">
      <c r="A66">
        <v>64</v>
      </c>
      <c r="B66">
        <v>339</v>
      </c>
      <c r="C66" t="s">
        <v>92</v>
      </c>
      <c r="D66" t="s">
        <v>90</v>
      </c>
      <c r="E66">
        <v>2150</v>
      </c>
      <c r="F66">
        <v>146000</v>
      </c>
      <c r="G66">
        <v>0.288904</v>
      </c>
      <c r="H66">
        <v>43445</v>
      </c>
      <c r="I66">
        <v>150380</v>
      </c>
      <c r="J66">
        <v>44711</v>
      </c>
      <c r="K66">
        <v>154760</v>
      </c>
      <c r="L66">
        <v>2</v>
      </c>
      <c r="M66">
        <v>44711</v>
      </c>
      <c r="N66">
        <v>154760</v>
      </c>
      <c r="O66">
        <v>108386.03</v>
      </c>
      <c r="P66">
        <v>31831.55</v>
      </c>
      <c r="Q66">
        <v>1443</v>
      </c>
      <c r="R66">
        <v>0.711940014761468</v>
      </c>
      <c r="S66">
        <v>0.742370068493151</v>
      </c>
      <c r="U66">
        <v>0.671162790697674</v>
      </c>
    </row>
    <row r="67" spans="1:21">
      <c r="A67">
        <v>65</v>
      </c>
      <c r="B67">
        <v>349</v>
      </c>
      <c r="C67" t="s">
        <v>93</v>
      </c>
      <c r="D67" t="s">
        <v>90</v>
      </c>
      <c r="E67">
        <v>3073</v>
      </c>
      <c r="F67">
        <v>160000</v>
      </c>
      <c r="G67">
        <v>0.349272</v>
      </c>
      <c r="H67">
        <v>57560</v>
      </c>
      <c r="I67">
        <v>164800</v>
      </c>
      <c r="J67">
        <v>59237</v>
      </c>
      <c r="K67">
        <v>169600</v>
      </c>
      <c r="L67">
        <v>1</v>
      </c>
      <c r="M67">
        <v>57560</v>
      </c>
      <c r="N67">
        <v>164800</v>
      </c>
      <c r="O67">
        <v>131033.15</v>
      </c>
      <c r="P67">
        <v>44589.94</v>
      </c>
      <c r="Q67">
        <v>2321</v>
      </c>
      <c r="R67">
        <v>0.774668867268937</v>
      </c>
      <c r="S67">
        <v>0.8189571875</v>
      </c>
      <c r="U67">
        <v>0.755287992190042</v>
      </c>
    </row>
    <row r="68" spans="1:21">
      <c r="A68">
        <v>66</v>
      </c>
      <c r="B68">
        <v>391</v>
      </c>
      <c r="C68" t="s">
        <v>94</v>
      </c>
      <c r="D68" t="s">
        <v>90</v>
      </c>
      <c r="E68">
        <v>3365</v>
      </c>
      <c r="F68">
        <v>164000</v>
      </c>
      <c r="G68">
        <v>0.333004</v>
      </c>
      <c r="H68">
        <v>56251</v>
      </c>
      <c r="I68">
        <v>168920</v>
      </c>
      <c r="J68">
        <v>57889</v>
      </c>
      <c r="K68">
        <v>173840</v>
      </c>
      <c r="L68">
        <v>1</v>
      </c>
      <c r="M68">
        <v>56251</v>
      </c>
      <c r="N68">
        <v>168920</v>
      </c>
      <c r="O68">
        <v>159040.06</v>
      </c>
      <c r="P68">
        <v>52552.23</v>
      </c>
      <c r="Q68">
        <v>2475</v>
      </c>
      <c r="R68">
        <v>0.934245257862082</v>
      </c>
      <c r="S68">
        <v>0.969756463414634</v>
      </c>
      <c r="U68">
        <v>0.735512630014859</v>
      </c>
    </row>
    <row r="69" spans="1:21">
      <c r="A69">
        <v>67</v>
      </c>
      <c r="B69">
        <v>517</v>
      </c>
      <c r="C69" t="s">
        <v>95</v>
      </c>
      <c r="D69" t="s">
        <v>90</v>
      </c>
      <c r="E69">
        <v>4000</v>
      </c>
      <c r="F69">
        <v>189000</v>
      </c>
      <c r="G69">
        <v>0.317422</v>
      </c>
      <c r="H69">
        <v>61793</v>
      </c>
      <c r="I69">
        <v>194670</v>
      </c>
      <c r="J69">
        <v>63592</v>
      </c>
      <c r="K69">
        <v>200340</v>
      </c>
      <c r="L69">
        <v>2</v>
      </c>
      <c r="M69">
        <v>63592</v>
      </c>
      <c r="N69">
        <v>200340</v>
      </c>
      <c r="O69">
        <v>219254.58</v>
      </c>
      <c r="P69">
        <v>71174.23</v>
      </c>
      <c r="Q69">
        <v>3489</v>
      </c>
      <c r="R69">
        <v>1.11923245062272</v>
      </c>
      <c r="S69">
        <v>1.16007714285714</v>
      </c>
      <c r="T69">
        <v>2</v>
      </c>
      <c r="U69">
        <v>0.87225</v>
      </c>
    </row>
    <row r="70" spans="1:21">
      <c r="A70">
        <v>68</v>
      </c>
      <c r="B70">
        <v>581</v>
      </c>
      <c r="C70" t="s">
        <v>96</v>
      </c>
      <c r="D70" t="s">
        <v>90</v>
      </c>
      <c r="E70">
        <v>3516</v>
      </c>
      <c r="F70">
        <v>156000</v>
      </c>
      <c r="G70">
        <v>0.312228</v>
      </c>
      <c r="H70">
        <v>50169</v>
      </c>
      <c r="I70">
        <v>160680</v>
      </c>
      <c r="J70">
        <v>51630</v>
      </c>
      <c r="K70">
        <v>165360</v>
      </c>
      <c r="L70">
        <v>1</v>
      </c>
      <c r="M70">
        <v>50169</v>
      </c>
      <c r="N70">
        <v>160680</v>
      </c>
      <c r="O70">
        <v>162552.22</v>
      </c>
      <c r="P70">
        <v>50198.64</v>
      </c>
      <c r="Q70">
        <v>3344</v>
      </c>
      <c r="R70">
        <v>1.00059080308557</v>
      </c>
      <c r="S70">
        <v>1.04200141025641</v>
      </c>
      <c r="T70">
        <v>1</v>
      </c>
      <c r="U70">
        <v>0.951080773606371</v>
      </c>
    </row>
    <row r="71" spans="1:21">
      <c r="A71">
        <v>69</v>
      </c>
      <c r="B71">
        <v>585</v>
      </c>
      <c r="C71" t="s">
        <v>97</v>
      </c>
      <c r="D71" t="s">
        <v>90</v>
      </c>
      <c r="E71">
        <v>4700</v>
      </c>
      <c r="F71">
        <v>248000</v>
      </c>
      <c r="G71">
        <v>0.321146</v>
      </c>
      <c r="H71">
        <v>82034</v>
      </c>
      <c r="I71">
        <v>255440</v>
      </c>
      <c r="J71">
        <v>84423</v>
      </c>
      <c r="K71">
        <v>262880</v>
      </c>
      <c r="L71">
        <v>1</v>
      </c>
      <c r="M71">
        <v>82034</v>
      </c>
      <c r="N71">
        <v>255440</v>
      </c>
      <c r="O71">
        <v>230126.58</v>
      </c>
      <c r="P71">
        <v>73859.77</v>
      </c>
      <c r="Q71">
        <v>3705</v>
      </c>
      <c r="R71">
        <v>0.900355584269937</v>
      </c>
      <c r="S71">
        <v>0.927929758064516</v>
      </c>
      <c r="U71">
        <v>0.788297872340426</v>
      </c>
    </row>
    <row r="72" spans="1:21">
      <c r="A72">
        <v>70</v>
      </c>
      <c r="B72">
        <v>709</v>
      </c>
      <c r="C72" t="s">
        <v>98</v>
      </c>
      <c r="D72" t="s">
        <v>90</v>
      </c>
      <c r="E72">
        <v>1762</v>
      </c>
      <c r="F72">
        <v>112000</v>
      </c>
      <c r="G72">
        <v>0.300272</v>
      </c>
      <c r="H72">
        <v>34639</v>
      </c>
      <c r="I72">
        <v>115360</v>
      </c>
      <c r="J72">
        <v>35648</v>
      </c>
      <c r="K72">
        <v>118720</v>
      </c>
      <c r="L72">
        <v>2</v>
      </c>
      <c r="M72">
        <v>35648</v>
      </c>
      <c r="N72">
        <v>118720</v>
      </c>
      <c r="O72">
        <v>112014.53</v>
      </c>
      <c r="P72">
        <v>32653.66</v>
      </c>
      <c r="Q72">
        <v>1562</v>
      </c>
      <c r="R72">
        <v>0.916002580789946</v>
      </c>
      <c r="S72">
        <v>1.00012973214286</v>
      </c>
      <c r="U72">
        <v>0.886492622020431</v>
      </c>
    </row>
    <row r="73" spans="1:21">
      <c r="A73">
        <v>71</v>
      </c>
      <c r="B73">
        <v>726</v>
      </c>
      <c r="C73" t="s">
        <v>99</v>
      </c>
      <c r="D73" t="s">
        <v>90</v>
      </c>
      <c r="E73">
        <v>3730</v>
      </c>
      <c r="F73">
        <v>229000</v>
      </c>
      <c r="G73">
        <v>0.343294</v>
      </c>
      <c r="H73">
        <v>80973</v>
      </c>
      <c r="I73">
        <v>235870</v>
      </c>
      <c r="J73">
        <v>83331</v>
      </c>
      <c r="K73">
        <v>242740</v>
      </c>
      <c r="L73">
        <v>1</v>
      </c>
      <c r="M73">
        <v>80973</v>
      </c>
      <c r="N73">
        <v>235870</v>
      </c>
      <c r="O73">
        <v>200295.55</v>
      </c>
      <c r="P73">
        <v>73968.35</v>
      </c>
      <c r="Q73">
        <v>3188</v>
      </c>
      <c r="R73">
        <v>0.913494004174231</v>
      </c>
      <c r="S73">
        <v>0.874653056768559</v>
      </c>
      <c r="U73">
        <v>0.854691689008043</v>
      </c>
    </row>
    <row r="74" spans="1:21">
      <c r="A74">
        <v>72</v>
      </c>
      <c r="B74">
        <v>727</v>
      </c>
      <c r="C74" t="s">
        <v>100</v>
      </c>
      <c r="D74" t="s">
        <v>90</v>
      </c>
      <c r="E74">
        <v>1280</v>
      </c>
      <c r="F74">
        <v>70000</v>
      </c>
      <c r="G74">
        <v>0.332612</v>
      </c>
      <c r="H74">
        <v>23981</v>
      </c>
      <c r="I74">
        <v>72100</v>
      </c>
      <c r="J74">
        <v>24680</v>
      </c>
      <c r="K74">
        <v>74200</v>
      </c>
      <c r="L74">
        <v>1</v>
      </c>
      <c r="M74">
        <v>23981</v>
      </c>
      <c r="N74">
        <v>72100</v>
      </c>
      <c r="O74">
        <v>62260.06</v>
      </c>
      <c r="P74">
        <v>20347.59</v>
      </c>
      <c r="Q74">
        <v>1056</v>
      </c>
      <c r="R74">
        <v>0.848487969642634</v>
      </c>
      <c r="S74">
        <v>0.889429428571429</v>
      </c>
      <c r="U74">
        <v>0.825</v>
      </c>
    </row>
    <row r="75" spans="1:21">
      <c r="A75">
        <v>73</v>
      </c>
      <c r="B75">
        <v>730</v>
      </c>
      <c r="C75" t="s">
        <v>101</v>
      </c>
      <c r="D75" t="s">
        <v>90</v>
      </c>
      <c r="E75">
        <v>2765</v>
      </c>
      <c r="F75">
        <v>185000</v>
      </c>
      <c r="G75">
        <v>0.308014</v>
      </c>
      <c r="H75">
        <v>58692</v>
      </c>
      <c r="I75">
        <v>190550</v>
      </c>
      <c r="J75">
        <v>60402</v>
      </c>
      <c r="K75">
        <v>196100</v>
      </c>
      <c r="L75">
        <v>2</v>
      </c>
      <c r="M75">
        <v>60402</v>
      </c>
      <c r="N75">
        <v>196100</v>
      </c>
      <c r="O75">
        <v>179923.78</v>
      </c>
      <c r="P75">
        <v>54940.69</v>
      </c>
      <c r="Q75">
        <v>2270</v>
      </c>
      <c r="R75">
        <v>0.909583954173703</v>
      </c>
      <c r="S75">
        <v>0.972560972972973</v>
      </c>
      <c r="U75">
        <v>0.820976491862568</v>
      </c>
    </row>
    <row r="76" spans="1:21">
      <c r="A76">
        <v>74</v>
      </c>
      <c r="B76">
        <v>741</v>
      </c>
      <c r="C76" t="s">
        <v>102</v>
      </c>
      <c r="D76" t="s">
        <v>90</v>
      </c>
      <c r="E76">
        <v>1098</v>
      </c>
      <c r="F76">
        <v>77000</v>
      </c>
      <c r="G76">
        <v>0.315364</v>
      </c>
      <c r="H76">
        <v>25012</v>
      </c>
      <c r="I76">
        <v>79310</v>
      </c>
      <c r="J76">
        <v>25740</v>
      </c>
      <c r="K76">
        <v>81620</v>
      </c>
      <c r="L76">
        <v>1</v>
      </c>
      <c r="M76">
        <v>25012</v>
      </c>
      <c r="N76">
        <v>79310</v>
      </c>
      <c r="O76">
        <v>76459.36</v>
      </c>
      <c r="P76">
        <v>23881.98</v>
      </c>
      <c r="Q76">
        <v>917</v>
      </c>
      <c r="R76">
        <v>0.954820885974732</v>
      </c>
      <c r="S76">
        <v>0.992978701298701</v>
      </c>
      <c r="U76">
        <v>0.835154826958106</v>
      </c>
    </row>
    <row r="77" spans="1:21">
      <c r="A77">
        <v>75</v>
      </c>
      <c r="B77">
        <v>742</v>
      </c>
      <c r="C77" t="s">
        <v>103</v>
      </c>
      <c r="D77" t="s">
        <v>90</v>
      </c>
      <c r="E77">
        <v>2235</v>
      </c>
      <c r="F77">
        <v>165000</v>
      </c>
      <c r="G77">
        <v>0.314188</v>
      </c>
      <c r="H77">
        <v>53396</v>
      </c>
      <c r="I77">
        <v>169950</v>
      </c>
      <c r="J77">
        <v>54951</v>
      </c>
      <c r="K77">
        <v>174900</v>
      </c>
      <c r="L77">
        <v>2</v>
      </c>
      <c r="M77">
        <v>54951</v>
      </c>
      <c r="N77">
        <v>174900</v>
      </c>
      <c r="O77">
        <v>194383.13</v>
      </c>
      <c r="P77">
        <v>56514.93</v>
      </c>
      <c r="Q77">
        <v>2074</v>
      </c>
      <c r="R77">
        <v>1.02846044657968</v>
      </c>
      <c r="S77">
        <v>1.17807957575758</v>
      </c>
      <c r="T77">
        <v>2</v>
      </c>
      <c r="U77">
        <v>0.927964205816555</v>
      </c>
    </row>
    <row r="78" spans="4:21">
      <c r="D78" t="s">
        <v>104</v>
      </c>
      <c r="E78">
        <v>195617</v>
      </c>
      <c r="F78">
        <v>13125080</v>
      </c>
      <c r="G78">
        <v>0.315974316188528</v>
      </c>
      <c r="H78">
        <v>4271762</v>
      </c>
      <c r="I78">
        <v>13519333</v>
      </c>
      <c r="J78">
        <v>4396178</v>
      </c>
      <c r="K78">
        <v>13913585</v>
      </c>
      <c r="M78">
        <v>4297944</v>
      </c>
      <c r="N78">
        <v>13603363</v>
      </c>
      <c r="O78">
        <v>12549998.66</v>
      </c>
      <c r="P78">
        <v>3951952.67</v>
      </c>
      <c r="Q78">
        <v>165340</v>
      </c>
      <c r="R78">
        <v>0.919498409006725</v>
      </c>
      <c r="S78">
        <v>0.956184545922768</v>
      </c>
      <c r="U78">
        <v>0.845223063435182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2016-08-24T03:06:00Z</dcterms:created>
  <dcterms:modified xsi:type="dcterms:W3CDTF">2016-09-28T11:43:39Z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