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<sst xmlns="http://schemas.openxmlformats.org/spreadsheetml/2006/main" count="164">
  <si>
    <t>销售</t>
  </si>
  <si>
    <t>现金</t>
  </si>
  <si>
    <t>POS</t>
  </si>
  <si>
    <t>划卡合计</t>
  </si>
  <si>
    <t>市社保</t>
  </si>
  <si>
    <t>省医保</t>
  </si>
  <si>
    <t>宣汉</t>
  </si>
  <si>
    <t>泰康</t>
  </si>
  <si>
    <t>亿保</t>
  </si>
  <si>
    <t>储值卡</t>
  </si>
  <si>
    <t>平安</t>
  </si>
  <si>
    <t>药直达</t>
  </si>
  <si>
    <t>微信</t>
  </si>
  <si>
    <t>美团</t>
  </si>
  <si>
    <t>支付宝</t>
  </si>
  <si>
    <t>大竹</t>
  </si>
  <si>
    <t>开江</t>
  </si>
  <si>
    <t>京东钱包</t>
  </si>
  <si>
    <t>百度钱包</t>
  </si>
  <si>
    <t>和信通</t>
  </si>
  <si>
    <t>安素换购</t>
  </si>
  <si>
    <t>合计</t>
  </si>
  <si>
    <t>备注</t>
  </si>
  <si>
    <t>5.1上</t>
  </si>
  <si>
    <t>超市1</t>
  </si>
  <si>
    <t>超市2</t>
  </si>
  <si>
    <t>超市3</t>
  </si>
  <si>
    <t>中药5</t>
  </si>
  <si>
    <t>合计：</t>
  </si>
  <si>
    <t>5.1下</t>
  </si>
  <si>
    <t>5.2上</t>
  </si>
  <si>
    <t>5.2下</t>
  </si>
  <si>
    <t>5.3上</t>
  </si>
  <si>
    <t>超市4</t>
  </si>
  <si>
    <t>5.3下</t>
  </si>
  <si>
    <t>5.4上</t>
  </si>
  <si>
    <t>5.4下</t>
  </si>
  <si>
    <t>5.5上</t>
  </si>
  <si>
    <t>5.5下</t>
  </si>
  <si>
    <t>5.6上</t>
  </si>
  <si>
    <t>5.6下</t>
  </si>
  <si>
    <t>5.7上</t>
  </si>
  <si>
    <t>5.7下</t>
  </si>
  <si>
    <t>5.8上</t>
  </si>
  <si>
    <t>5.8下</t>
  </si>
  <si>
    <t>5.9上</t>
  </si>
  <si>
    <t>5.9下</t>
  </si>
  <si>
    <t>.</t>
  </si>
  <si>
    <t>5.10上</t>
  </si>
  <si>
    <t xml:space="preserve"> </t>
  </si>
  <si>
    <t>5.10下</t>
  </si>
  <si>
    <t>5.11上</t>
  </si>
  <si>
    <t>5.11下</t>
  </si>
  <si>
    <t>5.12上</t>
  </si>
  <si>
    <t>5.12下</t>
  </si>
  <si>
    <t>5.13上</t>
  </si>
  <si>
    <t>5.13下</t>
  </si>
  <si>
    <t>5.14上</t>
  </si>
  <si>
    <t>5.14下</t>
  </si>
  <si>
    <t>5.15上</t>
  </si>
  <si>
    <t>5.15下</t>
  </si>
  <si>
    <t>5.16上</t>
  </si>
  <si>
    <t>5.16下</t>
  </si>
  <si>
    <t>5.17上</t>
  </si>
  <si>
    <t>5.17下</t>
  </si>
  <si>
    <t>5.18上</t>
  </si>
  <si>
    <t>5.18下</t>
  </si>
  <si>
    <t>5.19上</t>
  </si>
  <si>
    <t>5.19下</t>
  </si>
  <si>
    <t>中药1</t>
  </si>
  <si>
    <t>5.20上</t>
  </si>
  <si>
    <t>5.20下</t>
  </si>
  <si>
    <t>5.21上</t>
  </si>
  <si>
    <t>5.21下</t>
  </si>
  <si>
    <t>5.22上</t>
  </si>
  <si>
    <t>5.22下</t>
  </si>
  <si>
    <t>5.23上</t>
  </si>
  <si>
    <t>5.23下</t>
  </si>
  <si>
    <t>5.24上</t>
  </si>
  <si>
    <t>5.24下</t>
  </si>
  <si>
    <t>5.25上</t>
  </si>
  <si>
    <t>5.25下</t>
  </si>
  <si>
    <t>5.26上</t>
  </si>
  <si>
    <t>5.26下</t>
  </si>
  <si>
    <t>5.27上</t>
  </si>
  <si>
    <t>5.27下</t>
  </si>
  <si>
    <t>5.28上</t>
  </si>
  <si>
    <t>5.28下</t>
  </si>
  <si>
    <t>5.29上</t>
  </si>
  <si>
    <t>5.29下</t>
  </si>
  <si>
    <t>5.30上</t>
  </si>
  <si>
    <t>5.30下</t>
  </si>
  <si>
    <t>5.31上</t>
  </si>
  <si>
    <t>5.31下</t>
  </si>
  <si>
    <t>6.1上</t>
  </si>
  <si>
    <t>6.1下</t>
  </si>
  <si>
    <t>6.2上</t>
  </si>
  <si>
    <t>6.2下</t>
  </si>
  <si>
    <t>6.3上</t>
  </si>
  <si>
    <t>6.3下</t>
  </si>
  <si>
    <t>6.4上</t>
  </si>
  <si>
    <t>6.4下</t>
  </si>
  <si>
    <t>6.5上</t>
  </si>
  <si>
    <t>6.5下</t>
  </si>
  <si>
    <t>6.6上</t>
  </si>
  <si>
    <t>6.6下</t>
  </si>
  <si>
    <t>6.7上</t>
  </si>
  <si>
    <t>6.7下</t>
  </si>
  <si>
    <t>6.8上</t>
  </si>
  <si>
    <t>6.8下</t>
  </si>
  <si>
    <t>6.9上</t>
  </si>
  <si>
    <t>6.9下</t>
  </si>
  <si>
    <t>6.10上</t>
  </si>
  <si>
    <t>6.10下</t>
  </si>
  <si>
    <t>6.11上</t>
  </si>
  <si>
    <t>6.11下</t>
  </si>
  <si>
    <t>6.12上</t>
  </si>
  <si>
    <t>6.12下</t>
  </si>
  <si>
    <t>6.13上</t>
  </si>
  <si>
    <t>6.13下</t>
  </si>
  <si>
    <t>6.14上</t>
  </si>
  <si>
    <t>6.14下</t>
  </si>
  <si>
    <t>6.15上</t>
  </si>
  <si>
    <t>6.15下</t>
  </si>
  <si>
    <t>6.16上</t>
  </si>
  <si>
    <t>团购藿香正气液钱已经转给财务了</t>
  </si>
  <si>
    <t>6.16下</t>
  </si>
  <si>
    <t>超市5</t>
  </si>
  <si>
    <t>陈柳的账</t>
  </si>
  <si>
    <t>超市6</t>
  </si>
  <si>
    <t>中药2</t>
  </si>
  <si>
    <t>6.17上</t>
  </si>
  <si>
    <t>超市7</t>
  </si>
  <si>
    <t>超市8</t>
  </si>
  <si>
    <t>超市9</t>
  </si>
  <si>
    <t>中药3</t>
  </si>
  <si>
    <t>6.17下</t>
  </si>
  <si>
    <t>6.18上</t>
  </si>
  <si>
    <t>6.18下</t>
  </si>
  <si>
    <t>6.19上</t>
  </si>
  <si>
    <t>6.19下</t>
  </si>
  <si>
    <t>6.20上</t>
  </si>
  <si>
    <t>6.20下</t>
  </si>
  <si>
    <t>6.21上</t>
  </si>
  <si>
    <t>6.21下</t>
  </si>
  <si>
    <t>6.22上</t>
  </si>
  <si>
    <t>6.22下上</t>
  </si>
  <si>
    <t>6.23上</t>
  </si>
  <si>
    <t>6.23下</t>
  </si>
  <si>
    <t>6.24上</t>
  </si>
  <si>
    <t>6.24下</t>
  </si>
  <si>
    <t>3592元6月16号已交</t>
  </si>
  <si>
    <t>6.25上</t>
  </si>
  <si>
    <t>6.25下</t>
  </si>
  <si>
    <t>6.26上</t>
  </si>
  <si>
    <t>6.26下</t>
  </si>
  <si>
    <t>6.27上</t>
  </si>
  <si>
    <t>6.27下</t>
  </si>
  <si>
    <t>6.28上</t>
  </si>
  <si>
    <t>6.28下</t>
  </si>
  <si>
    <t>6.29上</t>
  </si>
  <si>
    <t>6.29下</t>
  </si>
  <si>
    <t>6.30上</t>
  </si>
  <si>
    <t>6.30下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</si>
</sst>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color rgb="FFFF0000"/>
      <name val="宋体"/>
      <charset val="134"/>
    </font>
    <font>
      <sz val="14"/>
      <name val="宋体"/>
      <charset val="134"/>
    </font>
    <font>
      <sz val="14"/>
      <name val="Times New Roman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left"/>
    </xf>
    <xf numFmtId="176" fontId="6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76" fontId="4" fillId="0" borderId="1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630"/>
  <sheetViews>
    <sheetView tabSelected="1" zoomScale="85" zoomScaleNormal="85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4.25"/>
  <cols>
    <col min="1" max="1" width="7.375" style="3" customWidth="1"/>
    <col min="2" max="2" width="9" style="3"/>
    <col min="3" max="3" width="12.875" style="3" customWidth="1"/>
    <col min="4" max="4" width="12" style="3" customWidth="1"/>
    <col min="5" max="5" width="9.75" style="3" customWidth="1"/>
    <col min="6" max="6" width="11.875" style="3" customWidth="1"/>
    <col min="7" max="7" width="9.75" style="3" customWidth="1"/>
    <col min="8" max="8" width="10.375" style="3"/>
    <col min="9" max="9" width="13.75" style="3"/>
    <col min="10" max="10" width="9.375" style="3"/>
    <col min="11" max="12" width="13.75" style="3"/>
    <col min="13" max="22" width="9" style="3"/>
    <col min="23" max="23" width="10.625" style="3" customWidth="1"/>
    <col min="24" max="24" width="13.225" style="4" customWidth="1"/>
    <col min="25" max="25" width="11.5" style="4" customWidth="1"/>
    <col min="26" max="26" width="20.7333333333333" style="3" customWidth="1"/>
    <col min="27" max="31" width="9" style="3"/>
    <col min="32" max="32" width="9.375" style="3"/>
    <col min="33" max="16384" width="9" style="3"/>
  </cols>
  <sheetData>
    <row r="1" s="1" customFormat="1" ht="18" customHeight="1" spans="1:26">
      <c r="A1" s="5"/>
      <c r="B1" s="6"/>
      <c r="C1" s="7" t="s">
        <v>0</v>
      </c>
      <c r="D1" s="7" t="s">
        <v>1</v>
      </c>
      <c r="E1" s="8" t="s">
        <v>2</v>
      </c>
      <c r="F1" s="7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9" t="s">
        <v>8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17</v>
      </c>
      <c r="U1" s="9" t="s">
        <v>18</v>
      </c>
      <c r="V1" s="9" t="s">
        <v>19</v>
      </c>
      <c r="W1" s="9" t="s">
        <v>20</v>
      </c>
      <c r="X1" s="13" t="s">
        <v>21</v>
      </c>
      <c r="Y1" s="16">
        <v>0</v>
      </c>
      <c r="Z1" s="1" t="s">
        <v>22</v>
      </c>
    </row>
    <row r="2" s="2" customFormat="1" ht="18.75" spans="1:25">
      <c r="A2" s="10" t="s">
        <v>23</v>
      </c>
      <c r="B2" s="11" t="s">
        <v>24</v>
      </c>
      <c r="C2" s="2">
        <v>14945.22</v>
      </c>
      <c r="D2" s="2">
        <v>3730</v>
      </c>
      <c r="E2" s="2">
        <v>3500.76</v>
      </c>
      <c r="F2" s="2">
        <v>5427.9</v>
      </c>
      <c r="G2" s="2">
        <v>3456.98</v>
      </c>
      <c r="H2" s="2">
        <v>1970.92</v>
      </c>
      <c r="I2" s="2">
        <v>199.45</v>
      </c>
      <c r="L2" s="2">
        <v>528.3</v>
      </c>
      <c r="O2" s="2">
        <v>1558.8</v>
      </c>
      <c r="X2" s="14">
        <f t="shared" ref="X2:X11" si="0">U2+T2+S2+R2+Q2+P2+O2+N2+M2+L2+K2+J2+I2+F2+E2+D2</f>
        <v>14945.21</v>
      </c>
      <c r="Y2" s="14">
        <f>X2-C2</f>
        <v>-0.0100000000002183</v>
      </c>
    </row>
    <row r="3" s="2" customFormat="1" ht="18.75" spans="1:25">
      <c r="A3" s="10"/>
      <c r="B3" s="11" t="s">
        <v>25</v>
      </c>
      <c r="C3" s="2">
        <v>11906.45</v>
      </c>
      <c r="D3" s="2">
        <v>1579.8</v>
      </c>
      <c r="E3" s="2">
        <v>711.2</v>
      </c>
      <c r="F3" s="2">
        <v>5115.24</v>
      </c>
      <c r="G3" s="2">
        <v>3311.5</v>
      </c>
      <c r="H3" s="2">
        <v>1803.74</v>
      </c>
      <c r="L3" s="2">
        <v>4093.5</v>
      </c>
      <c r="M3" s="2">
        <v>406.7</v>
      </c>
      <c r="X3" s="14">
        <f t="shared" si="0"/>
        <v>11906.44</v>
      </c>
      <c r="Y3" s="14">
        <f>X3-C3</f>
        <v>-0.0100000000002183</v>
      </c>
    </row>
    <row r="4" s="2" customFormat="1" ht="18.75" spans="1:25">
      <c r="A4" s="10"/>
      <c r="B4" s="11" t="s">
        <v>26</v>
      </c>
      <c r="X4" s="14">
        <f t="shared" si="0"/>
        <v>0</v>
      </c>
      <c r="Y4" s="14">
        <f>X4-C4</f>
        <v>0</v>
      </c>
    </row>
    <row r="5" s="2" customFormat="1" ht="18.75" spans="1:25">
      <c r="A5" s="10"/>
      <c r="B5" s="11" t="s">
        <v>27</v>
      </c>
      <c r="C5" s="2">
        <v>3593.64</v>
      </c>
      <c r="D5" s="2">
        <v>1204.86</v>
      </c>
      <c r="E5" s="2">
        <v>464.1</v>
      </c>
      <c r="F5" s="2">
        <v>1722.03</v>
      </c>
      <c r="G5" s="2">
        <v>1391.23</v>
      </c>
      <c r="H5" s="2">
        <v>330.8</v>
      </c>
      <c r="I5" s="2">
        <v>123.3</v>
      </c>
      <c r="R5" s="2">
        <v>79.35</v>
      </c>
      <c r="X5" s="14">
        <f t="shared" si="0"/>
        <v>3593.64</v>
      </c>
      <c r="Y5" s="14">
        <f>X5-C5</f>
        <v>0</v>
      </c>
    </row>
    <row r="6" s="2" customFormat="1" ht="18.75" spans="1:25">
      <c r="A6" s="5"/>
      <c r="B6" s="12" t="s">
        <v>28</v>
      </c>
      <c r="C6" s="2">
        <f t="shared" ref="C6:U6" si="1">C2+C3+C4+C5</f>
        <v>30445.31</v>
      </c>
      <c r="D6" s="2">
        <f t="shared" si="1"/>
        <v>6514.66</v>
      </c>
      <c r="E6" s="2">
        <f t="shared" si="1"/>
        <v>4676.06</v>
      </c>
      <c r="F6" s="2">
        <f t="shared" si="1"/>
        <v>12265.17</v>
      </c>
      <c r="G6" s="2">
        <f t="shared" si="1"/>
        <v>8159.71</v>
      </c>
      <c r="H6" s="2">
        <f t="shared" si="1"/>
        <v>4105.46</v>
      </c>
      <c r="I6" s="2">
        <f t="shared" si="1"/>
        <v>322.75</v>
      </c>
      <c r="J6" s="2">
        <f t="shared" si="1"/>
        <v>0</v>
      </c>
      <c r="K6" s="2">
        <f t="shared" si="1"/>
        <v>0</v>
      </c>
      <c r="L6" s="2">
        <f t="shared" si="1"/>
        <v>4621.8</v>
      </c>
      <c r="M6" s="2">
        <f t="shared" si="1"/>
        <v>406.7</v>
      </c>
      <c r="N6" s="2">
        <f t="shared" si="1"/>
        <v>0</v>
      </c>
      <c r="O6" s="2">
        <f t="shared" si="1"/>
        <v>1558.8</v>
      </c>
      <c r="P6" s="2">
        <f t="shared" si="1"/>
        <v>0</v>
      </c>
      <c r="Q6" s="2">
        <f t="shared" si="1"/>
        <v>0</v>
      </c>
      <c r="R6" s="2">
        <f t="shared" si="1"/>
        <v>79.35</v>
      </c>
      <c r="S6" s="2">
        <f t="shared" si="1"/>
        <v>0</v>
      </c>
      <c r="T6" s="2">
        <f t="shared" si="1"/>
        <v>0</v>
      </c>
      <c r="U6" s="2">
        <f t="shared" si="1"/>
        <v>0</v>
      </c>
      <c r="X6" s="14">
        <f t="shared" si="0"/>
        <v>30445.29</v>
      </c>
      <c r="Y6" s="14">
        <f t="shared" ref="Y6:Y13" si="2">X6-C6</f>
        <v>-0.0200000000004366</v>
      </c>
    </row>
    <row r="7" s="2" customFormat="1" ht="18.75" spans="1:25">
      <c r="A7" s="10" t="s">
        <v>29</v>
      </c>
      <c r="B7" s="11" t="s">
        <v>24</v>
      </c>
      <c r="C7" s="2">
        <v>17824.47</v>
      </c>
      <c r="D7" s="2">
        <v>5576.8</v>
      </c>
      <c r="E7" s="2">
        <v>1793</v>
      </c>
      <c r="F7" s="2">
        <v>8506.84</v>
      </c>
      <c r="G7" s="2">
        <v>7292.68</v>
      </c>
      <c r="H7" s="2">
        <v>1214.16</v>
      </c>
      <c r="L7" s="2">
        <v>1633</v>
      </c>
      <c r="O7" s="2">
        <v>183.3</v>
      </c>
      <c r="Q7" s="2">
        <v>131.5</v>
      </c>
      <c r="X7" s="14">
        <f t="shared" ref="X7:X42" si="3">U7+T7+S7+R7+Q7+P7+O7+N7+M7+L7+K7+J7+I7+F7+E7+D7</f>
        <v>17824.44</v>
      </c>
      <c r="Y7" s="14">
        <f t="shared" si="2"/>
        <v>-0.0300000000024738</v>
      </c>
    </row>
    <row r="8" s="2" customFormat="1" ht="18.75" spans="1:25">
      <c r="A8" s="10"/>
      <c r="B8" s="11" t="s">
        <v>25</v>
      </c>
      <c r="C8" s="2">
        <v>4545.94</v>
      </c>
      <c r="D8" s="2">
        <v>309.3</v>
      </c>
      <c r="E8" s="2">
        <v>330.6</v>
      </c>
      <c r="F8" s="2">
        <v>1665.44</v>
      </c>
      <c r="G8" s="2">
        <v>1607.44</v>
      </c>
      <c r="H8" s="2">
        <v>58</v>
      </c>
      <c r="L8" s="2">
        <v>2240.64</v>
      </c>
      <c r="X8" s="14">
        <f t="shared" si="3"/>
        <v>4545.98</v>
      </c>
      <c r="Y8" s="14">
        <f t="shared" si="2"/>
        <v>0.0399999999999636</v>
      </c>
    </row>
    <row r="9" s="2" customFormat="1" ht="18.75" spans="1:25">
      <c r="A9" s="10"/>
      <c r="B9" s="11" t="s">
        <v>26</v>
      </c>
      <c r="X9" s="14">
        <f t="shared" si="3"/>
        <v>0</v>
      </c>
      <c r="Y9" s="14">
        <f t="shared" si="2"/>
        <v>0</v>
      </c>
    </row>
    <row r="10" s="2" customFormat="1" ht="18.75" spans="1:25">
      <c r="A10" s="10"/>
      <c r="B10" s="11" t="s">
        <v>27</v>
      </c>
      <c r="C10" s="2">
        <v>8303.53</v>
      </c>
      <c r="D10" s="2">
        <v>2296.4</v>
      </c>
      <c r="E10" s="2">
        <v>2587.62</v>
      </c>
      <c r="F10" s="2">
        <v>1604.66</v>
      </c>
      <c r="G10" s="2">
        <v>1529.55</v>
      </c>
      <c r="H10" s="2">
        <v>75.11</v>
      </c>
      <c r="K10" s="2">
        <v>1712.16</v>
      </c>
      <c r="L10" s="2">
        <v>70.14</v>
      </c>
      <c r="Q10" s="2">
        <v>32.6</v>
      </c>
      <c r="X10" s="14">
        <f t="shared" si="3"/>
        <v>8303.58</v>
      </c>
      <c r="Y10" s="14">
        <f t="shared" si="2"/>
        <v>0.0499999999992724</v>
      </c>
    </row>
    <row r="11" s="2" customFormat="1" ht="18.75" spans="1:25">
      <c r="A11" s="5"/>
      <c r="B11" s="12" t="s">
        <v>28</v>
      </c>
      <c r="C11" s="2">
        <f t="shared" ref="C11:U11" si="4">C7+C8+C9+C10</f>
        <v>30673.94</v>
      </c>
      <c r="D11" s="2">
        <f t="shared" si="4"/>
        <v>8182.5</v>
      </c>
      <c r="E11" s="2">
        <f t="shared" si="4"/>
        <v>4711.22</v>
      </c>
      <c r="F11" s="2">
        <f t="shared" si="4"/>
        <v>11776.94</v>
      </c>
      <c r="G11" s="2">
        <f t="shared" si="4"/>
        <v>10429.67</v>
      </c>
      <c r="H11" s="2">
        <f t="shared" si="4"/>
        <v>1347.27</v>
      </c>
      <c r="I11" s="2">
        <f t="shared" si="4"/>
        <v>0</v>
      </c>
      <c r="J11" s="2">
        <f t="shared" si="4"/>
        <v>0</v>
      </c>
      <c r="K11" s="2">
        <f t="shared" si="4"/>
        <v>1712.16</v>
      </c>
      <c r="L11" s="2">
        <f t="shared" si="4"/>
        <v>3943.78</v>
      </c>
      <c r="M11" s="2">
        <f t="shared" si="4"/>
        <v>0</v>
      </c>
      <c r="N11" s="2">
        <f t="shared" si="4"/>
        <v>0</v>
      </c>
      <c r="O11" s="2">
        <f t="shared" si="4"/>
        <v>183.3</v>
      </c>
      <c r="P11" s="2">
        <f t="shared" si="4"/>
        <v>0</v>
      </c>
      <c r="Q11" s="2">
        <f t="shared" si="4"/>
        <v>164.1</v>
      </c>
      <c r="R11" s="2">
        <f t="shared" si="4"/>
        <v>0</v>
      </c>
      <c r="S11" s="2">
        <f t="shared" si="4"/>
        <v>0</v>
      </c>
      <c r="T11" s="2">
        <f t="shared" si="4"/>
        <v>0</v>
      </c>
      <c r="U11" s="2">
        <f t="shared" si="4"/>
        <v>0</v>
      </c>
      <c r="X11" s="14">
        <f t="shared" si="3"/>
        <v>30674</v>
      </c>
      <c r="Y11" s="14">
        <f t="shared" si="2"/>
        <v>0.0600000000013097</v>
      </c>
    </row>
    <row r="12" s="2" customFormat="1" ht="18.75" spans="1:25">
      <c r="A12" s="10" t="s">
        <v>30</v>
      </c>
      <c r="B12" s="11" t="s">
        <v>24</v>
      </c>
      <c r="C12" s="2">
        <v>15708.42</v>
      </c>
      <c r="D12" s="2">
        <v>4264.3</v>
      </c>
      <c r="E12" s="2">
        <v>1520.91</v>
      </c>
      <c r="F12" s="2">
        <v>7325.86</v>
      </c>
      <c r="G12" s="2">
        <v>3188.96</v>
      </c>
      <c r="H12" s="2">
        <v>4136.9</v>
      </c>
      <c r="J12" s="2">
        <v>691.1</v>
      </c>
      <c r="K12" s="2">
        <v>489.36</v>
      </c>
      <c r="L12" s="2">
        <v>1178.9</v>
      </c>
      <c r="R12" s="2">
        <v>110</v>
      </c>
      <c r="S12" s="2">
        <v>128</v>
      </c>
      <c r="X12" s="14">
        <f t="shared" si="3"/>
        <v>15708.43</v>
      </c>
      <c r="Y12" s="14">
        <f t="shared" si="2"/>
        <v>0.0100000000002183</v>
      </c>
    </row>
    <row r="13" s="2" customFormat="1" ht="18.75" spans="1:25">
      <c r="A13" s="10"/>
      <c r="B13" s="11" t="s">
        <v>25</v>
      </c>
      <c r="C13" s="2">
        <v>3504.01</v>
      </c>
      <c r="D13" s="2">
        <v>1029.3</v>
      </c>
      <c r="E13" s="2">
        <v>516</v>
      </c>
      <c r="F13" s="2">
        <v>1628.75</v>
      </c>
      <c r="G13" s="2">
        <v>1381.2</v>
      </c>
      <c r="H13" s="2">
        <v>247.55</v>
      </c>
      <c r="O13" s="2">
        <v>330</v>
      </c>
      <c r="X13" s="14">
        <f t="shared" si="3"/>
        <v>3504.05</v>
      </c>
      <c r="Y13" s="14">
        <f t="shared" si="2"/>
        <v>0.0399999999999636</v>
      </c>
    </row>
    <row r="14" s="2" customFormat="1" ht="18.75" spans="1:25">
      <c r="A14" s="10"/>
      <c r="B14" s="11" t="s">
        <v>26</v>
      </c>
      <c r="X14" s="15"/>
      <c r="Y14" s="15"/>
    </row>
    <row r="15" s="2" customFormat="1" ht="18.75" spans="1:25">
      <c r="A15" s="10"/>
      <c r="B15" s="11" t="s">
        <v>27</v>
      </c>
      <c r="C15" s="2">
        <v>1652.76</v>
      </c>
      <c r="D15" s="2">
        <v>606.2</v>
      </c>
      <c r="E15" s="2">
        <v>255.68</v>
      </c>
      <c r="F15" s="2">
        <v>790.89</v>
      </c>
      <c r="G15" s="2">
        <v>395.54</v>
      </c>
      <c r="H15" s="2">
        <v>395.35</v>
      </c>
      <c r="X15" s="14">
        <f>U15+T15+S15+R15+Q15+P15+O15+N15+M15+L15+K15+J15+I15+F15+E15+D15</f>
        <v>1652.77</v>
      </c>
      <c r="Y15" s="14">
        <f t="shared" ref="Y15:Y23" si="5">X15-C15</f>
        <v>0.00999999999999091</v>
      </c>
    </row>
    <row r="16" s="2" customFormat="1" ht="18.75" spans="1:25">
      <c r="A16" s="5"/>
      <c r="B16" s="12" t="s">
        <v>28</v>
      </c>
      <c r="C16" s="2">
        <f t="shared" ref="C16:U16" si="6">C12+C13+C14+C15</f>
        <v>20865.19</v>
      </c>
      <c r="D16" s="2">
        <f t="shared" si="6"/>
        <v>5899.8</v>
      </c>
      <c r="E16" s="2">
        <f t="shared" si="6"/>
        <v>2292.59</v>
      </c>
      <c r="F16" s="2">
        <f t="shared" si="6"/>
        <v>9745.5</v>
      </c>
      <c r="G16" s="2">
        <f t="shared" si="6"/>
        <v>4965.7</v>
      </c>
      <c r="H16" s="2">
        <f t="shared" si="6"/>
        <v>4779.8</v>
      </c>
      <c r="I16" s="2">
        <f t="shared" si="6"/>
        <v>0</v>
      </c>
      <c r="J16" s="2">
        <f t="shared" si="6"/>
        <v>691.1</v>
      </c>
      <c r="K16" s="2">
        <f t="shared" si="6"/>
        <v>489.36</v>
      </c>
      <c r="L16" s="2">
        <f t="shared" si="6"/>
        <v>1178.9</v>
      </c>
      <c r="M16" s="2">
        <f t="shared" si="6"/>
        <v>0</v>
      </c>
      <c r="N16" s="2">
        <f t="shared" si="6"/>
        <v>0</v>
      </c>
      <c r="O16" s="2">
        <f t="shared" si="6"/>
        <v>330</v>
      </c>
      <c r="P16" s="2">
        <f t="shared" si="6"/>
        <v>0</v>
      </c>
      <c r="Q16" s="2">
        <f t="shared" si="6"/>
        <v>0</v>
      </c>
      <c r="R16" s="2">
        <f t="shared" si="6"/>
        <v>110</v>
      </c>
      <c r="S16" s="2">
        <f t="shared" si="6"/>
        <v>128</v>
      </c>
      <c r="T16" s="2">
        <f t="shared" si="6"/>
        <v>0</v>
      </c>
      <c r="U16" s="2">
        <f t="shared" si="6"/>
        <v>0</v>
      </c>
      <c r="X16" s="14">
        <f>U16+T16+S16+R16+Q16+P16+O16+N16+M16+L16+K16+J16+I16+F16+E16+D16</f>
        <v>20865.25</v>
      </c>
      <c r="Y16" s="14">
        <f t="shared" si="5"/>
        <v>0.0600000000013097</v>
      </c>
    </row>
    <row r="17" s="2" customFormat="1" ht="18.75" spans="1:25">
      <c r="A17" s="10" t="s">
        <v>31</v>
      </c>
      <c r="B17" s="11" t="s">
        <v>24</v>
      </c>
      <c r="C17" s="2">
        <v>1062.8</v>
      </c>
      <c r="D17" s="2">
        <v>96.8</v>
      </c>
      <c r="K17" s="2">
        <v>831</v>
      </c>
      <c r="Q17" s="2">
        <v>135</v>
      </c>
      <c r="X17" s="14">
        <f t="shared" si="3"/>
        <v>1062.8</v>
      </c>
      <c r="Y17" s="14">
        <f t="shared" si="5"/>
        <v>0</v>
      </c>
    </row>
    <row r="18" s="2" customFormat="1" ht="18.75" spans="1:25">
      <c r="A18" s="10"/>
      <c r="B18" s="11" t="s">
        <v>25</v>
      </c>
      <c r="C18" s="2">
        <v>4386.07</v>
      </c>
      <c r="D18" s="2">
        <v>1026.7</v>
      </c>
      <c r="E18" s="2">
        <v>327.08</v>
      </c>
      <c r="F18" s="2">
        <v>1522.07</v>
      </c>
      <c r="G18" s="2">
        <v>1041.8</v>
      </c>
      <c r="H18" s="2">
        <v>480.27</v>
      </c>
      <c r="J18" s="2">
        <v>622.29</v>
      </c>
      <c r="L18" s="2">
        <v>735.27</v>
      </c>
      <c r="M18" s="2">
        <v>129.5</v>
      </c>
      <c r="Q18" s="2">
        <v>23.2</v>
      </c>
      <c r="X18" s="14">
        <f t="shared" si="3"/>
        <v>4386.11</v>
      </c>
      <c r="Y18" s="14">
        <f t="shared" si="5"/>
        <v>0.0399999999999636</v>
      </c>
    </row>
    <row r="19" s="2" customFormat="1" ht="18.75" spans="1:25">
      <c r="A19" s="10"/>
      <c r="B19" s="11" t="s">
        <v>26</v>
      </c>
      <c r="C19" s="2">
        <v>25750.68</v>
      </c>
      <c r="D19" s="2">
        <v>2955.46</v>
      </c>
      <c r="E19" s="2">
        <v>5894.72</v>
      </c>
      <c r="F19" s="2">
        <v>11799.5</v>
      </c>
      <c r="G19" s="2">
        <v>8709.65</v>
      </c>
      <c r="H19" s="2">
        <v>3089.85</v>
      </c>
      <c r="I19" s="2">
        <v>2242.55</v>
      </c>
      <c r="L19" s="2">
        <v>2455</v>
      </c>
      <c r="O19" s="2">
        <v>355.45</v>
      </c>
      <c r="Q19" s="2">
        <v>48</v>
      </c>
      <c r="X19" s="14">
        <f t="shared" si="3"/>
        <v>25750.68</v>
      </c>
      <c r="Y19" s="14">
        <f t="shared" si="5"/>
        <v>0</v>
      </c>
    </row>
    <row r="20" s="2" customFormat="1" ht="18.75" spans="1:25">
      <c r="A20" s="10"/>
      <c r="B20" s="11" t="s">
        <v>27</v>
      </c>
      <c r="C20" s="2">
        <v>1169.85</v>
      </c>
      <c r="D20" s="2">
        <v>711.13</v>
      </c>
      <c r="E20" s="2">
        <v>244.5</v>
      </c>
      <c r="F20" s="2">
        <v>214.22</v>
      </c>
      <c r="G20" s="2">
        <v>164.5</v>
      </c>
      <c r="H20" s="2">
        <v>49.72</v>
      </c>
      <c r="X20" s="14">
        <f t="shared" si="3"/>
        <v>1169.85</v>
      </c>
      <c r="Y20" s="14">
        <f t="shared" si="5"/>
        <v>0</v>
      </c>
    </row>
    <row r="21" s="2" customFormat="1" ht="18.75" spans="1:25">
      <c r="A21" s="5"/>
      <c r="B21" s="12" t="s">
        <v>28</v>
      </c>
      <c r="C21" s="2">
        <f t="shared" ref="C21:U21" si="7">C17+C18+C19+C20</f>
        <v>32369.4</v>
      </c>
      <c r="D21" s="2">
        <f t="shared" si="7"/>
        <v>4790.09</v>
      </c>
      <c r="E21" s="2">
        <f t="shared" si="7"/>
        <v>6466.3</v>
      </c>
      <c r="F21" s="2">
        <f t="shared" si="7"/>
        <v>13535.79</v>
      </c>
      <c r="G21" s="2">
        <f t="shared" si="7"/>
        <v>9915.95</v>
      </c>
      <c r="H21" s="2">
        <f t="shared" si="7"/>
        <v>3619.84</v>
      </c>
      <c r="I21" s="2">
        <f t="shared" si="7"/>
        <v>2242.55</v>
      </c>
      <c r="J21" s="2">
        <f t="shared" si="7"/>
        <v>622.29</v>
      </c>
      <c r="K21" s="2">
        <f t="shared" si="7"/>
        <v>831</v>
      </c>
      <c r="L21" s="2">
        <f t="shared" si="7"/>
        <v>3190.27</v>
      </c>
      <c r="M21" s="2">
        <f t="shared" si="7"/>
        <v>129.5</v>
      </c>
      <c r="N21" s="2">
        <f t="shared" si="7"/>
        <v>0</v>
      </c>
      <c r="O21" s="2">
        <f t="shared" si="7"/>
        <v>355.45</v>
      </c>
      <c r="P21" s="2">
        <f t="shared" si="7"/>
        <v>0</v>
      </c>
      <c r="Q21" s="2">
        <f t="shared" si="7"/>
        <v>206.2</v>
      </c>
      <c r="R21" s="2">
        <f t="shared" si="7"/>
        <v>0</v>
      </c>
      <c r="S21" s="2">
        <f t="shared" si="7"/>
        <v>0</v>
      </c>
      <c r="T21" s="2">
        <f t="shared" si="7"/>
        <v>0</v>
      </c>
      <c r="U21" s="2">
        <f t="shared" si="7"/>
        <v>0</v>
      </c>
      <c r="X21" s="14">
        <f t="shared" si="3"/>
        <v>32369.44</v>
      </c>
      <c r="Y21" s="14">
        <f t="shared" si="5"/>
        <v>0.0399999999972351</v>
      </c>
    </row>
    <row r="22" s="2" customFormat="1" ht="18.75" spans="1:25">
      <c r="A22" s="10" t="s">
        <v>32</v>
      </c>
      <c r="B22" s="11" t="s">
        <v>24</v>
      </c>
      <c r="C22" s="2">
        <v>15279.17</v>
      </c>
      <c r="D22" s="2">
        <v>1715.9</v>
      </c>
      <c r="E22" s="2">
        <v>1991.6</v>
      </c>
      <c r="F22" s="2">
        <v>7178.85</v>
      </c>
      <c r="G22" s="2">
        <v>4298.86</v>
      </c>
      <c r="H22" s="2">
        <v>2879.99</v>
      </c>
      <c r="I22" s="2">
        <v>564.9</v>
      </c>
      <c r="L22" s="2">
        <v>1914.2</v>
      </c>
      <c r="O22" s="2">
        <v>1376.92</v>
      </c>
      <c r="Q22" s="2">
        <v>84.6</v>
      </c>
      <c r="S22" s="2">
        <v>332.4</v>
      </c>
      <c r="T22" s="2">
        <v>119.8</v>
      </c>
      <c r="X22" s="14">
        <f t="shared" si="3"/>
        <v>15279.17</v>
      </c>
      <c r="Y22" s="14">
        <f t="shared" si="5"/>
        <v>0</v>
      </c>
    </row>
    <row r="23" s="2" customFormat="1" ht="18.75" spans="1:25">
      <c r="A23" s="10"/>
      <c r="B23" s="11" t="s">
        <v>25</v>
      </c>
      <c r="C23" s="2">
        <v>538.92</v>
      </c>
      <c r="D23" s="2">
        <v>538.92</v>
      </c>
      <c r="X23" s="14">
        <f t="shared" si="3"/>
        <v>538.92</v>
      </c>
      <c r="Y23" s="14">
        <f t="shared" si="5"/>
        <v>0</v>
      </c>
    </row>
    <row r="24" s="2" customFormat="1" ht="18.75" spans="1:25">
      <c r="A24" s="10"/>
      <c r="B24" s="11" t="s">
        <v>26</v>
      </c>
      <c r="C24" s="2">
        <v>2281.5</v>
      </c>
      <c r="D24" s="2">
        <v>2281.5</v>
      </c>
      <c r="X24" s="14">
        <f t="shared" si="3"/>
        <v>2281.5</v>
      </c>
      <c r="Y24" s="14">
        <f t="shared" ref="Y24:Y31" si="8">X24-C24</f>
        <v>0</v>
      </c>
    </row>
    <row r="25" s="2" customFormat="1" ht="18.75" spans="1:25">
      <c r="A25" s="10"/>
      <c r="B25" s="11" t="s">
        <v>27</v>
      </c>
      <c r="C25" s="2">
        <v>4102.73</v>
      </c>
      <c r="D25" s="2">
        <v>1985.55</v>
      </c>
      <c r="F25" s="2">
        <v>1954.76</v>
      </c>
      <c r="G25" s="2">
        <v>1823.69</v>
      </c>
      <c r="H25" s="2">
        <v>131.07</v>
      </c>
      <c r="Q25" s="2">
        <v>162.42</v>
      </c>
      <c r="X25" s="14">
        <f t="shared" si="3"/>
        <v>4102.73</v>
      </c>
      <c r="Y25" s="14">
        <f t="shared" si="8"/>
        <v>0</v>
      </c>
    </row>
    <row r="26" s="2" customFormat="1" ht="18.75" spans="1:25">
      <c r="A26" s="10"/>
      <c r="B26" s="11" t="s">
        <v>33</v>
      </c>
      <c r="C26" s="2">
        <v>7802.11</v>
      </c>
      <c r="D26" s="2">
        <v>943.5</v>
      </c>
      <c r="E26" s="2">
        <v>1881</v>
      </c>
      <c r="F26" s="2">
        <v>2431.46</v>
      </c>
      <c r="G26" s="2">
        <v>1623.8</v>
      </c>
      <c r="H26" s="2">
        <v>807.66</v>
      </c>
      <c r="I26" s="2">
        <v>1605.3</v>
      </c>
      <c r="J26" s="2">
        <v>603.2</v>
      </c>
      <c r="O26" s="2">
        <v>235.5</v>
      </c>
      <c r="Q26" s="2">
        <v>102.2</v>
      </c>
      <c r="X26" s="14">
        <f t="shared" si="3"/>
        <v>7802.16</v>
      </c>
      <c r="Y26" s="14">
        <f t="shared" si="8"/>
        <v>0.0500000000001819</v>
      </c>
    </row>
    <row r="27" s="2" customFormat="1" ht="18.75" spans="1:25">
      <c r="A27" s="5"/>
      <c r="B27" s="12" t="s">
        <v>28</v>
      </c>
      <c r="C27" s="2">
        <f>C22+C23+C24+C25+C26</f>
        <v>30004.43</v>
      </c>
      <c r="D27" s="2">
        <f t="shared" ref="D27:W27" si="9">D22+D23+D24+D25+D26</f>
        <v>7465.37</v>
      </c>
      <c r="E27" s="2">
        <f t="shared" si="9"/>
        <v>3872.6</v>
      </c>
      <c r="F27" s="2">
        <f t="shared" si="9"/>
        <v>11565.07</v>
      </c>
      <c r="G27" s="2">
        <f t="shared" si="9"/>
        <v>7746.35</v>
      </c>
      <c r="H27" s="2">
        <f t="shared" si="9"/>
        <v>3818.72</v>
      </c>
      <c r="I27" s="2">
        <f t="shared" si="9"/>
        <v>2170.2</v>
      </c>
      <c r="J27" s="2">
        <f t="shared" si="9"/>
        <v>603.2</v>
      </c>
      <c r="K27" s="2">
        <f t="shared" si="9"/>
        <v>0</v>
      </c>
      <c r="L27" s="2">
        <f t="shared" si="9"/>
        <v>1914.2</v>
      </c>
      <c r="M27" s="2">
        <f t="shared" si="9"/>
        <v>0</v>
      </c>
      <c r="N27" s="2">
        <f t="shared" si="9"/>
        <v>0</v>
      </c>
      <c r="O27" s="2">
        <f t="shared" si="9"/>
        <v>1612.42</v>
      </c>
      <c r="P27" s="2">
        <f t="shared" si="9"/>
        <v>0</v>
      </c>
      <c r="Q27" s="2">
        <f t="shared" si="9"/>
        <v>349.22</v>
      </c>
      <c r="R27" s="2">
        <f t="shared" si="9"/>
        <v>0</v>
      </c>
      <c r="S27" s="2">
        <f t="shared" si="9"/>
        <v>332.4</v>
      </c>
      <c r="T27" s="2">
        <f t="shared" si="9"/>
        <v>119.8</v>
      </c>
      <c r="U27" s="2">
        <f t="shared" si="9"/>
        <v>0</v>
      </c>
      <c r="X27" s="14">
        <f t="shared" si="3"/>
        <v>30004.48</v>
      </c>
      <c r="Y27" s="14">
        <f t="shared" si="8"/>
        <v>0.0499999999956344</v>
      </c>
    </row>
    <row r="28" s="2" customFormat="1" ht="18.75" spans="1:25">
      <c r="A28" s="10" t="s">
        <v>34</v>
      </c>
      <c r="B28" s="11" t="s">
        <v>24</v>
      </c>
      <c r="C28" s="2">
        <v>18850.89</v>
      </c>
      <c r="D28" s="2">
        <v>8873</v>
      </c>
      <c r="E28" s="2">
        <v>1732.1</v>
      </c>
      <c r="F28" s="2">
        <v>5604.9</v>
      </c>
      <c r="G28" s="2">
        <v>3520.6</v>
      </c>
      <c r="H28" s="2">
        <v>5469</v>
      </c>
      <c r="L28" s="2">
        <v>2330.3</v>
      </c>
      <c r="O28" s="2">
        <v>204.55</v>
      </c>
      <c r="R28" s="2">
        <v>76.3</v>
      </c>
      <c r="T28" s="2">
        <v>29.8</v>
      </c>
      <c r="X28" s="14">
        <f t="shared" si="3"/>
        <v>18850.95</v>
      </c>
      <c r="Y28" s="14">
        <f t="shared" si="8"/>
        <v>0.0600000000013097</v>
      </c>
    </row>
    <row r="29" s="2" customFormat="1" ht="18.75" spans="1:25">
      <c r="A29" s="10"/>
      <c r="B29" s="11" t="s">
        <v>25</v>
      </c>
      <c r="C29" s="2">
        <v>2356.7</v>
      </c>
      <c r="D29" s="2">
        <v>1287.7</v>
      </c>
      <c r="F29" s="2">
        <v>1069</v>
      </c>
      <c r="G29" s="2">
        <v>943</v>
      </c>
      <c r="H29" s="2">
        <v>126</v>
      </c>
      <c r="X29" s="14">
        <f t="shared" si="3"/>
        <v>2356.7</v>
      </c>
      <c r="Y29" s="14">
        <f t="shared" si="8"/>
        <v>0</v>
      </c>
    </row>
    <row r="30" s="2" customFormat="1" ht="18.75" spans="1:25">
      <c r="A30" s="10"/>
      <c r="B30" s="11" t="s">
        <v>26</v>
      </c>
      <c r="X30" s="14">
        <f t="shared" si="3"/>
        <v>0</v>
      </c>
      <c r="Y30" s="14">
        <f t="shared" si="8"/>
        <v>0</v>
      </c>
    </row>
    <row r="31" s="2" customFormat="1" ht="18.75" spans="1:25">
      <c r="A31" s="10"/>
      <c r="B31" s="11" t="s">
        <v>27</v>
      </c>
      <c r="C31" s="2">
        <v>4083.41</v>
      </c>
      <c r="D31" s="2">
        <v>1248.8</v>
      </c>
      <c r="E31" s="2">
        <v>164.76</v>
      </c>
      <c r="F31" s="2">
        <v>2563.31</v>
      </c>
      <c r="G31" s="2">
        <v>1910.59</v>
      </c>
      <c r="H31" s="2">
        <v>652.72</v>
      </c>
      <c r="I31" s="2">
        <v>48.09</v>
      </c>
      <c r="L31" s="2">
        <v>7</v>
      </c>
      <c r="O31" s="2">
        <v>51.47</v>
      </c>
      <c r="X31" s="14">
        <f t="shared" si="3"/>
        <v>4083.43</v>
      </c>
      <c r="Y31" s="14">
        <f t="shared" si="8"/>
        <v>0.0199999999999818</v>
      </c>
    </row>
    <row r="32" s="2" customFormat="1" ht="18.75" spans="1:25">
      <c r="A32" s="5"/>
      <c r="B32" s="12" t="s">
        <v>28</v>
      </c>
      <c r="C32" s="2">
        <f t="shared" ref="C32:U32" si="10">C28+C29+C30+C31</f>
        <v>25291</v>
      </c>
      <c r="D32" s="2">
        <f t="shared" si="10"/>
        <v>11409.5</v>
      </c>
      <c r="E32" s="2">
        <f t="shared" si="10"/>
        <v>1896.86</v>
      </c>
      <c r="F32" s="2">
        <f t="shared" si="10"/>
        <v>9237.21</v>
      </c>
      <c r="G32" s="2">
        <f t="shared" si="10"/>
        <v>6374.19</v>
      </c>
      <c r="H32" s="2">
        <f t="shared" si="10"/>
        <v>6247.72</v>
      </c>
      <c r="I32" s="2">
        <f t="shared" si="10"/>
        <v>48.09</v>
      </c>
      <c r="J32" s="2">
        <f t="shared" si="10"/>
        <v>0</v>
      </c>
      <c r="K32" s="2">
        <f t="shared" si="10"/>
        <v>0</v>
      </c>
      <c r="L32" s="2">
        <f t="shared" si="10"/>
        <v>2337.3</v>
      </c>
      <c r="M32" s="2">
        <f t="shared" si="10"/>
        <v>0</v>
      </c>
      <c r="N32" s="2">
        <f t="shared" si="10"/>
        <v>0</v>
      </c>
      <c r="O32" s="2">
        <f t="shared" si="10"/>
        <v>256.02</v>
      </c>
      <c r="P32" s="2">
        <f t="shared" si="10"/>
        <v>0</v>
      </c>
      <c r="Q32" s="2">
        <f t="shared" si="10"/>
        <v>0</v>
      </c>
      <c r="R32" s="2">
        <f t="shared" si="10"/>
        <v>76.3</v>
      </c>
      <c r="S32" s="2">
        <f t="shared" si="10"/>
        <v>0</v>
      </c>
      <c r="T32" s="2">
        <f t="shared" si="10"/>
        <v>29.8</v>
      </c>
      <c r="U32" s="2">
        <f t="shared" si="10"/>
        <v>0</v>
      </c>
      <c r="X32" s="14">
        <f t="shared" si="3"/>
        <v>25291.08</v>
      </c>
      <c r="Y32" s="14">
        <f t="shared" ref="Y27:Y47" si="11">X32-C32</f>
        <v>0.0800000000017462</v>
      </c>
    </row>
    <row r="33" s="2" customFormat="1" ht="18.75" spans="1:25">
      <c r="A33" s="10" t="s">
        <v>35</v>
      </c>
      <c r="B33" s="11" t="s">
        <v>24</v>
      </c>
      <c r="C33" s="2">
        <v>12402.16</v>
      </c>
      <c r="D33" s="2">
        <v>3452</v>
      </c>
      <c r="E33" s="2">
        <v>1767.32</v>
      </c>
      <c r="F33" s="2">
        <v>6504.95</v>
      </c>
      <c r="G33" s="2">
        <v>4854.41</v>
      </c>
      <c r="H33" s="2">
        <v>1650.54</v>
      </c>
      <c r="I33" s="2">
        <v>671.92</v>
      </c>
      <c r="O33" s="2">
        <v>6</v>
      </c>
      <c r="X33" s="14">
        <f t="shared" si="3"/>
        <v>12402.19</v>
      </c>
      <c r="Y33" s="14">
        <f t="shared" si="11"/>
        <v>0.0300000000006548</v>
      </c>
    </row>
    <row r="34" s="2" customFormat="1" ht="18.75" spans="1:25">
      <c r="A34" s="10"/>
      <c r="B34" s="11" t="s">
        <v>25</v>
      </c>
      <c r="C34" s="2">
        <v>5821.18</v>
      </c>
      <c r="D34" s="2">
        <v>2357.3</v>
      </c>
      <c r="E34" s="2">
        <v>40</v>
      </c>
      <c r="F34" s="2">
        <v>3036.94</v>
      </c>
      <c r="G34" s="2">
        <v>1999.47</v>
      </c>
      <c r="H34" s="2">
        <v>1037.47</v>
      </c>
      <c r="K34" s="2">
        <v>387</v>
      </c>
      <c r="X34" s="14">
        <f t="shared" si="3"/>
        <v>5821.24</v>
      </c>
      <c r="Y34" s="14">
        <f t="shared" si="11"/>
        <v>0.0599999999994907</v>
      </c>
    </row>
    <row r="35" s="2" customFormat="1" ht="18.75" spans="1:25">
      <c r="A35" s="10"/>
      <c r="B35" s="11" t="s">
        <v>26</v>
      </c>
      <c r="X35" s="14">
        <f t="shared" si="3"/>
        <v>0</v>
      </c>
      <c r="Y35" s="14">
        <f t="shared" si="11"/>
        <v>0</v>
      </c>
    </row>
    <row r="36" s="2" customFormat="1" ht="18.75" spans="1:25">
      <c r="A36" s="10"/>
      <c r="B36" s="11" t="s">
        <v>27</v>
      </c>
      <c r="C36" s="2">
        <v>7149.63</v>
      </c>
      <c r="D36" s="2">
        <v>4143.9</v>
      </c>
      <c r="E36" s="2">
        <v>1507.83</v>
      </c>
      <c r="F36" s="2">
        <v>1493.63</v>
      </c>
      <c r="G36" s="2">
        <v>1329.78</v>
      </c>
      <c r="H36" s="2">
        <v>163.85</v>
      </c>
      <c r="I36" s="2">
        <v>4.3</v>
      </c>
      <c r="X36" s="14">
        <f t="shared" si="3"/>
        <v>7149.66</v>
      </c>
      <c r="Y36" s="14">
        <f t="shared" si="11"/>
        <v>0.0299999999997453</v>
      </c>
    </row>
    <row r="37" s="2" customFormat="1" ht="18.75" spans="1:25">
      <c r="A37" s="5"/>
      <c r="B37" s="12" t="s">
        <v>28</v>
      </c>
      <c r="C37" s="2">
        <f t="shared" ref="C37:U37" si="12">C33+C34+C35+C36</f>
        <v>25372.97</v>
      </c>
      <c r="D37" s="2">
        <f t="shared" si="12"/>
        <v>9953.2</v>
      </c>
      <c r="E37" s="2">
        <f t="shared" si="12"/>
        <v>3315.15</v>
      </c>
      <c r="F37" s="2">
        <f t="shared" si="12"/>
        <v>11035.52</v>
      </c>
      <c r="G37" s="2">
        <f t="shared" si="12"/>
        <v>8183.66</v>
      </c>
      <c r="H37" s="2">
        <f t="shared" si="12"/>
        <v>2851.86</v>
      </c>
      <c r="I37" s="2">
        <f t="shared" si="12"/>
        <v>676.22</v>
      </c>
      <c r="J37" s="2">
        <f t="shared" si="12"/>
        <v>0</v>
      </c>
      <c r="K37" s="2">
        <f t="shared" si="12"/>
        <v>387</v>
      </c>
      <c r="L37" s="2">
        <f t="shared" si="12"/>
        <v>0</v>
      </c>
      <c r="M37" s="2">
        <f t="shared" si="12"/>
        <v>0</v>
      </c>
      <c r="N37" s="2">
        <f t="shared" si="12"/>
        <v>0</v>
      </c>
      <c r="O37" s="2">
        <f t="shared" si="12"/>
        <v>6</v>
      </c>
      <c r="P37" s="2">
        <f t="shared" si="12"/>
        <v>0</v>
      </c>
      <c r="Q37" s="2">
        <f t="shared" si="12"/>
        <v>0</v>
      </c>
      <c r="R37" s="2">
        <f t="shared" si="12"/>
        <v>0</v>
      </c>
      <c r="S37" s="2">
        <f t="shared" si="12"/>
        <v>0</v>
      </c>
      <c r="T37" s="2">
        <f t="shared" si="12"/>
        <v>0</v>
      </c>
      <c r="U37" s="2">
        <f t="shared" si="12"/>
        <v>0</v>
      </c>
      <c r="X37" s="14">
        <f t="shared" si="3"/>
        <v>25373.09</v>
      </c>
      <c r="Y37" s="14">
        <f t="shared" si="11"/>
        <v>0.119999999998981</v>
      </c>
    </row>
    <row r="38" s="2" customFormat="1" ht="18.75" spans="1:25">
      <c r="A38" s="10" t="s">
        <v>36</v>
      </c>
      <c r="B38" s="11" t="s">
        <v>24</v>
      </c>
      <c r="C38" s="2">
        <v>11571.65</v>
      </c>
      <c r="D38" s="2">
        <v>1244.84</v>
      </c>
      <c r="E38" s="2">
        <v>4024.9</v>
      </c>
      <c r="F38" s="2">
        <v>5945.21</v>
      </c>
      <c r="G38" s="2">
        <v>4650.92</v>
      </c>
      <c r="H38" s="2">
        <v>1294.29</v>
      </c>
      <c r="L38" s="2">
        <v>128</v>
      </c>
      <c r="O38" s="2">
        <v>228.7</v>
      </c>
      <c r="X38" s="14">
        <f t="shared" si="3"/>
        <v>11571.65</v>
      </c>
      <c r="Y38" s="14">
        <f t="shared" si="11"/>
        <v>0</v>
      </c>
    </row>
    <row r="39" s="2" customFormat="1" ht="18.75" spans="1:25">
      <c r="A39" s="10"/>
      <c r="B39" s="11" t="s">
        <v>25</v>
      </c>
      <c r="C39" s="2">
        <v>4782.38</v>
      </c>
      <c r="D39" s="2">
        <v>1130.7</v>
      </c>
      <c r="E39" s="2">
        <v>433.2</v>
      </c>
      <c r="F39" s="2">
        <v>3164.17</v>
      </c>
      <c r="G39" s="2">
        <v>2602.69</v>
      </c>
      <c r="H39" s="2">
        <v>561.48</v>
      </c>
      <c r="O39" s="2">
        <v>12.9</v>
      </c>
      <c r="Q39" s="2">
        <v>10</v>
      </c>
      <c r="T39" s="2">
        <v>31.45</v>
      </c>
      <c r="X39" s="14">
        <f t="shared" si="3"/>
        <v>4782.42</v>
      </c>
      <c r="Y39" s="14">
        <f t="shared" si="11"/>
        <v>0.0399999999999636</v>
      </c>
    </row>
    <row r="40" s="2" customFormat="1" ht="18.75" spans="1:25">
      <c r="A40" s="10"/>
      <c r="B40" s="11" t="s">
        <v>26</v>
      </c>
      <c r="X40" s="14">
        <f t="shared" si="3"/>
        <v>0</v>
      </c>
      <c r="Y40" s="14">
        <f t="shared" si="11"/>
        <v>0</v>
      </c>
    </row>
    <row r="41" s="2" customFormat="1" ht="18.75" spans="1:25">
      <c r="A41" s="10"/>
      <c r="B41" s="11" t="s">
        <v>27</v>
      </c>
      <c r="C41" s="2">
        <v>12110.98</v>
      </c>
      <c r="D41" s="2">
        <v>5270.82</v>
      </c>
      <c r="E41" s="2">
        <v>4147.85</v>
      </c>
      <c r="F41" s="2">
        <v>2518.94</v>
      </c>
      <c r="G41" s="2">
        <v>2156.57</v>
      </c>
      <c r="H41" s="2">
        <v>362.37</v>
      </c>
      <c r="S41" s="2">
        <v>173.37</v>
      </c>
      <c r="X41" s="14">
        <f t="shared" si="3"/>
        <v>12110.98</v>
      </c>
      <c r="Y41" s="14">
        <f t="shared" si="11"/>
        <v>0</v>
      </c>
    </row>
    <row r="42" s="2" customFormat="1" ht="18.75" spans="1:25">
      <c r="A42" s="5"/>
      <c r="B42" s="12" t="s">
        <v>28</v>
      </c>
      <c r="C42" s="2">
        <f t="shared" ref="C42:U42" si="13">C38+C39+C40+C41</f>
        <v>28465.01</v>
      </c>
      <c r="D42" s="2">
        <f t="shared" si="13"/>
        <v>7646.36</v>
      </c>
      <c r="E42" s="2">
        <f t="shared" si="13"/>
        <v>8605.95</v>
      </c>
      <c r="F42" s="2">
        <f t="shared" si="13"/>
        <v>11628.32</v>
      </c>
      <c r="G42" s="2">
        <f t="shared" si="13"/>
        <v>9410.18</v>
      </c>
      <c r="H42" s="2">
        <f t="shared" si="13"/>
        <v>2218.14</v>
      </c>
      <c r="I42" s="2">
        <f t="shared" si="13"/>
        <v>0</v>
      </c>
      <c r="J42" s="2">
        <f t="shared" si="13"/>
        <v>0</v>
      </c>
      <c r="K42" s="2">
        <f t="shared" si="13"/>
        <v>0</v>
      </c>
      <c r="L42" s="2">
        <f t="shared" si="13"/>
        <v>128</v>
      </c>
      <c r="M42" s="2">
        <f t="shared" si="13"/>
        <v>0</v>
      </c>
      <c r="N42" s="2">
        <f t="shared" si="13"/>
        <v>0</v>
      </c>
      <c r="O42" s="2">
        <f t="shared" si="13"/>
        <v>241.6</v>
      </c>
      <c r="P42" s="2">
        <f t="shared" si="13"/>
        <v>0</v>
      </c>
      <c r="Q42" s="2">
        <f t="shared" si="13"/>
        <v>10</v>
      </c>
      <c r="R42" s="2">
        <f t="shared" si="13"/>
        <v>0</v>
      </c>
      <c r="S42" s="2">
        <f t="shared" si="13"/>
        <v>173.37</v>
      </c>
      <c r="T42" s="2">
        <f t="shared" si="13"/>
        <v>31.45</v>
      </c>
      <c r="U42" s="2">
        <f t="shared" si="13"/>
        <v>0</v>
      </c>
      <c r="X42" s="14">
        <f t="shared" si="3"/>
        <v>28465.05</v>
      </c>
      <c r="Y42" s="14">
        <f t="shared" si="11"/>
        <v>0.0400000000008731</v>
      </c>
    </row>
    <row r="43" s="2" customFormat="1" ht="18.75" spans="1:25">
      <c r="A43" s="10" t="s">
        <v>37</v>
      </c>
      <c r="B43" s="11" t="s">
        <v>24</v>
      </c>
      <c r="C43" s="2">
        <v>19113.7</v>
      </c>
      <c r="D43" s="2">
        <v>4090.6</v>
      </c>
      <c r="E43" s="2">
        <v>385.6</v>
      </c>
      <c r="F43" s="2">
        <v>7273.08</v>
      </c>
      <c r="G43" s="2">
        <v>4230.16</v>
      </c>
      <c r="H43" s="2">
        <v>3042.92</v>
      </c>
      <c r="I43" s="2">
        <v>1483.7</v>
      </c>
      <c r="J43" s="2">
        <v>352.6</v>
      </c>
      <c r="K43" s="2">
        <v>283</v>
      </c>
      <c r="L43" s="2">
        <v>3900.6</v>
      </c>
      <c r="O43" s="2">
        <v>1212</v>
      </c>
      <c r="Q43" s="2">
        <v>92.5</v>
      </c>
      <c r="W43" s="2">
        <v>40</v>
      </c>
      <c r="X43" s="14">
        <f t="shared" ref="X43:X47" si="14">D43+E43+G43+H43+I43+J43+K43+L43+M43+N43+O43+P43+Q43+R43+S43+T43+U43+W43</f>
        <v>19113.68</v>
      </c>
      <c r="Y43" s="14">
        <f t="shared" si="11"/>
        <v>-0.0200000000004366</v>
      </c>
    </row>
    <row r="44" s="2" customFormat="1" ht="18.75" spans="1:25">
      <c r="A44" s="10"/>
      <c r="B44" s="11" t="s">
        <v>25</v>
      </c>
      <c r="C44" s="2">
        <v>9670.46</v>
      </c>
      <c r="D44" s="2">
        <v>1807.4</v>
      </c>
      <c r="E44" s="2">
        <v>3396</v>
      </c>
      <c r="F44" s="2">
        <v>2707.18</v>
      </c>
      <c r="G44" s="2">
        <v>1450.48</v>
      </c>
      <c r="H44" s="2">
        <v>1256.7</v>
      </c>
      <c r="I44" s="2">
        <v>990.6</v>
      </c>
      <c r="L44" s="2">
        <v>769.3</v>
      </c>
      <c r="X44" s="14">
        <f t="shared" si="14"/>
        <v>9670.48</v>
      </c>
      <c r="Y44" s="14">
        <f t="shared" si="11"/>
        <v>0.0199999999986176</v>
      </c>
    </row>
    <row r="45" s="2" customFormat="1" ht="18.75" spans="1:25">
      <c r="A45" s="10"/>
      <c r="B45" s="11" t="s">
        <v>26</v>
      </c>
      <c r="X45" s="14">
        <f t="shared" si="14"/>
        <v>0</v>
      </c>
      <c r="Y45" s="14">
        <f t="shared" si="11"/>
        <v>0</v>
      </c>
    </row>
    <row r="46" s="2" customFormat="1" ht="18.75" spans="1:25">
      <c r="A46" s="10"/>
      <c r="B46" s="11" t="s">
        <v>27</v>
      </c>
      <c r="C46" s="2">
        <v>3469.13</v>
      </c>
      <c r="D46" s="2">
        <v>1119.18</v>
      </c>
      <c r="E46" s="2">
        <v>147.9</v>
      </c>
      <c r="F46" s="2">
        <v>2202.05</v>
      </c>
      <c r="G46" s="2">
        <v>1799.87</v>
      </c>
      <c r="H46" s="2">
        <v>402.18</v>
      </c>
      <c r="X46" s="14">
        <f t="shared" si="14"/>
        <v>3469.13</v>
      </c>
      <c r="Y46" s="14">
        <f t="shared" si="11"/>
        <v>0</v>
      </c>
    </row>
    <row r="47" s="2" customFormat="1" ht="18.75" spans="1:25">
      <c r="A47" s="5"/>
      <c r="B47" s="12" t="s">
        <v>28</v>
      </c>
      <c r="C47" s="2">
        <f t="shared" ref="C47:V47" si="15">C43+C44+C45+C46</f>
        <v>32253.29</v>
      </c>
      <c r="D47" s="2">
        <f t="shared" si="15"/>
        <v>7017.18</v>
      </c>
      <c r="E47" s="2">
        <f t="shared" si="15"/>
        <v>3929.5</v>
      </c>
      <c r="F47" s="2">
        <f t="shared" si="15"/>
        <v>12182.31</v>
      </c>
      <c r="G47" s="2">
        <f t="shared" si="15"/>
        <v>7480.51</v>
      </c>
      <c r="H47" s="2">
        <f t="shared" si="15"/>
        <v>4701.8</v>
      </c>
      <c r="I47" s="2">
        <f t="shared" si="15"/>
        <v>2474.3</v>
      </c>
      <c r="J47" s="2">
        <f t="shared" si="15"/>
        <v>352.6</v>
      </c>
      <c r="K47" s="2">
        <f t="shared" si="15"/>
        <v>283</v>
      </c>
      <c r="L47" s="2">
        <f t="shared" si="15"/>
        <v>4669.9</v>
      </c>
      <c r="M47" s="2">
        <f t="shared" si="15"/>
        <v>0</v>
      </c>
      <c r="N47" s="2">
        <f t="shared" si="15"/>
        <v>0</v>
      </c>
      <c r="O47" s="2">
        <f t="shared" si="15"/>
        <v>1212</v>
      </c>
      <c r="P47" s="2">
        <f t="shared" si="15"/>
        <v>0</v>
      </c>
      <c r="Q47" s="2">
        <f t="shared" si="15"/>
        <v>92.5</v>
      </c>
      <c r="R47" s="2">
        <f t="shared" si="15"/>
        <v>0</v>
      </c>
      <c r="S47" s="2">
        <f t="shared" si="15"/>
        <v>0</v>
      </c>
      <c r="T47" s="2">
        <f t="shared" si="15"/>
        <v>0</v>
      </c>
      <c r="U47" s="2">
        <f t="shared" si="15"/>
        <v>0</v>
      </c>
      <c r="W47" s="2">
        <f>W43+W44+W45+W46</f>
        <v>40</v>
      </c>
      <c r="X47" s="14">
        <f t="shared" si="14"/>
        <v>32253.29</v>
      </c>
      <c r="Y47" s="14">
        <f t="shared" si="11"/>
        <v>0</v>
      </c>
    </row>
    <row r="48" s="2" customFormat="1" ht="18.75" spans="1:25">
      <c r="A48" s="10" t="s">
        <v>38</v>
      </c>
      <c r="B48" s="11" t="s">
        <v>24</v>
      </c>
      <c r="C48" s="2">
        <v>14679.68</v>
      </c>
      <c r="D48" s="2">
        <v>4280.5</v>
      </c>
      <c r="E48" s="2">
        <v>2990.9</v>
      </c>
      <c r="F48" s="2">
        <v>6897.47</v>
      </c>
      <c r="G48" s="2">
        <v>6391.77</v>
      </c>
      <c r="H48" s="2">
        <v>505.7</v>
      </c>
      <c r="I48" s="2">
        <v>180</v>
      </c>
      <c r="O48" s="2">
        <v>10</v>
      </c>
      <c r="Q48" s="2">
        <v>320.8</v>
      </c>
      <c r="X48" s="14">
        <f t="shared" ref="X48:X60" si="16">D48+E48+G48+H48+I48+J48+K48+L48+M48+N48+O48+P48+Q48+R48+S48+T48+U48+W48</f>
        <v>14679.67</v>
      </c>
      <c r="Y48" s="14">
        <f t="shared" ref="Y48:Y58" si="17">X48-C48</f>
        <v>-0.0100000000002183</v>
      </c>
    </row>
    <row r="49" s="2" customFormat="1" ht="18.75" spans="1:25">
      <c r="A49" s="10"/>
      <c r="B49" s="11" t="s">
        <v>25</v>
      </c>
      <c r="C49" s="2">
        <v>6330.45</v>
      </c>
      <c r="D49" s="2">
        <v>2391.7</v>
      </c>
      <c r="E49" s="2">
        <v>679</v>
      </c>
      <c r="F49" s="2">
        <v>2866.5</v>
      </c>
      <c r="G49" s="2">
        <v>1215.3</v>
      </c>
      <c r="H49" s="2">
        <v>1651.2</v>
      </c>
      <c r="L49" s="2">
        <v>393.3</v>
      </c>
      <c r="X49" s="14">
        <f t="shared" si="16"/>
        <v>6330.5</v>
      </c>
      <c r="Y49" s="14">
        <f t="shared" si="17"/>
        <v>0.0500000000001819</v>
      </c>
    </row>
    <row r="50" s="2" customFormat="1" ht="18.75" spans="1:25">
      <c r="A50" s="10"/>
      <c r="B50" s="11" t="s">
        <v>26</v>
      </c>
      <c r="X50" s="14">
        <f t="shared" si="16"/>
        <v>0</v>
      </c>
      <c r="Y50" s="14">
        <f t="shared" si="17"/>
        <v>0</v>
      </c>
    </row>
    <row r="51" s="2" customFormat="1" ht="18.75" spans="1:25">
      <c r="A51" s="10"/>
      <c r="B51" s="11" t="s">
        <v>27</v>
      </c>
      <c r="C51" s="2">
        <v>4603.97</v>
      </c>
      <c r="D51" s="2">
        <v>1792.6</v>
      </c>
      <c r="E51" s="2">
        <v>1863.38</v>
      </c>
      <c r="F51" s="2">
        <v>947.97</v>
      </c>
      <c r="G51" s="2">
        <v>695.55</v>
      </c>
      <c r="H51" s="2">
        <v>252.42</v>
      </c>
      <c r="X51" s="14">
        <f t="shared" si="16"/>
        <v>4603.95</v>
      </c>
      <c r="Y51" s="14">
        <f t="shared" si="17"/>
        <v>-0.0200000000004366</v>
      </c>
    </row>
    <row r="52" s="2" customFormat="1" ht="18.75" spans="1:25">
      <c r="A52" s="5"/>
      <c r="B52" s="12" t="s">
        <v>28</v>
      </c>
      <c r="C52" s="2">
        <f>C48+C49+C50+C51</f>
        <v>25614.1</v>
      </c>
      <c r="D52" s="2">
        <f t="shared" ref="D52:X52" si="18">D48+D49+D50+D51</f>
        <v>8464.8</v>
      </c>
      <c r="E52" s="2">
        <f t="shared" si="18"/>
        <v>5533.28</v>
      </c>
      <c r="F52" s="2">
        <f t="shared" si="18"/>
        <v>10711.94</v>
      </c>
      <c r="G52" s="2">
        <f t="shared" si="18"/>
        <v>8302.62</v>
      </c>
      <c r="H52" s="2">
        <f t="shared" si="18"/>
        <v>2409.32</v>
      </c>
      <c r="I52" s="2">
        <f t="shared" si="18"/>
        <v>180</v>
      </c>
      <c r="J52" s="2">
        <f t="shared" si="18"/>
        <v>0</v>
      </c>
      <c r="K52" s="2">
        <f t="shared" si="18"/>
        <v>0</v>
      </c>
      <c r="L52" s="2">
        <f t="shared" si="18"/>
        <v>393.3</v>
      </c>
      <c r="M52" s="2">
        <f t="shared" si="18"/>
        <v>0</v>
      </c>
      <c r="N52" s="2">
        <f t="shared" si="18"/>
        <v>0</v>
      </c>
      <c r="O52" s="2">
        <f t="shared" si="18"/>
        <v>10</v>
      </c>
      <c r="P52" s="2">
        <f t="shared" si="18"/>
        <v>0</v>
      </c>
      <c r="Q52" s="2">
        <f t="shared" si="18"/>
        <v>320.8</v>
      </c>
      <c r="R52" s="2">
        <f t="shared" si="18"/>
        <v>0</v>
      </c>
      <c r="S52" s="2">
        <f t="shared" si="18"/>
        <v>0</v>
      </c>
      <c r="T52" s="2">
        <f t="shared" si="18"/>
        <v>0</v>
      </c>
      <c r="U52" s="2">
        <f t="shared" si="18"/>
        <v>0</v>
      </c>
      <c r="W52" s="2">
        <f>W48+W49+W50+W51</f>
        <v>0</v>
      </c>
      <c r="X52" s="14">
        <f t="shared" si="16"/>
        <v>25614.12</v>
      </c>
      <c r="Y52" s="14">
        <f t="shared" si="17"/>
        <v>0.0200000000004366</v>
      </c>
    </row>
    <row r="53" s="2" customFormat="1" ht="18.75" spans="1:25">
      <c r="A53" s="10" t="s">
        <v>39</v>
      </c>
      <c r="B53" s="11" t="s">
        <v>24</v>
      </c>
      <c r="C53" s="2">
        <v>4905.92</v>
      </c>
      <c r="D53" s="2">
        <v>904.8</v>
      </c>
      <c r="E53" s="2">
        <v>609.9</v>
      </c>
      <c r="F53" s="2">
        <v>2713</v>
      </c>
      <c r="G53" s="2">
        <v>2315.5</v>
      </c>
      <c r="H53" s="2">
        <v>397.5</v>
      </c>
      <c r="O53" s="2">
        <v>550.62</v>
      </c>
      <c r="Q53" s="2">
        <v>75</v>
      </c>
      <c r="R53" s="2">
        <v>51.6</v>
      </c>
      <c r="T53" s="2">
        <v>1</v>
      </c>
      <c r="X53" s="14">
        <f t="shared" si="16"/>
        <v>4905.92</v>
      </c>
      <c r="Y53" s="14">
        <f t="shared" si="17"/>
        <v>0</v>
      </c>
    </row>
    <row r="54" s="2" customFormat="1" ht="18.75" spans="1:25">
      <c r="A54" s="10"/>
      <c r="B54" s="11" t="s">
        <v>25</v>
      </c>
      <c r="C54" s="2">
        <v>1364.03</v>
      </c>
      <c r="D54" s="2">
        <v>481.7</v>
      </c>
      <c r="F54" s="2">
        <v>861.3</v>
      </c>
      <c r="G54" s="2">
        <v>747.5</v>
      </c>
      <c r="H54" s="2">
        <v>113.8</v>
      </c>
      <c r="Q54" s="2">
        <v>21.03</v>
      </c>
      <c r="X54" s="14">
        <f t="shared" si="16"/>
        <v>1364.03</v>
      </c>
      <c r="Y54" s="14">
        <f t="shared" si="17"/>
        <v>0</v>
      </c>
    </row>
    <row r="55" s="2" customFormat="1" ht="18.75" spans="1:25">
      <c r="A55" s="10"/>
      <c r="B55" s="11" t="s">
        <v>26</v>
      </c>
      <c r="X55" s="14">
        <f t="shared" si="16"/>
        <v>0</v>
      </c>
      <c r="Y55" s="14">
        <f t="shared" si="17"/>
        <v>0</v>
      </c>
    </row>
    <row r="56" s="2" customFormat="1" ht="18.75" spans="1:25">
      <c r="A56" s="10"/>
      <c r="B56" s="11" t="s">
        <v>27</v>
      </c>
      <c r="C56" s="2">
        <v>2518.5</v>
      </c>
      <c r="D56" s="2">
        <v>920.7</v>
      </c>
      <c r="F56" s="2">
        <v>1532.11</v>
      </c>
      <c r="G56" s="2">
        <v>1089.79</v>
      </c>
      <c r="H56" s="2">
        <v>442.32</v>
      </c>
      <c r="O56" s="2">
        <v>65.7</v>
      </c>
      <c r="X56" s="14">
        <f t="shared" si="16"/>
        <v>2518.51</v>
      </c>
      <c r="Y56" s="14">
        <f t="shared" si="17"/>
        <v>0.00999999999976353</v>
      </c>
    </row>
    <row r="57" s="2" customFormat="1" ht="18.75" spans="1:25">
      <c r="A57" s="5"/>
      <c r="B57" s="12" t="s">
        <v>28</v>
      </c>
      <c r="C57" s="2">
        <f t="shared" ref="C57:U57" si="19">C53+C54+C55+C56</f>
        <v>8788.45</v>
      </c>
      <c r="D57" s="2">
        <f t="shared" si="19"/>
        <v>2307.2</v>
      </c>
      <c r="E57" s="2">
        <f t="shared" si="19"/>
        <v>609.9</v>
      </c>
      <c r="F57" s="2">
        <f t="shared" si="19"/>
        <v>5106.41</v>
      </c>
      <c r="G57" s="2">
        <f t="shared" si="19"/>
        <v>4152.79</v>
      </c>
      <c r="H57" s="2">
        <f t="shared" si="19"/>
        <v>953.62</v>
      </c>
      <c r="I57" s="2">
        <f t="shared" si="19"/>
        <v>0</v>
      </c>
      <c r="J57" s="2">
        <f t="shared" si="19"/>
        <v>0</v>
      </c>
      <c r="K57" s="2">
        <f t="shared" si="19"/>
        <v>0</v>
      </c>
      <c r="L57" s="2">
        <f t="shared" si="19"/>
        <v>0</v>
      </c>
      <c r="M57" s="2">
        <f t="shared" si="19"/>
        <v>0</v>
      </c>
      <c r="N57" s="2">
        <f t="shared" si="19"/>
        <v>0</v>
      </c>
      <c r="O57" s="2">
        <f t="shared" si="19"/>
        <v>616.32</v>
      </c>
      <c r="P57" s="2">
        <f t="shared" si="19"/>
        <v>0</v>
      </c>
      <c r="Q57" s="2">
        <f t="shared" si="19"/>
        <v>96.03</v>
      </c>
      <c r="R57" s="2">
        <f t="shared" si="19"/>
        <v>51.6</v>
      </c>
      <c r="S57" s="2">
        <f t="shared" si="19"/>
        <v>0</v>
      </c>
      <c r="T57" s="2">
        <f t="shared" si="19"/>
        <v>1</v>
      </c>
      <c r="U57" s="2">
        <f t="shared" si="19"/>
        <v>0</v>
      </c>
      <c r="X57" s="14">
        <f t="shared" si="16"/>
        <v>8788.46</v>
      </c>
      <c r="Y57" s="14">
        <f t="shared" si="17"/>
        <v>0.0100000000002183</v>
      </c>
    </row>
    <row r="58" s="2" customFormat="1" ht="18.75" spans="1:25">
      <c r="A58" s="10" t="s">
        <v>40</v>
      </c>
      <c r="B58" s="11" t="s">
        <v>24</v>
      </c>
      <c r="C58" s="2">
        <v>17573.55</v>
      </c>
      <c r="D58" s="2">
        <v>4057.44</v>
      </c>
      <c r="E58" s="2">
        <v>2042.6</v>
      </c>
      <c r="F58" s="2">
        <v>7666.95</v>
      </c>
      <c r="G58" s="2">
        <v>5146.71</v>
      </c>
      <c r="H58" s="2">
        <v>2520.24</v>
      </c>
      <c r="I58" s="2">
        <v>315.3</v>
      </c>
      <c r="J58" s="2">
        <v>0</v>
      </c>
      <c r="K58" s="2">
        <v>282.2</v>
      </c>
      <c r="L58" s="2">
        <v>2472.38</v>
      </c>
      <c r="M58" s="2">
        <v>0</v>
      </c>
      <c r="N58" s="2">
        <v>0</v>
      </c>
      <c r="O58" s="2">
        <v>90.1</v>
      </c>
      <c r="P58" s="2">
        <v>0</v>
      </c>
      <c r="Q58" s="2">
        <v>419.3</v>
      </c>
      <c r="R58" s="2">
        <v>200.4</v>
      </c>
      <c r="S58" s="2">
        <v>0</v>
      </c>
      <c r="T58" s="2">
        <v>26.88</v>
      </c>
      <c r="U58" s="2">
        <v>0</v>
      </c>
      <c r="W58" s="2">
        <v>0</v>
      </c>
      <c r="X58" s="14">
        <f t="shared" ref="X58:X76" si="20">D58+E58+G58+H58+I58+J58+K58+L58+M58+N58+O58+P58+Q58+R58+S58+T58+U58+W58</f>
        <v>17573.55</v>
      </c>
      <c r="Y58" s="14">
        <f t="shared" ref="Y58:Y94" si="21">X58-C58</f>
        <v>0</v>
      </c>
    </row>
    <row r="59" s="2" customFormat="1" ht="18.75" spans="1:25">
      <c r="A59" s="10"/>
      <c r="B59" s="11" t="s">
        <v>25</v>
      </c>
      <c r="X59" s="14">
        <f t="shared" si="20"/>
        <v>0</v>
      </c>
      <c r="Y59" s="14">
        <f t="shared" si="21"/>
        <v>0</v>
      </c>
    </row>
    <row r="60" s="2" customFormat="1" ht="18.75" spans="1:25">
      <c r="A60" s="10"/>
      <c r="B60" s="11" t="s">
        <v>26</v>
      </c>
      <c r="X60" s="14">
        <f t="shared" si="20"/>
        <v>0</v>
      </c>
      <c r="Y60" s="14">
        <f t="shared" si="21"/>
        <v>0</v>
      </c>
    </row>
    <row r="61" s="2" customFormat="1" ht="18.75" spans="1:25">
      <c r="A61" s="10"/>
      <c r="B61" s="11" t="s">
        <v>27</v>
      </c>
      <c r="C61" s="2">
        <v>2614.94</v>
      </c>
      <c r="D61" s="2">
        <v>1633.17</v>
      </c>
      <c r="E61" s="2">
        <v>0</v>
      </c>
      <c r="F61" s="2">
        <v>277.24</v>
      </c>
      <c r="G61" s="2">
        <v>212.54</v>
      </c>
      <c r="H61" s="2">
        <v>64.7</v>
      </c>
      <c r="I61" s="2">
        <v>0</v>
      </c>
      <c r="J61" s="2">
        <v>0</v>
      </c>
      <c r="K61" s="2">
        <v>0</v>
      </c>
      <c r="L61" s="2">
        <v>704.53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W61" s="2">
        <v>0</v>
      </c>
      <c r="X61" s="14">
        <f t="shared" si="20"/>
        <v>2614.94</v>
      </c>
      <c r="Y61" s="14">
        <f t="shared" si="21"/>
        <v>0</v>
      </c>
    </row>
    <row r="62" s="2" customFormat="1" ht="18.75" spans="1:25">
      <c r="A62" s="5"/>
      <c r="B62" s="12" t="s">
        <v>28</v>
      </c>
      <c r="C62" s="2">
        <f>C58++C59+C60+C61</f>
        <v>20188.49</v>
      </c>
      <c r="D62" s="2">
        <f t="shared" ref="D62:W62" si="22">D58++D59+D60+D61</f>
        <v>5690.61</v>
      </c>
      <c r="E62" s="2">
        <f t="shared" si="22"/>
        <v>2042.6</v>
      </c>
      <c r="F62" s="2">
        <f t="shared" si="22"/>
        <v>7944.19</v>
      </c>
      <c r="G62" s="2">
        <f t="shared" si="22"/>
        <v>5359.25</v>
      </c>
      <c r="H62" s="2">
        <f t="shared" si="22"/>
        <v>2584.94</v>
      </c>
      <c r="I62" s="2">
        <f t="shared" si="22"/>
        <v>315.3</v>
      </c>
      <c r="J62" s="2">
        <f t="shared" si="22"/>
        <v>0</v>
      </c>
      <c r="K62" s="2">
        <f t="shared" si="22"/>
        <v>282.2</v>
      </c>
      <c r="L62" s="2">
        <f t="shared" si="22"/>
        <v>3176.91</v>
      </c>
      <c r="M62" s="2">
        <f t="shared" si="22"/>
        <v>0</v>
      </c>
      <c r="N62" s="2">
        <f t="shared" si="22"/>
        <v>0</v>
      </c>
      <c r="O62" s="2">
        <f t="shared" si="22"/>
        <v>90.1</v>
      </c>
      <c r="P62" s="2">
        <f t="shared" si="22"/>
        <v>0</v>
      </c>
      <c r="Q62" s="2">
        <f t="shared" si="22"/>
        <v>419.3</v>
      </c>
      <c r="R62" s="2">
        <f t="shared" si="22"/>
        <v>200.4</v>
      </c>
      <c r="S62" s="2">
        <f t="shared" si="22"/>
        <v>0</v>
      </c>
      <c r="T62" s="2">
        <f t="shared" si="22"/>
        <v>26.88</v>
      </c>
      <c r="U62" s="2">
        <f t="shared" si="22"/>
        <v>0</v>
      </c>
      <c r="W62" s="2">
        <f>W58++W59+W60+W61</f>
        <v>0</v>
      </c>
      <c r="X62" s="14">
        <f t="shared" si="20"/>
        <v>20188.49</v>
      </c>
      <c r="Y62" s="14">
        <f t="shared" si="21"/>
        <v>0</v>
      </c>
    </row>
    <row r="63" s="2" customFormat="1" ht="18.75" spans="1:25">
      <c r="A63" s="10" t="s">
        <v>41</v>
      </c>
      <c r="B63" s="11" t="s">
        <v>24</v>
      </c>
      <c r="C63" s="2">
        <v>7870.43</v>
      </c>
      <c r="D63" s="2">
        <v>945.24</v>
      </c>
      <c r="E63" s="2">
        <v>523.45</v>
      </c>
      <c r="F63" s="2">
        <v>3670.65</v>
      </c>
      <c r="G63" s="2">
        <v>2680.65</v>
      </c>
      <c r="H63" s="2">
        <v>990</v>
      </c>
      <c r="I63" s="2">
        <v>453.2</v>
      </c>
      <c r="J63" s="2">
        <v>0</v>
      </c>
      <c r="K63" s="2">
        <v>240</v>
      </c>
      <c r="L63" s="2">
        <v>1822.09</v>
      </c>
      <c r="M63" s="2">
        <v>0</v>
      </c>
      <c r="N63" s="2">
        <v>0</v>
      </c>
      <c r="O63" s="2">
        <v>84</v>
      </c>
      <c r="P63" s="2">
        <v>0</v>
      </c>
      <c r="Q63" s="2">
        <v>0</v>
      </c>
      <c r="R63" s="2">
        <v>0</v>
      </c>
      <c r="S63" s="2">
        <v>131.8</v>
      </c>
      <c r="T63" s="2">
        <v>0</v>
      </c>
      <c r="U63" s="2">
        <v>0</v>
      </c>
      <c r="W63" s="2">
        <v>0</v>
      </c>
      <c r="X63" s="15"/>
      <c r="Y63" s="14"/>
    </row>
    <row r="64" s="2" customFormat="1" ht="18.75" spans="1:25">
      <c r="A64" s="10"/>
      <c r="B64" s="11" t="s">
        <v>25</v>
      </c>
      <c r="C64" s="2">
        <v>6001.86</v>
      </c>
      <c r="D64" s="2">
        <v>1549.9</v>
      </c>
      <c r="E64" s="2">
        <v>994.6</v>
      </c>
      <c r="F64" s="2">
        <v>2950.87</v>
      </c>
      <c r="G64" s="2">
        <v>2258.97</v>
      </c>
      <c r="H64" s="2">
        <v>691.9</v>
      </c>
      <c r="I64" s="2">
        <v>99.6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9.6</v>
      </c>
      <c r="P64" s="2">
        <v>0</v>
      </c>
      <c r="Q64" s="2">
        <v>0</v>
      </c>
      <c r="R64" s="2">
        <v>0</v>
      </c>
      <c r="S64" s="2">
        <v>397.3</v>
      </c>
      <c r="T64" s="2">
        <v>0</v>
      </c>
      <c r="U64" s="2">
        <v>0</v>
      </c>
      <c r="W64" s="2">
        <v>0</v>
      </c>
      <c r="X64" s="14">
        <f t="shared" si="20"/>
        <v>6001.87</v>
      </c>
      <c r="Y64" s="14">
        <f t="shared" si="21"/>
        <v>0.0100000000002183</v>
      </c>
    </row>
    <row r="65" s="2" customFormat="1" ht="18.75" spans="1:25">
      <c r="A65" s="10"/>
      <c r="B65" s="11" t="s">
        <v>26</v>
      </c>
      <c r="X65" s="14">
        <f t="shared" si="20"/>
        <v>0</v>
      </c>
      <c r="Y65" s="14">
        <f t="shared" si="21"/>
        <v>0</v>
      </c>
    </row>
    <row r="66" s="2" customFormat="1" ht="18.75" spans="1:25">
      <c r="A66" s="10"/>
      <c r="B66" s="11" t="s">
        <v>27</v>
      </c>
      <c r="C66" s="2">
        <v>5919.06</v>
      </c>
      <c r="D66" s="2">
        <v>1659.96</v>
      </c>
      <c r="E66" s="2">
        <v>1055.7</v>
      </c>
      <c r="F66" s="2">
        <v>3088.39</v>
      </c>
      <c r="G66" s="2">
        <v>2633.23</v>
      </c>
      <c r="H66" s="2">
        <v>455.16</v>
      </c>
      <c r="I66" s="2">
        <v>49.7</v>
      </c>
      <c r="J66" s="2">
        <v>0</v>
      </c>
      <c r="K66" s="2">
        <v>0</v>
      </c>
      <c r="L66" s="2">
        <v>65.31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W66" s="2">
        <v>0</v>
      </c>
      <c r="X66" s="14">
        <f t="shared" si="20"/>
        <v>5919.06</v>
      </c>
      <c r="Y66" s="14">
        <f t="shared" si="21"/>
        <v>0</v>
      </c>
    </row>
    <row r="67" s="2" customFormat="1" ht="18.75" spans="1:25">
      <c r="A67" s="5"/>
      <c r="B67" s="12" t="s">
        <v>28</v>
      </c>
      <c r="C67" s="2">
        <f>+C63+C64+C65+C66</f>
        <v>19791.35</v>
      </c>
      <c r="D67" s="2">
        <f t="shared" ref="D67:W67" si="23">+D63+D64+D65+D66</f>
        <v>4155.1</v>
      </c>
      <c r="E67" s="2">
        <f t="shared" si="23"/>
        <v>2573.75</v>
      </c>
      <c r="F67" s="2">
        <f t="shared" si="23"/>
        <v>9709.91</v>
      </c>
      <c r="G67" s="2">
        <f t="shared" si="23"/>
        <v>7572.85</v>
      </c>
      <c r="H67" s="2">
        <f t="shared" si="23"/>
        <v>2137.06</v>
      </c>
      <c r="I67" s="2">
        <f t="shared" si="23"/>
        <v>602.5</v>
      </c>
      <c r="J67" s="2">
        <f t="shared" si="23"/>
        <v>0</v>
      </c>
      <c r="K67" s="2">
        <f t="shared" si="23"/>
        <v>240</v>
      </c>
      <c r="L67" s="2">
        <f t="shared" si="23"/>
        <v>1887.4</v>
      </c>
      <c r="M67" s="2">
        <f t="shared" si="23"/>
        <v>0</v>
      </c>
      <c r="N67" s="2">
        <f t="shared" si="23"/>
        <v>0</v>
      </c>
      <c r="O67" s="2">
        <f t="shared" si="23"/>
        <v>93.6</v>
      </c>
      <c r="P67" s="2">
        <f t="shared" si="23"/>
        <v>0</v>
      </c>
      <c r="Q67" s="2">
        <f t="shared" si="23"/>
        <v>0</v>
      </c>
      <c r="R67" s="2">
        <f t="shared" si="23"/>
        <v>0</v>
      </c>
      <c r="S67" s="2">
        <f t="shared" si="23"/>
        <v>529.1</v>
      </c>
      <c r="T67" s="2">
        <f t="shared" si="23"/>
        <v>0</v>
      </c>
      <c r="U67" s="2">
        <f t="shared" si="23"/>
        <v>0</v>
      </c>
      <c r="W67" s="2">
        <f>+W63+W64+W65+W66</f>
        <v>0</v>
      </c>
      <c r="X67" s="14">
        <f t="shared" si="20"/>
        <v>19791.36</v>
      </c>
      <c r="Y67" s="14">
        <f t="shared" si="21"/>
        <v>0.0100000000020373</v>
      </c>
    </row>
    <row r="68" s="2" customFormat="1" ht="18.75" spans="1:25">
      <c r="A68" s="10" t="s">
        <v>42</v>
      </c>
      <c r="B68" s="11" t="s">
        <v>24</v>
      </c>
      <c r="C68" s="2">
        <v>21860.39</v>
      </c>
      <c r="D68" s="2">
        <v>3745.6</v>
      </c>
      <c r="E68" s="2">
        <v>392.3</v>
      </c>
      <c r="F68" s="2">
        <v>9922.04</v>
      </c>
      <c r="G68" s="2">
        <v>7433.9</v>
      </c>
      <c r="H68" s="2">
        <v>2488.14</v>
      </c>
      <c r="I68" s="2">
        <v>332.9</v>
      </c>
      <c r="J68" s="2">
        <v>816</v>
      </c>
      <c r="K68" s="2">
        <v>126</v>
      </c>
      <c r="L68" s="2">
        <v>6178.71</v>
      </c>
      <c r="O68" s="2">
        <v>112.8</v>
      </c>
      <c r="S68" s="2">
        <v>183</v>
      </c>
      <c r="T68" s="2">
        <v>51</v>
      </c>
      <c r="X68" s="14">
        <f t="shared" si="20"/>
        <v>21860.35</v>
      </c>
      <c r="Y68" s="14">
        <f t="shared" si="21"/>
        <v>-0.0400000000008731</v>
      </c>
    </row>
    <row r="69" s="2" customFormat="1" ht="18.75" spans="1:25">
      <c r="A69" s="10"/>
      <c r="B69" s="11" t="s">
        <v>25</v>
      </c>
      <c r="C69" s="2">
        <v>7032.94</v>
      </c>
      <c r="D69" s="2">
        <v>2123.9</v>
      </c>
      <c r="E69" s="2">
        <v>1899</v>
      </c>
      <c r="F69" s="2">
        <v>763.1</v>
      </c>
      <c r="G69" s="2">
        <v>508.3</v>
      </c>
      <c r="H69" s="2">
        <v>254.8</v>
      </c>
      <c r="I69" s="2">
        <v>663</v>
      </c>
      <c r="L69" s="2">
        <v>1563.2</v>
      </c>
      <c r="O69" s="2">
        <v>20.8</v>
      </c>
      <c r="X69" s="14">
        <f t="shared" si="20"/>
        <v>7033</v>
      </c>
      <c r="Y69" s="14">
        <f t="shared" si="21"/>
        <v>0.0600000000004002</v>
      </c>
    </row>
    <row r="70" s="2" customFormat="1" ht="18.75" spans="1:25">
      <c r="A70" s="10"/>
      <c r="B70" s="11" t="s">
        <v>26</v>
      </c>
      <c r="X70" s="14">
        <f t="shared" si="20"/>
        <v>0</v>
      </c>
      <c r="Y70" s="14">
        <f t="shared" si="21"/>
        <v>0</v>
      </c>
    </row>
    <row r="71" s="2" customFormat="1" ht="18.75" spans="1:25">
      <c r="A71" s="10"/>
      <c r="B71" s="11" t="s">
        <v>27</v>
      </c>
      <c r="C71" s="2">
        <v>1419.36</v>
      </c>
      <c r="D71" s="2">
        <v>296.7</v>
      </c>
      <c r="E71" s="2">
        <v>381.5</v>
      </c>
      <c r="F71" s="2">
        <v>708.81</v>
      </c>
      <c r="G71" s="2">
        <v>673.24</v>
      </c>
      <c r="H71" s="2">
        <v>35.57</v>
      </c>
      <c r="I71" s="2">
        <v>16.59</v>
      </c>
      <c r="O71" s="2">
        <v>15.8</v>
      </c>
      <c r="X71" s="14">
        <f t="shared" si="20"/>
        <v>1419.4</v>
      </c>
      <c r="Y71" s="14">
        <f t="shared" si="21"/>
        <v>0.0399999999999636</v>
      </c>
    </row>
    <row r="72" s="2" customFormat="1" ht="18.75" spans="1:25">
      <c r="A72" s="5"/>
      <c r="B72" s="12" t="s">
        <v>28</v>
      </c>
      <c r="C72" s="2">
        <f t="shared" ref="C72:U72" si="24">C68+C69+C70+C71</f>
        <v>30312.69</v>
      </c>
      <c r="D72" s="2">
        <f t="shared" si="24"/>
        <v>6166.2</v>
      </c>
      <c r="E72" s="2">
        <f t="shared" si="24"/>
        <v>2672.8</v>
      </c>
      <c r="F72" s="2">
        <f t="shared" si="24"/>
        <v>11393.95</v>
      </c>
      <c r="G72" s="2">
        <f t="shared" si="24"/>
        <v>8615.44</v>
      </c>
      <c r="H72" s="2">
        <f t="shared" si="24"/>
        <v>2778.51</v>
      </c>
      <c r="I72" s="2">
        <f t="shared" si="24"/>
        <v>1012.49</v>
      </c>
      <c r="J72" s="2">
        <f t="shared" si="24"/>
        <v>816</v>
      </c>
      <c r="K72" s="2">
        <f t="shared" si="24"/>
        <v>126</v>
      </c>
      <c r="L72" s="2">
        <f t="shared" si="24"/>
        <v>7741.91</v>
      </c>
      <c r="M72" s="2">
        <f t="shared" si="24"/>
        <v>0</v>
      </c>
      <c r="N72" s="2">
        <f t="shared" si="24"/>
        <v>0</v>
      </c>
      <c r="O72" s="2">
        <f t="shared" si="24"/>
        <v>149.4</v>
      </c>
      <c r="P72" s="2">
        <f t="shared" si="24"/>
        <v>0</v>
      </c>
      <c r="Q72" s="2">
        <f t="shared" si="24"/>
        <v>0</v>
      </c>
      <c r="R72" s="2">
        <f t="shared" si="24"/>
        <v>0</v>
      </c>
      <c r="S72" s="2">
        <f t="shared" si="24"/>
        <v>183</v>
      </c>
      <c r="T72" s="2">
        <f t="shared" si="24"/>
        <v>51</v>
      </c>
      <c r="U72" s="2">
        <f t="shared" si="24"/>
        <v>0</v>
      </c>
      <c r="X72" s="14">
        <f>W72+U72+T72+S72+R72+Q72+P72+O72+N72+M72+L72+K72+J72+I72+F72+E72+D72</f>
        <v>30312.75</v>
      </c>
      <c r="Y72" s="14">
        <f t="shared" si="21"/>
        <v>0.0600000000013097</v>
      </c>
    </row>
    <row r="73" s="2" customFormat="1" ht="18.75" spans="1:25">
      <c r="A73" s="10" t="s">
        <v>43</v>
      </c>
      <c r="B73" s="11" t="s">
        <v>24</v>
      </c>
      <c r="C73" s="2">
        <v>18510.76</v>
      </c>
      <c r="D73" s="2">
        <v>2657.8</v>
      </c>
      <c r="E73" s="2">
        <v>1356.3</v>
      </c>
      <c r="F73" s="2">
        <v>5505.05</v>
      </c>
      <c r="G73" s="2">
        <v>3809.55</v>
      </c>
      <c r="H73" s="2">
        <v>1695.5</v>
      </c>
      <c r="I73" s="2">
        <v>1493.9</v>
      </c>
      <c r="K73" s="2">
        <v>35.2</v>
      </c>
      <c r="L73" s="2">
        <v>6774.42</v>
      </c>
      <c r="M73" s="2">
        <v>61.75</v>
      </c>
      <c r="O73" s="2">
        <v>191.6</v>
      </c>
      <c r="S73" s="2">
        <v>419.6</v>
      </c>
      <c r="T73" s="2">
        <v>15.12</v>
      </c>
      <c r="X73" s="14">
        <f t="shared" si="20"/>
        <v>18510.74</v>
      </c>
      <c r="Y73" s="14">
        <f t="shared" si="21"/>
        <v>-0.0200000000004366</v>
      </c>
    </row>
    <row r="74" s="2" customFormat="1" ht="18.75" spans="1:25">
      <c r="A74" s="10"/>
      <c r="B74" s="11" t="s">
        <v>25</v>
      </c>
      <c r="C74" s="2">
        <v>16069.11</v>
      </c>
      <c r="D74" s="2">
        <v>940.9</v>
      </c>
      <c r="F74" s="2">
        <v>1034.77</v>
      </c>
      <c r="G74" s="2">
        <v>798.05</v>
      </c>
      <c r="H74" s="2">
        <v>236.72</v>
      </c>
      <c r="I74" s="2">
        <v>778.8</v>
      </c>
      <c r="J74" s="2">
        <v>8740</v>
      </c>
      <c r="L74" s="2">
        <v>4340.86</v>
      </c>
      <c r="M74" s="2">
        <v>26.8</v>
      </c>
      <c r="O74" s="2">
        <v>206.96</v>
      </c>
      <c r="X74" s="14">
        <f t="shared" si="20"/>
        <v>16069.09</v>
      </c>
      <c r="Y74" s="14">
        <f t="shared" si="21"/>
        <v>-0.0200000000040745</v>
      </c>
    </row>
    <row r="75" s="2" customFormat="1" ht="18.75" spans="1:25">
      <c r="A75" s="10"/>
      <c r="B75" s="11" t="s">
        <v>26</v>
      </c>
      <c r="X75" s="14">
        <f t="shared" si="20"/>
        <v>0</v>
      </c>
      <c r="Y75" s="14">
        <f t="shared" si="21"/>
        <v>0</v>
      </c>
    </row>
    <row r="76" s="2" customFormat="1" ht="18.75" spans="1:25">
      <c r="A76" s="10"/>
      <c r="B76" s="11" t="s">
        <v>27</v>
      </c>
      <c r="C76" s="2">
        <v>2466.2</v>
      </c>
      <c r="D76" s="2">
        <v>1722.7</v>
      </c>
      <c r="E76" s="2">
        <v>69.71</v>
      </c>
      <c r="F76" s="2">
        <v>673.77</v>
      </c>
      <c r="G76" s="2">
        <v>442.41</v>
      </c>
      <c r="H76" s="2">
        <v>231.38</v>
      </c>
      <c r="X76" s="14">
        <f t="shared" si="20"/>
        <v>2466.2</v>
      </c>
      <c r="Y76" s="14">
        <f t="shared" si="21"/>
        <v>0</v>
      </c>
    </row>
    <row r="77" s="2" customFormat="1" ht="18.75" spans="1:25">
      <c r="A77" s="5"/>
      <c r="B77" s="12" t="s">
        <v>28</v>
      </c>
      <c r="C77" s="2">
        <f t="shared" ref="C77:U77" si="25">C73+C74+C75+C76</f>
        <v>37046.07</v>
      </c>
      <c r="D77" s="2">
        <f t="shared" si="25"/>
        <v>5321.4</v>
      </c>
      <c r="E77" s="2">
        <f t="shared" si="25"/>
        <v>1426.01</v>
      </c>
      <c r="F77" s="2">
        <f t="shared" si="25"/>
        <v>7213.59</v>
      </c>
      <c r="G77" s="2">
        <f t="shared" si="25"/>
        <v>5050.01</v>
      </c>
      <c r="H77" s="2">
        <f t="shared" si="25"/>
        <v>2163.6</v>
      </c>
      <c r="I77" s="2">
        <f t="shared" si="25"/>
        <v>2272.7</v>
      </c>
      <c r="J77" s="2">
        <f t="shared" si="25"/>
        <v>8740</v>
      </c>
      <c r="K77" s="2">
        <f t="shared" si="25"/>
        <v>35.2</v>
      </c>
      <c r="L77" s="2">
        <f t="shared" si="25"/>
        <v>11115.28</v>
      </c>
      <c r="M77" s="2">
        <f t="shared" si="25"/>
        <v>88.55</v>
      </c>
      <c r="N77" s="2">
        <f t="shared" si="25"/>
        <v>0</v>
      </c>
      <c r="O77" s="2">
        <f t="shared" si="25"/>
        <v>398.56</v>
      </c>
      <c r="P77" s="2">
        <f t="shared" si="25"/>
        <v>0</v>
      </c>
      <c r="Q77" s="2">
        <f t="shared" si="25"/>
        <v>0</v>
      </c>
      <c r="R77" s="2">
        <f t="shared" si="25"/>
        <v>0</v>
      </c>
      <c r="S77" s="2">
        <f t="shared" si="25"/>
        <v>419.6</v>
      </c>
      <c r="T77" s="2">
        <f t="shared" si="25"/>
        <v>15.12</v>
      </c>
      <c r="U77" s="2">
        <f t="shared" si="25"/>
        <v>0</v>
      </c>
      <c r="X77" s="14">
        <f t="shared" ref="X72:X103" si="26">U77+T77+S77+R77+Q77+P77+O77+N77+M77+L77+K77+J77+I77+F77+E77+D77</f>
        <v>37046.01</v>
      </c>
      <c r="Y77" s="14">
        <f t="shared" si="21"/>
        <v>-0.0599999999976717</v>
      </c>
    </row>
    <row r="78" s="2" customFormat="1" ht="18.75" spans="1:25">
      <c r="A78" s="10" t="s">
        <v>44</v>
      </c>
      <c r="B78" s="11" t="s">
        <v>24</v>
      </c>
      <c r="C78" s="2">
        <v>9591.67</v>
      </c>
      <c r="D78" s="2">
        <v>4830.71</v>
      </c>
      <c r="E78" s="2">
        <v>1500.86</v>
      </c>
      <c r="F78" s="2">
        <v>878.4</v>
      </c>
      <c r="G78" s="2">
        <v>803</v>
      </c>
      <c r="H78" s="2">
        <v>75.4</v>
      </c>
      <c r="K78" s="2">
        <v>682.7</v>
      </c>
      <c r="L78" s="2">
        <v>1610.7</v>
      </c>
      <c r="Q78" s="2">
        <v>88.3</v>
      </c>
      <c r="X78" s="14">
        <f t="shared" si="26"/>
        <v>9591.67</v>
      </c>
      <c r="Y78" s="14">
        <f t="shared" si="21"/>
        <v>0</v>
      </c>
    </row>
    <row r="79" s="2" customFormat="1" ht="18.75" spans="1:25">
      <c r="A79" s="10"/>
      <c r="B79" s="11" t="s">
        <v>25</v>
      </c>
      <c r="C79" s="2">
        <v>21530.56</v>
      </c>
      <c r="D79" s="2">
        <v>2950.2</v>
      </c>
      <c r="E79" s="2">
        <v>765.8</v>
      </c>
      <c r="F79" s="2">
        <v>8509.24</v>
      </c>
      <c r="G79" s="2">
        <v>5832.84</v>
      </c>
      <c r="H79" s="2">
        <v>2676.4</v>
      </c>
      <c r="I79" s="2">
        <v>244.7</v>
      </c>
      <c r="J79" s="2">
        <v>511</v>
      </c>
      <c r="K79" s="2">
        <v>2497</v>
      </c>
      <c r="L79" s="2">
        <v>5763.65</v>
      </c>
      <c r="Q79" s="2">
        <v>289</v>
      </c>
      <c r="X79" s="14">
        <f t="shared" si="26"/>
        <v>21530.59</v>
      </c>
      <c r="Y79" s="14">
        <f t="shared" si="21"/>
        <v>0.0299999999988358</v>
      </c>
    </row>
    <row r="80" s="2" customFormat="1" ht="18.75" spans="1:25">
      <c r="A80" s="10"/>
      <c r="B80" s="11" t="s">
        <v>26</v>
      </c>
      <c r="C80" s="2">
        <v>9283.26</v>
      </c>
      <c r="D80" s="2">
        <v>4290.31</v>
      </c>
      <c r="E80" s="2">
        <v>1661.48</v>
      </c>
      <c r="F80" s="2">
        <v>3331.47</v>
      </c>
      <c r="G80" s="2">
        <v>2122.34</v>
      </c>
      <c r="H80" s="2">
        <v>1209.13</v>
      </c>
      <c r="X80" s="14">
        <f t="shared" si="26"/>
        <v>9283.26</v>
      </c>
      <c r="Y80" s="14">
        <f t="shared" si="21"/>
        <v>0</v>
      </c>
    </row>
    <row r="81" s="2" customFormat="1" ht="18.75" spans="1:25">
      <c r="A81" s="10"/>
      <c r="B81" s="11" t="s">
        <v>27</v>
      </c>
      <c r="X81" s="14">
        <f t="shared" si="26"/>
        <v>0</v>
      </c>
      <c r="Y81" s="14">
        <f t="shared" si="21"/>
        <v>0</v>
      </c>
    </row>
    <row r="82" s="2" customFormat="1" ht="18.75" spans="1:25">
      <c r="A82" s="5"/>
      <c r="B82" s="12" t="s">
        <v>28</v>
      </c>
      <c r="C82" s="2">
        <f t="shared" ref="C82:U82" si="27">C78+C79+C80+C81</f>
        <v>40405.49</v>
      </c>
      <c r="D82" s="2">
        <f t="shared" si="27"/>
        <v>12071.22</v>
      </c>
      <c r="E82" s="2">
        <f t="shared" si="27"/>
        <v>3928.14</v>
      </c>
      <c r="F82" s="2">
        <f t="shared" si="27"/>
        <v>12719.11</v>
      </c>
      <c r="G82" s="2">
        <f t="shared" si="27"/>
        <v>8758.18</v>
      </c>
      <c r="H82" s="2">
        <f t="shared" si="27"/>
        <v>3960.93</v>
      </c>
      <c r="I82" s="2">
        <f t="shared" si="27"/>
        <v>244.7</v>
      </c>
      <c r="J82" s="2">
        <f t="shared" si="27"/>
        <v>511</v>
      </c>
      <c r="K82" s="2">
        <f t="shared" si="27"/>
        <v>3179.7</v>
      </c>
      <c r="L82" s="2">
        <f t="shared" si="27"/>
        <v>7374.35</v>
      </c>
      <c r="M82" s="2">
        <f t="shared" si="27"/>
        <v>0</v>
      </c>
      <c r="N82" s="2">
        <f t="shared" si="27"/>
        <v>0</v>
      </c>
      <c r="O82" s="2">
        <f t="shared" si="27"/>
        <v>0</v>
      </c>
      <c r="P82" s="2">
        <f t="shared" si="27"/>
        <v>0</v>
      </c>
      <c r="Q82" s="2">
        <f t="shared" si="27"/>
        <v>377.3</v>
      </c>
      <c r="R82" s="2">
        <f t="shared" si="27"/>
        <v>0</v>
      </c>
      <c r="S82" s="2">
        <f t="shared" si="27"/>
        <v>0</v>
      </c>
      <c r="T82" s="2">
        <f t="shared" si="27"/>
        <v>0</v>
      </c>
      <c r="U82" s="2">
        <f t="shared" si="27"/>
        <v>0</v>
      </c>
      <c r="X82" s="14">
        <f t="shared" si="26"/>
        <v>40405.52</v>
      </c>
      <c r="Y82" s="14">
        <f t="shared" si="21"/>
        <v>0.0299999999988358</v>
      </c>
    </row>
    <row r="83" s="2" customFormat="1" ht="18.75" spans="1:25">
      <c r="A83" s="10" t="s">
        <v>45</v>
      </c>
      <c r="B83" s="11" t="s">
        <v>24</v>
      </c>
      <c r="C83" s="2">
        <v>9376.13</v>
      </c>
      <c r="D83" s="2">
        <v>1757.32</v>
      </c>
      <c r="E83" s="2">
        <v>2488.03</v>
      </c>
      <c r="F83" s="2">
        <v>3612.43</v>
      </c>
      <c r="G83" s="2">
        <v>3213.81</v>
      </c>
      <c r="H83" s="2">
        <v>398.62</v>
      </c>
      <c r="I83" s="2">
        <v>28.5</v>
      </c>
      <c r="L83" s="2">
        <v>713.2</v>
      </c>
      <c r="Q83" s="2">
        <v>79.2</v>
      </c>
      <c r="R83" s="2">
        <v>180</v>
      </c>
      <c r="S83" s="2">
        <v>517.45</v>
      </c>
      <c r="X83" s="14">
        <f t="shared" si="26"/>
        <v>9376.13</v>
      </c>
      <c r="Y83" s="14">
        <f t="shared" si="21"/>
        <v>0</v>
      </c>
    </row>
    <row r="84" s="2" customFormat="1" ht="18.75" spans="1:25">
      <c r="A84" s="10"/>
      <c r="B84" s="11" t="s">
        <v>25</v>
      </c>
      <c r="C84" s="2">
        <v>6722.76</v>
      </c>
      <c r="D84" s="2">
        <v>2912.1</v>
      </c>
      <c r="E84" s="2">
        <v>1343.42</v>
      </c>
      <c r="F84" s="2">
        <v>2456.87</v>
      </c>
      <c r="G84" s="2">
        <v>1636.19</v>
      </c>
      <c r="H84" s="2">
        <v>820.68</v>
      </c>
      <c r="O84" s="2">
        <v>10.4</v>
      </c>
      <c r="X84" s="14">
        <f t="shared" si="26"/>
        <v>6722.79</v>
      </c>
      <c r="Y84" s="14">
        <f t="shared" si="21"/>
        <v>0.0299999999997453</v>
      </c>
    </row>
    <row r="85" s="2" customFormat="1" ht="18.75" spans="1:25">
      <c r="A85" s="10"/>
      <c r="B85" s="11" t="s">
        <v>26</v>
      </c>
      <c r="X85" s="14">
        <f t="shared" si="26"/>
        <v>0</v>
      </c>
      <c r="Y85" s="14">
        <f t="shared" si="21"/>
        <v>0</v>
      </c>
    </row>
    <row r="86" s="2" customFormat="1" ht="18.75" spans="1:25">
      <c r="A86" s="10"/>
      <c r="B86" s="11" t="s">
        <v>27</v>
      </c>
      <c r="C86" s="2">
        <v>1821.83</v>
      </c>
      <c r="D86" s="2">
        <v>925.08</v>
      </c>
      <c r="E86" s="2">
        <v>28.5</v>
      </c>
      <c r="F86" s="2">
        <v>868.25</v>
      </c>
      <c r="G86" s="2">
        <v>818.23</v>
      </c>
      <c r="H86" s="2">
        <v>50.02</v>
      </c>
      <c r="X86" s="14">
        <f t="shared" si="26"/>
        <v>1821.83</v>
      </c>
      <c r="Y86" s="14">
        <f t="shared" si="21"/>
        <v>0</v>
      </c>
    </row>
    <row r="87" s="2" customFormat="1" ht="18.75" spans="1:25">
      <c r="A87" s="5"/>
      <c r="B87" s="12" t="s">
        <v>28</v>
      </c>
      <c r="C87" s="2">
        <f t="shared" ref="C87:U87" si="28">C83+C84+C85+C86</f>
        <v>17920.72</v>
      </c>
      <c r="D87" s="2">
        <f t="shared" si="28"/>
        <v>5594.5</v>
      </c>
      <c r="E87" s="2">
        <f t="shared" si="28"/>
        <v>3859.95</v>
      </c>
      <c r="F87" s="2">
        <f t="shared" si="28"/>
        <v>6937.55</v>
      </c>
      <c r="G87" s="2">
        <f t="shared" si="28"/>
        <v>5668.23</v>
      </c>
      <c r="H87" s="2">
        <f t="shared" si="28"/>
        <v>1269.32</v>
      </c>
      <c r="I87" s="2">
        <f t="shared" si="28"/>
        <v>28.5</v>
      </c>
      <c r="J87" s="2">
        <f t="shared" si="28"/>
        <v>0</v>
      </c>
      <c r="K87" s="2">
        <f t="shared" si="28"/>
        <v>0</v>
      </c>
      <c r="L87" s="2">
        <f t="shared" si="28"/>
        <v>713.2</v>
      </c>
      <c r="M87" s="2">
        <f t="shared" si="28"/>
        <v>0</v>
      </c>
      <c r="N87" s="2">
        <f t="shared" si="28"/>
        <v>0</v>
      </c>
      <c r="O87" s="2">
        <f t="shared" si="28"/>
        <v>10.4</v>
      </c>
      <c r="P87" s="2">
        <f t="shared" si="28"/>
        <v>0</v>
      </c>
      <c r="Q87" s="2">
        <f t="shared" si="28"/>
        <v>79.2</v>
      </c>
      <c r="R87" s="2">
        <f t="shared" si="28"/>
        <v>180</v>
      </c>
      <c r="S87" s="2">
        <f t="shared" si="28"/>
        <v>517.45</v>
      </c>
      <c r="T87" s="2">
        <f t="shared" si="28"/>
        <v>0</v>
      </c>
      <c r="U87" s="2">
        <f t="shared" si="28"/>
        <v>0</v>
      </c>
      <c r="X87" s="14">
        <f t="shared" si="26"/>
        <v>17920.75</v>
      </c>
      <c r="Y87" s="14">
        <f t="shared" si="21"/>
        <v>0.0299999999988358</v>
      </c>
    </row>
    <row r="88" s="2" customFormat="1" ht="18.75" spans="1:25">
      <c r="A88" s="10" t="s">
        <v>46</v>
      </c>
      <c r="B88" s="11" t="s">
        <v>24</v>
      </c>
      <c r="C88" s="2">
        <v>24669.3</v>
      </c>
      <c r="D88" s="2">
        <v>12035.26</v>
      </c>
      <c r="E88" s="2">
        <v>1477.6</v>
      </c>
      <c r="F88" s="2">
        <v>8635.03</v>
      </c>
      <c r="G88" s="2">
        <v>7520.38</v>
      </c>
      <c r="H88" s="2">
        <v>1114.65</v>
      </c>
      <c r="J88" s="2">
        <v>920.6</v>
      </c>
      <c r="L88" s="2">
        <v>411.2</v>
      </c>
      <c r="O88" s="2">
        <v>273.2</v>
      </c>
      <c r="R88" s="2">
        <v>652.41</v>
      </c>
      <c r="S88" s="2">
        <v>264</v>
      </c>
      <c r="X88" s="14">
        <f t="shared" si="26"/>
        <v>24669.3</v>
      </c>
      <c r="Y88" s="14">
        <f t="shared" si="21"/>
        <v>0</v>
      </c>
    </row>
    <row r="89" s="2" customFormat="1" ht="18.75" spans="1:25">
      <c r="A89" s="10"/>
      <c r="B89" s="11" t="s">
        <v>25</v>
      </c>
      <c r="C89" s="2">
        <v>4404.48</v>
      </c>
      <c r="D89" s="2">
        <v>65.57</v>
      </c>
      <c r="E89" s="2">
        <v>320.62</v>
      </c>
      <c r="F89" s="2">
        <v>4018.29</v>
      </c>
      <c r="G89" s="2">
        <v>801.94</v>
      </c>
      <c r="H89" s="2">
        <v>3216.35</v>
      </c>
      <c r="X89" s="14">
        <f t="shared" si="26"/>
        <v>4404.48</v>
      </c>
      <c r="Y89" s="14">
        <f t="shared" si="21"/>
        <v>0</v>
      </c>
    </row>
    <row r="90" s="2" customFormat="1" ht="18.75" spans="1:25">
      <c r="A90" s="10"/>
      <c r="B90" s="11" t="s">
        <v>26</v>
      </c>
      <c r="F90" s="2" t="s">
        <v>47</v>
      </c>
      <c r="X90" s="14" t="e">
        <f t="shared" si="26"/>
        <v>#VALUE!</v>
      </c>
      <c r="Y90" s="14" t="e">
        <f t="shared" si="21"/>
        <v>#VALUE!</v>
      </c>
    </row>
    <row r="91" s="2" customFormat="1" ht="18.75" spans="1:25">
      <c r="A91" s="10"/>
      <c r="B91" s="11" t="s">
        <v>27</v>
      </c>
      <c r="C91" s="2">
        <v>1140.58</v>
      </c>
      <c r="D91" s="2">
        <v>510.72</v>
      </c>
      <c r="E91" s="2">
        <v>200</v>
      </c>
      <c r="F91" s="2">
        <v>429.86</v>
      </c>
      <c r="G91" s="2">
        <v>280.64</v>
      </c>
      <c r="H91" s="2">
        <v>149.22</v>
      </c>
      <c r="X91" s="14">
        <f t="shared" si="26"/>
        <v>1140.58</v>
      </c>
      <c r="Y91" s="14">
        <f t="shared" si="21"/>
        <v>0</v>
      </c>
    </row>
    <row r="92" s="2" customFormat="1" ht="18.75" spans="1:25">
      <c r="A92" s="5"/>
      <c r="B92" s="12" t="s">
        <v>28</v>
      </c>
      <c r="C92" s="2">
        <f t="shared" ref="C92:U92" si="29">C88+C89+C90+C91</f>
        <v>30214.36</v>
      </c>
      <c r="D92" s="2">
        <f t="shared" si="29"/>
        <v>12611.55</v>
      </c>
      <c r="E92" s="2">
        <f t="shared" si="29"/>
        <v>1998.22</v>
      </c>
      <c r="F92" s="2">
        <v>13083.18</v>
      </c>
      <c r="G92" s="2">
        <f t="shared" si="29"/>
        <v>8602.96</v>
      </c>
      <c r="H92" s="2">
        <f t="shared" si="29"/>
        <v>4480.22</v>
      </c>
      <c r="I92" s="2">
        <f t="shared" si="29"/>
        <v>0</v>
      </c>
      <c r="J92" s="2">
        <f t="shared" si="29"/>
        <v>920.6</v>
      </c>
      <c r="K92" s="2">
        <f t="shared" si="29"/>
        <v>0</v>
      </c>
      <c r="L92" s="2">
        <f t="shared" si="29"/>
        <v>411.2</v>
      </c>
      <c r="M92" s="2">
        <f t="shared" si="29"/>
        <v>0</v>
      </c>
      <c r="N92" s="2">
        <f t="shared" si="29"/>
        <v>0</v>
      </c>
      <c r="O92" s="2">
        <f t="shared" si="29"/>
        <v>273.2</v>
      </c>
      <c r="P92" s="2">
        <f t="shared" si="29"/>
        <v>0</v>
      </c>
      <c r="Q92" s="2">
        <f t="shared" si="29"/>
        <v>0</v>
      </c>
      <c r="R92" s="2">
        <f t="shared" si="29"/>
        <v>652.41</v>
      </c>
      <c r="S92" s="2">
        <f t="shared" si="29"/>
        <v>264</v>
      </c>
      <c r="T92" s="2">
        <f t="shared" si="29"/>
        <v>0</v>
      </c>
      <c r="U92" s="2">
        <f t="shared" si="29"/>
        <v>0</v>
      </c>
      <c r="X92" s="14">
        <f t="shared" si="26"/>
        <v>30214.36</v>
      </c>
      <c r="Y92" s="14">
        <f t="shared" si="21"/>
        <v>0</v>
      </c>
    </row>
    <row r="93" s="2" customFormat="1" ht="18.75" spans="1:25">
      <c r="A93" s="10" t="s">
        <v>48</v>
      </c>
      <c r="B93" s="11" t="s">
        <v>24</v>
      </c>
      <c r="C93" s="2">
        <v>10655.55</v>
      </c>
      <c r="D93" s="2">
        <v>731.64</v>
      </c>
      <c r="E93" s="2">
        <v>1946.3</v>
      </c>
      <c r="F93" s="2">
        <v>3673.84</v>
      </c>
      <c r="G93" s="2">
        <v>2360.95</v>
      </c>
      <c r="H93" s="2">
        <v>1312.89</v>
      </c>
      <c r="I93" s="2">
        <v>1369.27</v>
      </c>
      <c r="O93" s="2">
        <v>2934.5</v>
      </c>
      <c r="X93" s="14">
        <f t="shared" si="26"/>
        <v>10655.55</v>
      </c>
      <c r="Y93" s="14">
        <f t="shared" si="21"/>
        <v>0</v>
      </c>
    </row>
    <row r="94" s="2" customFormat="1" ht="18.75" spans="1:25">
      <c r="A94" s="10"/>
      <c r="B94" s="11" t="s">
        <v>25</v>
      </c>
      <c r="C94" s="2">
        <v>6707.63</v>
      </c>
      <c r="D94" s="2">
        <v>37.3</v>
      </c>
      <c r="E94" s="2">
        <v>2468</v>
      </c>
      <c r="F94" s="2">
        <v>2802.27</v>
      </c>
      <c r="G94" s="2">
        <v>2334.47</v>
      </c>
      <c r="H94" s="2">
        <v>467.8</v>
      </c>
      <c r="I94" s="2">
        <v>65.6</v>
      </c>
      <c r="K94" s="2">
        <v>49.4</v>
      </c>
      <c r="L94" s="2">
        <v>485.1</v>
      </c>
      <c r="O94" s="2">
        <v>800</v>
      </c>
      <c r="X94" s="14">
        <f t="shared" si="26"/>
        <v>6707.67</v>
      </c>
      <c r="Y94" s="14">
        <f t="shared" si="21"/>
        <v>0.0399999999999636</v>
      </c>
    </row>
    <row r="95" s="2" customFormat="1" ht="18.75" spans="1:25">
      <c r="A95" s="10"/>
      <c r="B95" s="11" t="s">
        <v>26</v>
      </c>
      <c r="X95" s="14">
        <f t="shared" si="26"/>
        <v>0</v>
      </c>
      <c r="Y95" s="14">
        <f t="shared" ref="Y95:Y158" si="30">X95-C95</f>
        <v>0</v>
      </c>
    </row>
    <row r="96" s="2" customFormat="1" ht="18.75" spans="1:25">
      <c r="A96" s="10"/>
      <c r="B96" s="11" t="s">
        <v>27</v>
      </c>
      <c r="C96" s="2">
        <v>5601.41</v>
      </c>
      <c r="D96" s="2">
        <v>905.72</v>
      </c>
      <c r="E96" s="2">
        <v>1117.46</v>
      </c>
      <c r="F96" s="2">
        <v>3320.09</v>
      </c>
      <c r="G96" s="2">
        <v>3191.43</v>
      </c>
      <c r="H96" s="2">
        <v>128.66</v>
      </c>
      <c r="I96" s="2">
        <v>37.64</v>
      </c>
      <c r="L96" s="2">
        <v>220.5</v>
      </c>
      <c r="X96" s="14">
        <f t="shared" si="26"/>
        <v>5601.41</v>
      </c>
      <c r="Y96" s="14">
        <f t="shared" si="30"/>
        <v>0</v>
      </c>
    </row>
    <row r="97" s="2" customFormat="1" ht="18.75" spans="1:25">
      <c r="A97" s="5"/>
      <c r="B97" s="12" t="s">
        <v>28</v>
      </c>
      <c r="C97" s="2">
        <f t="shared" ref="C97:U97" si="31">C93+C94+C95+C96</f>
        <v>22964.59</v>
      </c>
      <c r="D97" s="2" t="s">
        <v>49</v>
      </c>
      <c r="E97" s="2">
        <f t="shared" si="31"/>
        <v>5531.76</v>
      </c>
      <c r="F97" s="2">
        <f t="shared" si="31"/>
        <v>9796.2</v>
      </c>
      <c r="G97" s="2">
        <f t="shared" si="31"/>
        <v>7886.85</v>
      </c>
      <c r="H97" s="2">
        <f t="shared" si="31"/>
        <v>1909.35</v>
      </c>
      <c r="I97" s="2">
        <f t="shared" si="31"/>
        <v>1472.51</v>
      </c>
      <c r="J97" s="2">
        <f t="shared" si="31"/>
        <v>0</v>
      </c>
      <c r="K97" s="2">
        <f t="shared" si="31"/>
        <v>49.4</v>
      </c>
      <c r="L97" s="2">
        <f t="shared" si="31"/>
        <v>705.6</v>
      </c>
      <c r="M97" s="2">
        <f t="shared" si="31"/>
        <v>0</v>
      </c>
      <c r="N97" s="2">
        <f t="shared" si="31"/>
        <v>0</v>
      </c>
      <c r="O97" s="2">
        <f t="shared" si="31"/>
        <v>3734.5</v>
      </c>
      <c r="P97" s="2">
        <f t="shared" si="31"/>
        <v>0</v>
      </c>
      <c r="Q97" s="2">
        <f t="shared" si="31"/>
        <v>0</v>
      </c>
      <c r="R97" s="2">
        <f t="shared" si="31"/>
        <v>0</v>
      </c>
      <c r="S97" s="2">
        <f t="shared" si="31"/>
        <v>0</v>
      </c>
      <c r="T97" s="2">
        <f t="shared" si="31"/>
        <v>0</v>
      </c>
      <c r="U97" s="2">
        <f t="shared" si="31"/>
        <v>0</v>
      </c>
      <c r="X97" s="14" t="e">
        <f t="shared" si="26"/>
        <v>#VALUE!</v>
      </c>
      <c r="Y97" s="14" t="e">
        <f t="shared" si="30"/>
        <v>#VALUE!</v>
      </c>
    </row>
    <row r="98" s="2" customFormat="1" ht="18.75" spans="1:25">
      <c r="A98" s="10" t="s">
        <v>50</v>
      </c>
      <c r="B98" s="11" t="s">
        <v>24</v>
      </c>
      <c r="C98" s="2">
        <v>18047.46</v>
      </c>
      <c r="D98" s="2">
        <v>3358.33</v>
      </c>
      <c r="E98" s="2">
        <v>3885.3</v>
      </c>
      <c r="F98" s="2">
        <v>9472.43</v>
      </c>
      <c r="G98" s="2">
        <v>6885.02</v>
      </c>
      <c r="H98" s="2">
        <v>2587.41</v>
      </c>
      <c r="I98" s="2">
        <v>18.2</v>
      </c>
      <c r="O98" s="2">
        <v>1313.2</v>
      </c>
      <c r="X98" s="14">
        <f t="shared" si="26"/>
        <v>18047.46</v>
      </c>
      <c r="Y98" s="14">
        <f t="shared" si="30"/>
        <v>0</v>
      </c>
    </row>
    <row r="99" s="2" customFormat="1" ht="18.75" spans="1:25">
      <c r="A99" s="10"/>
      <c r="B99" s="11" t="s">
        <v>25</v>
      </c>
      <c r="C99" s="2">
        <v>724.73</v>
      </c>
      <c r="D99" s="2">
        <v>356.1</v>
      </c>
      <c r="F99" s="2">
        <v>368.63</v>
      </c>
      <c r="G99" s="2">
        <v>292.53</v>
      </c>
      <c r="H99" s="2">
        <v>76.3</v>
      </c>
      <c r="X99" s="14">
        <f t="shared" si="26"/>
        <v>724.73</v>
      </c>
      <c r="Y99" s="14">
        <f t="shared" si="30"/>
        <v>0</v>
      </c>
    </row>
    <row r="100" s="2" customFormat="1" ht="18.75" spans="1:25">
      <c r="A100" s="10"/>
      <c r="B100" s="11" t="s">
        <v>26</v>
      </c>
      <c r="X100" s="14">
        <f t="shared" si="26"/>
        <v>0</v>
      </c>
      <c r="Y100" s="14">
        <f t="shared" si="30"/>
        <v>0</v>
      </c>
    </row>
    <row r="101" s="2" customFormat="1" ht="18.75" spans="1:25">
      <c r="A101" s="10"/>
      <c r="B101" s="11" t="s">
        <v>27</v>
      </c>
      <c r="C101" s="2">
        <v>3212.61</v>
      </c>
      <c r="D101" s="2">
        <v>1059.26</v>
      </c>
      <c r="E101" s="2">
        <v>632.73</v>
      </c>
      <c r="F101" s="2">
        <v>1461.28</v>
      </c>
      <c r="G101" s="2">
        <v>1262.85</v>
      </c>
      <c r="H101" s="2">
        <v>198.43</v>
      </c>
      <c r="Q101" s="2">
        <v>59.34</v>
      </c>
      <c r="X101" s="14">
        <f t="shared" si="26"/>
        <v>3212.61</v>
      </c>
      <c r="Y101" s="14">
        <f t="shared" si="30"/>
        <v>0</v>
      </c>
    </row>
    <row r="102" s="2" customFormat="1" ht="18.75" spans="1:25">
      <c r="A102" s="5"/>
      <c r="B102" s="12" t="s">
        <v>28</v>
      </c>
      <c r="C102" s="2">
        <f t="shared" ref="C102:U102" si="32">C98+C99+C100+C101</f>
        <v>21984.8</v>
      </c>
      <c r="D102" s="2">
        <f t="shared" si="32"/>
        <v>4773.69</v>
      </c>
      <c r="E102" s="2">
        <f t="shared" si="32"/>
        <v>4518.03</v>
      </c>
      <c r="F102" s="2">
        <f t="shared" si="32"/>
        <v>11302.34</v>
      </c>
      <c r="G102" s="2">
        <f t="shared" si="32"/>
        <v>8440.4</v>
      </c>
      <c r="H102" s="2">
        <f t="shared" si="32"/>
        <v>2862.14</v>
      </c>
      <c r="I102" s="2">
        <f t="shared" si="32"/>
        <v>18.2</v>
      </c>
      <c r="J102" s="2">
        <f t="shared" si="32"/>
        <v>0</v>
      </c>
      <c r="K102" s="2">
        <f t="shared" si="32"/>
        <v>0</v>
      </c>
      <c r="L102" s="2">
        <f t="shared" si="32"/>
        <v>0</v>
      </c>
      <c r="M102" s="2">
        <f t="shared" si="32"/>
        <v>0</v>
      </c>
      <c r="N102" s="2">
        <f t="shared" si="32"/>
        <v>0</v>
      </c>
      <c r="O102" s="2">
        <f t="shared" si="32"/>
        <v>1313.2</v>
      </c>
      <c r="P102" s="2">
        <f t="shared" si="32"/>
        <v>0</v>
      </c>
      <c r="Q102" s="2">
        <f t="shared" si="32"/>
        <v>59.34</v>
      </c>
      <c r="R102" s="2">
        <f t="shared" si="32"/>
        <v>0</v>
      </c>
      <c r="S102" s="2">
        <f t="shared" si="32"/>
        <v>0</v>
      </c>
      <c r="T102" s="2">
        <f t="shared" si="32"/>
        <v>0</v>
      </c>
      <c r="U102" s="2">
        <f t="shared" si="32"/>
        <v>0</v>
      </c>
      <c r="X102" s="14">
        <f t="shared" si="26"/>
        <v>21984.8</v>
      </c>
      <c r="Y102" s="14">
        <f t="shared" si="30"/>
        <v>0</v>
      </c>
    </row>
    <row r="103" s="2" customFormat="1" ht="18.75" spans="1:25">
      <c r="A103" s="10" t="s">
        <v>51</v>
      </c>
      <c r="B103" s="11" t="s">
        <v>24</v>
      </c>
      <c r="C103" s="2">
        <v>10995.4</v>
      </c>
      <c r="D103" s="2">
        <v>1224.5</v>
      </c>
      <c r="E103" s="2">
        <v>1753.12</v>
      </c>
      <c r="F103" s="2">
        <v>6275.6</v>
      </c>
      <c r="G103" s="2">
        <v>2765.14</v>
      </c>
      <c r="H103" s="2">
        <v>3510.46</v>
      </c>
      <c r="I103" s="2">
        <v>1037.33</v>
      </c>
      <c r="M103" s="2">
        <v>345.8</v>
      </c>
      <c r="O103" s="2">
        <v>49.1</v>
      </c>
      <c r="Q103" s="2">
        <v>67.5</v>
      </c>
      <c r="R103" s="2">
        <v>218.67</v>
      </c>
      <c r="T103" s="2">
        <v>23.75</v>
      </c>
      <c r="X103" s="14">
        <f t="shared" si="26"/>
        <v>10995.37</v>
      </c>
      <c r="Y103" s="14">
        <f t="shared" si="30"/>
        <v>-0.0299999999988358</v>
      </c>
    </row>
    <row r="104" s="2" customFormat="1" ht="18.75" spans="1:25">
      <c r="A104" s="10"/>
      <c r="B104" s="11" t="s">
        <v>25</v>
      </c>
      <c r="C104" s="2">
        <v>13969.57</v>
      </c>
      <c r="D104" s="2">
        <v>785.24</v>
      </c>
      <c r="E104" s="2">
        <v>4055.83</v>
      </c>
      <c r="F104" s="2">
        <v>6974.1</v>
      </c>
      <c r="G104" s="2">
        <v>3817.81</v>
      </c>
      <c r="H104" s="2">
        <v>3156.29</v>
      </c>
      <c r="L104" s="2">
        <v>1268</v>
      </c>
      <c r="O104" s="2">
        <v>100</v>
      </c>
      <c r="R104" s="2">
        <v>53</v>
      </c>
      <c r="S104" s="2">
        <v>733.4</v>
      </c>
      <c r="X104" s="14">
        <f t="shared" ref="X104:X135" si="33">U104+T104+S104+R104+Q104+P104+O104+N104+M104+L104+K104+J104+I104+F104+E104+D104</f>
        <v>13969.57</v>
      </c>
      <c r="Y104" s="14">
        <f t="shared" si="30"/>
        <v>0</v>
      </c>
    </row>
    <row r="105" s="2" customFormat="1" ht="18.75" spans="1:25">
      <c r="A105" s="10"/>
      <c r="B105" s="11" t="s">
        <v>26</v>
      </c>
      <c r="X105" s="14">
        <f t="shared" si="33"/>
        <v>0</v>
      </c>
      <c r="Y105" s="14">
        <f t="shared" si="30"/>
        <v>0</v>
      </c>
    </row>
    <row r="106" s="2" customFormat="1" ht="18.75" spans="1:25">
      <c r="A106" s="10"/>
      <c r="B106" s="11" t="s">
        <v>27</v>
      </c>
      <c r="C106" s="2">
        <v>8101.79</v>
      </c>
      <c r="D106" s="2">
        <v>4690.38</v>
      </c>
      <c r="E106" s="2">
        <v>1226.7</v>
      </c>
      <c r="F106" s="2">
        <v>2044.45</v>
      </c>
      <c r="G106" s="2">
        <v>1549.72</v>
      </c>
      <c r="H106" s="2">
        <v>494.73</v>
      </c>
      <c r="I106" s="2">
        <v>97.46</v>
      </c>
      <c r="L106" s="2">
        <v>42.8</v>
      </c>
      <c r="X106" s="14">
        <f t="shared" si="33"/>
        <v>8101.79</v>
      </c>
      <c r="Y106" s="14">
        <f t="shared" si="30"/>
        <v>0</v>
      </c>
    </row>
    <row r="107" s="2" customFormat="1" ht="18.75" spans="1:25">
      <c r="A107" s="5"/>
      <c r="B107" s="12" t="s">
        <v>28</v>
      </c>
      <c r="C107" s="2">
        <f t="shared" ref="C107:U107" si="34">C103+C104+C105+C106</f>
        <v>33066.76</v>
      </c>
      <c r="D107" s="2">
        <f t="shared" si="34"/>
        <v>6700.12</v>
      </c>
      <c r="E107" s="2">
        <f t="shared" si="34"/>
        <v>7035.65</v>
      </c>
      <c r="F107" s="2">
        <f t="shared" si="34"/>
        <v>15294.15</v>
      </c>
      <c r="G107" s="2">
        <f t="shared" si="34"/>
        <v>8132.67</v>
      </c>
      <c r="H107" s="2">
        <f t="shared" si="34"/>
        <v>7161.48</v>
      </c>
      <c r="I107" s="2">
        <f t="shared" si="34"/>
        <v>1134.79</v>
      </c>
      <c r="J107" s="2">
        <f t="shared" si="34"/>
        <v>0</v>
      </c>
      <c r="K107" s="2">
        <f t="shared" si="34"/>
        <v>0</v>
      </c>
      <c r="L107" s="2">
        <f t="shared" si="34"/>
        <v>1310.8</v>
      </c>
      <c r="M107" s="2">
        <f t="shared" si="34"/>
        <v>345.8</v>
      </c>
      <c r="N107" s="2">
        <f t="shared" si="34"/>
        <v>0</v>
      </c>
      <c r="O107" s="2">
        <f t="shared" si="34"/>
        <v>149.1</v>
      </c>
      <c r="P107" s="2">
        <f t="shared" si="34"/>
        <v>0</v>
      </c>
      <c r="Q107" s="2">
        <f t="shared" si="34"/>
        <v>67.5</v>
      </c>
      <c r="R107" s="2">
        <f t="shared" si="34"/>
        <v>271.67</v>
      </c>
      <c r="S107" s="2">
        <f t="shared" si="34"/>
        <v>733.4</v>
      </c>
      <c r="T107" s="2">
        <f t="shared" si="34"/>
        <v>23.75</v>
      </c>
      <c r="U107" s="2">
        <f t="shared" si="34"/>
        <v>0</v>
      </c>
      <c r="X107" s="14">
        <f t="shared" si="33"/>
        <v>33066.73</v>
      </c>
      <c r="Y107" s="14">
        <f t="shared" si="30"/>
        <v>-0.0299999999988358</v>
      </c>
    </row>
    <row r="108" s="2" customFormat="1" ht="18.75" spans="1:25">
      <c r="A108" s="10" t="s">
        <v>52</v>
      </c>
      <c r="B108" s="11" t="s">
        <v>24</v>
      </c>
      <c r="C108" s="2">
        <v>8511.15</v>
      </c>
      <c r="D108" s="2">
        <v>1242.1</v>
      </c>
      <c r="E108" s="2">
        <v>1538.49</v>
      </c>
      <c r="F108" s="2">
        <v>3658.94</v>
      </c>
      <c r="G108" s="2">
        <v>2736.8</v>
      </c>
      <c r="H108" s="2">
        <v>922.14</v>
      </c>
      <c r="L108" s="2">
        <v>1832.3</v>
      </c>
      <c r="O108" s="2">
        <v>155.73</v>
      </c>
      <c r="Q108" s="2">
        <v>83.6</v>
      </c>
      <c r="X108" s="14">
        <f t="shared" si="33"/>
        <v>8511.16</v>
      </c>
      <c r="Y108" s="14">
        <f t="shared" si="30"/>
        <v>0.0100000000002183</v>
      </c>
    </row>
    <row r="109" s="2" customFormat="1" ht="18.75" spans="1:25">
      <c r="A109" s="10"/>
      <c r="B109" s="11" t="s">
        <v>25</v>
      </c>
      <c r="C109" s="2">
        <v>13556.08</v>
      </c>
      <c r="D109" s="2">
        <v>2308.2</v>
      </c>
      <c r="E109" s="2">
        <v>4692.35</v>
      </c>
      <c r="F109" s="2">
        <v>6497.36</v>
      </c>
      <c r="G109" s="2">
        <v>4215.46</v>
      </c>
      <c r="H109" s="2">
        <v>2281.9</v>
      </c>
      <c r="O109" s="2">
        <v>58.23</v>
      </c>
      <c r="X109" s="14">
        <f t="shared" si="33"/>
        <v>13556.14</v>
      </c>
      <c r="Y109" s="14">
        <f t="shared" si="30"/>
        <v>0.0599999999994907</v>
      </c>
    </row>
    <row r="110" s="2" customFormat="1" ht="18.75" spans="1:25">
      <c r="A110" s="10"/>
      <c r="B110" s="11" t="s">
        <v>26</v>
      </c>
      <c r="X110" s="14">
        <f t="shared" si="33"/>
        <v>0</v>
      </c>
      <c r="Y110" s="14">
        <f t="shared" si="30"/>
        <v>0</v>
      </c>
    </row>
    <row r="111" s="2" customFormat="1" ht="18.75" spans="1:25">
      <c r="A111" s="10"/>
      <c r="B111" s="11" t="s">
        <v>27</v>
      </c>
      <c r="C111" s="2">
        <v>9824.71</v>
      </c>
      <c r="D111" s="2">
        <v>1935.4</v>
      </c>
      <c r="E111" s="2">
        <v>4789.52</v>
      </c>
      <c r="F111" s="2">
        <v>2624.02</v>
      </c>
      <c r="G111" s="2">
        <v>1938.46</v>
      </c>
      <c r="H111" s="2">
        <v>685.56</v>
      </c>
      <c r="Q111" s="2">
        <v>475.77</v>
      </c>
      <c r="X111" s="14">
        <f t="shared" si="33"/>
        <v>9824.71</v>
      </c>
      <c r="Y111" s="14">
        <f t="shared" si="30"/>
        <v>0</v>
      </c>
    </row>
    <row r="112" s="2" customFormat="1" ht="18.75" spans="1:25">
      <c r="A112" s="5"/>
      <c r="B112" s="12" t="s">
        <v>28</v>
      </c>
      <c r="C112" s="2">
        <f t="shared" ref="C112:U112" si="35">C108+C109+C110+C111</f>
        <v>31891.94</v>
      </c>
      <c r="D112" s="2">
        <f t="shared" si="35"/>
        <v>5485.7</v>
      </c>
      <c r="E112" s="2">
        <f t="shared" si="35"/>
        <v>11020.36</v>
      </c>
      <c r="F112" s="2">
        <f t="shared" si="35"/>
        <v>12780.32</v>
      </c>
      <c r="G112" s="2">
        <f t="shared" si="35"/>
        <v>8890.72</v>
      </c>
      <c r="H112" s="2">
        <f t="shared" si="35"/>
        <v>3889.6</v>
      </c>
      <c r="I112" s="2">
        <f t="shared" si="35"/>
        <v>0</v>
      </c>
      <c r="J112" s="2">
        <f t="shared" si="35"/>
        <v>0</v>
      </c>
      <c r="K112" s="2">
        <f t="shared" si="35"/>
        <v>0</v>
      </c>
      <c r="L112" s="2">
        <f t="shared" si="35"/>
        <v>1832.3</v>
      </c>
      <c r="M112" s="2">
        <f t="shared" si="35"/>
        <v>0</v>
      </c>
      <c r="N112" s="2">
        <f t="shared" si="35"/>
        <v>0</v>
      </c>
      <c r="O112" s="2">
        <f t="shared" si="35"/>
        <v>213.96</v>
      </c>
      <c r="P112" s="2">
        <f t="shared" si="35"/>
        <v>0</v>
      </c>
      <c r="Q112" s="2">
        <f t="shared" si="35"/>
        <v>559.37</v>
      </c>
      <c r="R112" s="2">
        <f t="shared" si="35"/>
        <v>0</v>
      </c>
      <c r="S112" s="2">
        <f t="shared" si="35"/>
        <v>0</v>
      </c>
      <c r="T112" s="2">
        <f t="shared" si="35"/>
        <v>0</v>
      </c>
      <c r="U112" s="2">
        <f t="shared" si="35"/>
        <v>0</v>
      </c>
      <c r="X112" s="14">
        <f t="shared" si="33"/>
        <v>31892.01</v>
      </c>
      <c r="Y112" s="14">
        <f t="shared" si="30"/>
        <v>0.069999999999709</v>
      </c>
    </row>
    <row r="113" s="2" customFormat="1" ht="18.75" spans="1:25">
      <c r="A113" s="10" t="s">
        <v>53</v>
      </c>
      <c r="B113" s="11" t="s">
        <v>24</v>
      </c>
      <c r="C113" s="2">
        <v>14125.65</v>
      </c>
      <c r="D113" s="2">
        <v>4688.2</v>
      </c>
      <c r="E113" s="2">
        <v>270.8</v>
      </c>
      <c r="F113" s="2">
        <v>4662.47</v>
      </c>
      <c r="G113" s="2">
        <v>2783.79</v>
      </c>
      <c r="H113" s="2">
        <v>1878.68</v>
      </c>
      <c r="J113" s="2">
        <v>4250.23</v>
      </c>
      <c r="O113" s="2">
        <v>253.98</v>
      </c>
      <c r="X113" s="14">
        <f t="shared" si="33"/>
        <v>14125.68</v>
      </c>
      <c r="Y113" s="14">
        <f t="shared" si="30"/>
        <v>0.0300000000006548</v>
      </c>
    </row>
    <row r="114" s="2" customFormat="1" ht="18.75" spans="1:25">
      <c r="A114" s="10"/>
      <c r="B114" s="11" t="s">
        <v>25</v>
      </c>
      <c r="C114" s="2">
        <v>8695.87</v>
      </c>
      <c r="D114" s="2">
        <v>3962.3</v>
      </c>
      <c r="E114" s="2">
        <v>400</v>
      </c>
      <c r="F114" s="2">
        <v>2305.26</v>
      </c>
      <c r="G114" s="2">
        <v>1707.87</v>
      </c>
      <c r="H114" s="2">
        <v>597.39</v>
      </c>
      <c r="J114" s="2">
        <v>816.05</v>
      </c>
      <c r="L114" s="2">
        <v>1197.3</v>
      </c>
      <c r="O114" s="2">
        <v>15</v>
      </c>
      <c r="X114" s="14">
        <f t="shared" si="33"/>
        <v>8695.91</v>
      </c>
      <c r="Y114" s="14">
        <f t="shared" si="30"/>
        <v>0.0399999999990541</v>
      </c>
    </row>
    <row r="115" s="2" customFormat="1" ht="18.75" spans="1:25">
      <c r="A115" s="10"/>
      <c r="B115" s="11" t="s">
        <v>26</v>
      </c>
      <c r="X115" s="14">
        <f t="shared" si="33"/>
        <v>0</v>
      </c>
      <c r="Y115" s="14">
        <f t="shared" si="30"/>
        <v>0</v>
      </c>
    </row>
    <row r="116" s="2" customFormat="1" ht="18.75" spans="1:25">
      <c r="A116" s="10"/>
      <c r="B116" s="11" t="s">
        <v>27</v>
      </c>
      <c r="C116" s="2">
        <v>4336.93</v>
      </c>
      <c r="D116" s="2">
        <v>549</v>
      </c>
      <c r="E116" s="2">
        <v>2921.65</v>
      </c>
      <c r="F116" s="2">
        <v>821.41</v>
      </c>
      <c r="G116" s="2">
        <v>494.41</v>
      </c>
      <c r="H116" s="2">
        <v>327</v>
      </c>
      <c r="L116" s="2">
        <v>44.87</v>
      </c>
      <c r="X116" s="14">
        <f t="shared" si="33"/>
        <v>4336.93</v>
      </c>
      <c r="Y116" s="14">
        <f t="shared" si="30"/>
        <v>0</v>
      </c>
    </row>
    <row r="117" s="2" customFormat="1" ht="18.75" spans="1:25">
      <c r="A117" s="5"/>
      <c r="B117" s="12" t="s">
        <v>28</v>
      </c>
      <c r="C117" s="2">
        <f t="shared" ref="C117:U117" si="36">C113+C114+C115+C116</f>
        <v>27158.45</v>
      </c>
      <c r="D117" s="2">
        <f t="shared" si="36"/>
        <v>9199.5</v>
      </c>
      <c r="E117" s="2">
        <f t="shared" si="36"/>
        <v>3592.45</v>
      </c>
      <c r="F117" s="2">
        <f t="shared" si="36"/>
        <v>7789.14</v>
      </c>
      <c r="G117" s="2">
        <f t="shared" si="36"/>
        <v>4986.07</v>
      </c>
      <c r="H117" s="2">
        <f t="shared" si="36"/>
        <v>2803.07</v>
      </c>
      <c r="I117" s="2">
        <f t="shared" si="36"/>
        <v>0</v>
      </c>
      <c r="J117" s="2">
        <f t="shared" si="36"/>
        <v>5066.28</v>
      </c>
      <c r="K117" s="2">
        <f t="shared" si="36"/>
        <v>0</v>
      </c>
      <c r="L117" s="2">
        <f t="shared" si="36"/>
        <v>1242.17</v>
      </c>
      <c r="M117" s="2">
        <f t="shared" si="36"/>
        <v>0</v>
      </c>
      <c r="N117" s="2">
        <f t="shared" si="36"/>
        <v>0</v>
      </c>
      <c r="O117" s="2">
        <f t="shared" si="36"/>
        <v>268.98</v>
      </c>
      <c r="P117" s="2">
        <f t="shared" si="36"/>
        <v>0</v>
      </c>
      <c r="Q117" s="2">
        <f t="shared" si="36"/>
        <v>0</v>
      </c>
      <c r="R117" s="2">
        <f t="shared" si="36"/>
        <v>0</v>
      </c>
      <c r="S117" s="2">
        <f t="shared" si="36"/>
        <v>0</v>
      </c>
      <c r="T117" s="2">
        <f t="shared" si="36"/>
        <v>0</v>
      </c>
      <c r="U117" s="2">
        <f t="shared" si="36"/>
        <v>0</v>
      </c>
      <c r="X117" s="14">
        <f t="shared" si="33"/>
        <v>27158.52</v>
      </c>
      <c r="Y117" s="14">
        <f t="shared" si="30"/>
        <v>0.069999999999709</v>
      </c>
    </row>
    <row r="118" s="2" customFormat="1" ht="18.75" spans="1:25">
      <c r="A118" s="10" t="s">
        <v>54</v>
      </c>
      <c r="B118" s="11" t="s">
        <v>24</v>
      </c>
      <c r="C118" s="2">
        <v>14052.49</v>
      </c>
      <c r="D118" s="2">
        <v>4573.94</v>
      </c>
      <c r="E118" s="2">
        <v>1657.86</v>
      </c>
      <c r="F118" s="2">
        <v>5886.24</v>
      </c>
      <c r="G118" s="2">
        <v>4816.8</v>
      </c>
      <c r="H118" s="2">
        <v>1069.44</v>
      </c>
      <c r="K118" s="2">
        <v>202</v>
      </c>
      <c r="L118" s="2">
        <v>1099.7</v>
      </c>
      <c r="O118" s="2">
        <v>632.75</v>
      </c>
      <c r="X118" s="14">
        <f t="shared" ref="X118:X133" si="37">U118+T118+S118+R118+Q118+P118+O118+N118+M118+L118+K118+J118+I118+F118+E118+D118</f>
        <v>14052.49</v>
      </c>
      <c r="Y118" s="14">
        <f t="shared" si="30"/>
        <v>0</v>
      </c>
    </row>
    <row r="119" s="2" customFormat="1" ht="18.75" spans="1:25">
      <c r="A119" s="10"/>
      <c r="B119" s="11" t="s">
        <v>25</v>
      </c>
      <c r="C119" s="2">
        <v>404</v>
      </c>
      <c r="D119" s="2">
        <v>256</v>
      </c>
      <c r="E119" s="2">
        <v>148</v>
      </c>
      <c r="X119" s="14">
        <f t="shared" si="37"/>
        <v>404</v>
      </c>
      <c r="Y119" s="14">
        <f t="shared" si="30"/>
        <v>0</v>
      </c>
    </row>
    <row r="120" s="2" customFormat="1" ht="18.75" spans="1:25">
      <c r="A120" s="10"/>
      <c r="B120" s="11" t="s">
        <v>26</v>
      </c>
      <c r="X120" s="14">
        <f t="shared" si="37"/>
        <v>0</v>
      </c>
      <c r="Y120" s="14">
        <f t="shared" si="30"/>
        <v>0</v>
      </c>
    </row>
    <row r="121" s="2" customFormat="1" ht="18.75" spans="1:25">
      <c r="A121" s="10"/>
      <c r="B121" s="11" t="s">
        <v>27</v>
      </c>
      <c r="C121" s="2">
        <v>3402.83</v>
      </c>
      <c r="D121" s="2">
        <v>1070.25</v>
      </c>
      <c r="E121" s="2">
        <v>863.25</v>
      </c>
      <c r="F121" s="2">
        <v>897.43</v>
      </c>
      <c r="G121" s="2">
        <v>572.67</v>
      </c>
      <c r="H121" s="2">
        <v>324.76</v>
      </c>
      <c r="K121" s="2">
        <v>551.08</v>
      </c>
      <c r="L121" s="2">
        <v>20.82</v>
      </c>
      <c r="X121" s="14">
        <f t="shared" si="37"/>
        <v>3402.83</v>
      </c>
      <c r="Y121" s="14">
        <f t="shared" si="30"/>
        <v>0</v>
      </c>
    </row>
    <row r="122" s="2" customFormat="1" ht="18.75" spans="1:25">
      <c r="A122" s="5"/>
      <c r="B122" s="12" t="s">
        <v>28</v>
      </c>
      <c r="C122" s="2">
        <f t="shared" ref="C122:U122" si="38">C118+C119+C120+C121</f>
        <v>17859.32</v>
      </c>
      <c r="D122" s="2">
        <f t="shared" si="38"/>
        <v>5900.19</v>
      </c>
      <c r="E122" s="2">
        <f t="shared" si="38"/>
        <v>2669.11</v>
      </c>
      <c r="F122" s="2">
        <f t="shared" si="38"/>
        <v>6783.67</v>
      </c>
      <c r="G122" s="2">
        <f t="shared" si="38"/>
        <v>5389.47</v>
      </c>
      <c r="H122" s="2">
        <f t="shared" si="38"/>
        <v>1394.2</v>
      </c>
      <c r="I122" s="2">
        <f t="shared" si="38"/>
        <v>0</v>
      </c>
      <c r="J122" s="2">
        <f t="shared" si="38"/>
        <v>0</v>
      </c>
      <c r="K122" s="2">
        <f t="shared" si="38"/>
        <v>753.08</v>
      </c>
      <c r="L122" s="2">
        <f t="shared" si="38"/>
        <v>1120.52</v>
      </c>
      <c r="M122" s="2">
        <f t="shared" si="38"/>
        <v>0</v>
      </c>
      <c r="N122" s="2">
        <f t="shared" si="38"/>
        <v>0</v>
      </c>
      <c r="O122" s="2">
        <f t="shared" si="38"/>
        <v>632.75</v>
      </c>
      <c r="P122" s="2">
        <f t="shared" si="38"/>
        <v>0</v>
      </c>
      <c r="Q122" s="2">
        <f t="shared" si="38"/>
        <v>0</v>
      </c>
      <c r="R122" s="2">
        <f t="shared" si="38"/>
        <v>0</v>
      </c>
      <c r="S122" s="2">
        <f t="shared" si="38"/>
        <v>0</v>
      </c>
      <c r="T122" s="2">
        <f t="shared" si="38"/>
        <v>0</v>
      </c>
      <c r="U122" s="2">
        <f t="shared" si="38"/>
        <v>0</v>
      </c>
      <c r="X122" s="14">
        <f t="shared" si="37"/>
        <v>17859.32</v>
      </c>
      <c r="Y122" s="14">
        <f t="shared" si="30"/>
        <v>0</v>
      </c>
    </row>
    <row r="123" s="2" customFormat="1" ht="18.75" spans="1:25">
      <c r="A123" s="10" t="s">
        <v>55</v>
      </c>
      <c r="B123" s="11" t="s">
        <v>24</v>
      </c>
      <c r="C123" s="2">
        <v>15159.92</v>
      </c>
      <c r="D123" s="2">
        <v>3356.94</v>
      </c>
      <c r="E123" s="2">
        <v>4499.3</v>
      </c>
      <c r="F123" s="2">
        <v>5990.11</v>
      </c>
      <c r="G123" s="2">
        <v>3482.68</v>
      </c>
      <c r="H123" s="2">
        <v>2507.43</v>
      </c>
      <c r="I123" s="2">
        <v>645.77</v>
      </c>
      <c r="L123" s="2">
        <v>439.3</v>
      </c>
      <c r="O123" s="2">
        <v>2.3</v>
      </c>
      <c r="Q123" s="2">
        <v>197.5</v>
      </c>
      <c r="T123" s="2">
        <v>28.7</v>
      </c>
      <c r="X123" s="14">
        <f t="shared" si="37"/>
        <v>15159.92</v>
      </c>
      <c r="Y123" s="14">
        <f t="shared" si="30"/>
        <v>0</v>
      </c>
    </row>
    <row r="124" s="2" customFormat="1" ht="18.75" spans="1:25">
      <c r="A124" s="10"/>
      <c r="B124" s="11" t="s">
        <v>25</v>
      </c>
      <c r="C124" s="2">
        <v>4565.38</v>
      </c>
      <c r="D124" s="2">
        <v>71.5</v>
      </c>
      <c r="F124" s="2">
        <v>4493.88</v>
      </c>
      <c r="G124" s="2">
        <v>2535.43</v>
      </c>
      <c r="H124" s="2">
        <v>1958.45</v>
      </c>
      <c r="X124" s="14">
        <f t="shared" si="37"/>
        <v>4565.38</v>
      </c>
      <c r="Y124" s="14">
        <f t="shared" si="30"/>
        <v>0</v>
      </c>
    </row>
    <row r="125" s="2" customFormat="1" ht="18.75" spans="1:25">
      <c r="A125" s="10"/>
      <c r="B125" s="11" t="s">
        <v>26</v>
      </c>
      <c r="X125" s="14">
        <f t="shared" si="37"/>
        <v>0</v>
      </c>
      <c r="Y125" s="14">
        <f t="shared" si="30"/>
        <v>0</v>
      </c>
    </row>
    <row r="126" s="2" customFormat="1" ht="18.75" spans="1:25">
      <c r="A126" s="10"/>
      <c r="B126" s="11" t="s">
        <v>27</v>
      </c>
      <c r="C126" s="2">
        <v>2422.17</v>
      </c>
      <c r="D126" s="2">
        <v>1103.93</v>
      </c>
      <c r="F126" s="2">
        <v>1318.24</v>
      </c>
      <c r="G126" s="2">
        <v>1217.16</v>
      </c>
      <c r="H126" s="2">
        <v>101.08</v>
      </c>
      <c r="X126" s="14">
        <f t="shared" si="37"/>
        <v>2422.17</v>
      </c>
      <c r="Y126" s="14">
        <f t="shared" si="30"/>
        <v>0</v>
      </c>
    </row>
    <row r="127" s="2" customFormat="1" ht="18.75" spans="1:25">
      <c r="A127" s="5"/>
      <c r="B127" s="12" t="s">
        <v>28</v>
      </c>
      <c r="C127" s="2">
        <f t="shared" ref="C127:U127" si="39">C123+C124+C125+C126</f>
        <v>22147.47</v>
      </c>
      <c r="D127" s="2">
        <f t="shared" si="39"/>
        <v>4532.37</v>
      </c>
      <c r="E127" s="2">
        <f t="shared" si="39"/>
        <v>4499.3</v>
      </c>
      <c r="F127" s="2">
        <f t="shared" si="39"/>
        <v>11802.23</v>
      </c>
      <c r="G127" s="2">
        <f t="shared" si="39"/>
        <v>7235.27</v>
      </c>
      <c r="H127" s="2">
        <f t="shared" si="39"/>
        <v>4566.96</v>
      </c>
      <c r="I127" s="2">
        <f t="shared" si="39"/>
        <v>645.77</v>
      </c>
      <c r="J127" s="2">
        <f t="shared" si="39"/>
        <v>0</v>
      </c>
      <c r="K127" s="2">
        <f t="shared" si="39"/>
        <v>0</v>
      </c>
      <c r="L127" s="2">
        <f t="shared" si="39"/>
        <v>439.3</v>
      </c>
      <c r="M127" s="2">
        <f t="shared" si="39"/>
        <v>0</v>
      </c>
      <c r="N127" s="2">
        <f t="shared" si="39"/>
        <v>0</v>
      </c>
      <c r="O127" s="2">
        <f t="shared" si="39"/>
        <v>2.3</v>
      </c>
      <c r="P127" s="2">
        <f t="shared" si="39"/>
        <v>0</v>
      </c>
      <c r="Q127" s="2">
        <f t="shared" si="39"/>
        <v>197.5</v>
      </c>
      <c r="R127" s="2">
        <f t="shared" si="39"/>
        <v>0</v>
      </c>
      <c r="S127" s="2">
        <f t="shared" si="39"/>
        <v>0</v>
      </c>
      <c r="T127" s="2">
        <f t="shared" si="39"/>
        <v>28.7</v>
      </c>
      <c r="U127" s="2">
        <f t="shared" si="39"/>
        <v>0</v>
      </c>
      <c r="X127" s="14">
        <f t="shared" si="37"/>
        <v>22147.47</v>
      </c>
      <c r="Y127" s="14">
        <f t="shared" si="30"/>
        <v>0</v>
      </c>
    </row>
    <row r="128" s="2" customFormat="1" ht="18.75" spans="1:25">
      <c r="A128" s="10" t="s">
        <v>56</v>
      </c>
      <c r="B128" s="11" t="s">
        <v>24</v>
      </c>
      <c r="C128" s="2">
        <v>10425.62</v>
      </c>
      <c r="D128" s="2">
        <v>2836.1</v>
      </c>
      <c r="E128" s="2">
        <v>2394.94</v>
      </c>
      <c r="F128" s="2">
        <v>3851.93</v>
      </c>
      <c r="G128" s="2">
        <v>2930.51</v>
      </c>
      <c r="H128" s="2">
        <v>921.42</v>
      </c>
      <c r="I128" s="2">
        <v>41.92</v>
      </c>
      <c r="L128" s="2">
        <v>28.4</v>
      </c>
      <c r="O128" s="2">
        <v>516.76</v>
      </c>
      <c r="R128" s="2">
        <v>755.57</v>
      </c>
      <c r="X128" s="14">
        <f t="shared" si="37"/>
        <v>10425.62</v>
      </c>
      <c r="Y128" s="14">
        <f t="shared" si="30"/>
        <v>0</v>
      </c>
    </row>
    <row r="129" s="2" customFormat="1" ht="18.75" spans="1:25">
      <c r="A129" s="10"/>
      <c r="B129" s="11" t="s">
        <v>25</v>
      </c>
      <c r="C129" s="2">
        <v>1930.83</v>
      </c>
      <c r="D129" s="2">
        <v>829.9</v>
      </c>
      <c r="E129" s="2">
        <v>10.8</v>
      </c>
      <c r="F129" s="2">
        <v>942.77</v>
      </c>
      <c r="G129" s="2">
        <v>323.07</v>
      </c>
      <c r="H129" s="2">
        <v>619.7</v>
      </c>
      <c r="I129" s="2">
        <v>147.4</v>
      </c>
      <c r="X129" s="14">
        <f t="shared" si="37"/>
        <v>1930.87</v>
      </c>
      <c r="Y129" s="14">
        <f t="shared" si="30"/>
        <v>0.0399999999999636</v>
      </c>
    </row>
    <row r="130" s="2" customFormat="1" ht="18.75" spans="1:25">
      <c r="A130" s="10"/>
      <c r="B130" s="11" t="s">
        <v>26</v>
      </c>
      <c r="X130" s="14">
        <f t="shared" si="37"/>
        <v>0</v>
      </c>
      <c r="Y130" s="14">
        <f t="shared" si="30"/>
        <v>0</v>
      </c>
    </row>
    <row r="131" s="2" customFormat="1" ht="18.75" spans="1:25">
      <c r="A131" s="10"/>
      <c r="B131" s="11" t="s">
        <v>27</v>
      </c>
      <c r="C131" s="2">
        <v>2328.48</v>
      </c>
      <c r="D131" s="2">
        <v>857.86</v>
      </c>
      <c r="E131" s="2">
        <v>919.43</v>
      </c>
      <c r="F131" s="2">
        <v>551.19</v>
      </c>
      <c r="G131" s="2">
        <v>270.7</v>
      </c>
      <c r="H131" s="2">
        <v>280.49</v>
      </c>
      <c r="X131" s="14">
        <f t="shared" si="37"/>
        <v>2328.48</v>
      </c>
      <c r="Y131" s="14">
        <f t="shared" si="30"/>
        <v>0</v>
      </c>
    </row>
    <row r="132" s="2" customFormat="1" ht="18.75" spans="1:25">
      <c r="A132" s="5"/>
      <c r="B132" s="12" t="s">
        <v>28</v>
      </c>
      <c r="C132" s="2">
        <f t="shared" ref="C132:U132" si="40">C128+C129+C130+C131</f>
        <v>14684.93</v>
      </c>
      <c r="D132" s="2">
        <f t="shared" si="40"/>
        <v>4523.86</v>
      </c>
      <c r="E132" s="2">
        <f t="shared" si="40"/>
        <v>3325.17</v>
      </c>
      <c r="F132" s="2">
        <f t="shared" si="40"/>
        <v>5345.89</v>
      </c>
      <c r="G132" s="2">
        <f t="shared" si="40"/>
        <v>3524.28</v>
      </c>
      <c r="H132" s="2">
        <f t="shared" si="40"/>
        <v>1821.61</v>
      </c>
      <c r="I132" s="2">
        <f t="shared" si="40"/>
        <v>189.32</v>
      </c>
      <c r="J132" s="2">
        <f t="shared" si="40"/>
        <v>0</v>
      </c>
      <c r="K132" s="2">
        <f t="shared" si="40"/>
        <v>0</v>
      </c>
      <c r="L132" s="2">
        <f t="shared" si="40"/>
        <v>28.4</v>
      </c>
      <c r="M132" s="2">
        <f t="shared" si="40"/>
        <v>0</v>
      </c>
      <c r="N132" s="2">
        <f t="shared" si="40"/>
        <v>0</v>
      </c>
      <c r="O132" s="2">
        <f t="shared" si="40"/>
        <v>516.76</v>
      </c>
      <c r="P132" s="2">
        <f t="shared" si="40"/>
        <v>0</v>
      </c>
      <c r="Q132" s="2">
        <f t="shared" si="40"/>
        <v>0</v>
      </c>
      <c r="R132" s="2">
        <f t="shared" si="40"/>
        <v>755.57</v>
      </c>
      <c r="S132" s="2">
        <f t="shared" si="40"/>
        <v>0</v>
      </c>
      <c r="T132" s="2">
        <f t="shared" si="40"/>
        <v>0</v>
      </c>
      <c r="U132" s="2">
        <f t="shared" si="40"/>
        <v>0</v>
      </c>
      <c r="X132" s="14">
        <f t="shared" si="37"/>
        <v>14684.97</v>
      </c>
      <c r="Y132" s="14">
        <f t="shared" si="30"/>
        <v>0.0399999999990541</v>
      </c>
    </row>
    <row r="133" s="2" customFormat="1" ht="18.75" spans="1:25">
      <c r="A133" s="10" t="s">
        <v>57</v>
      </c>
      <c r="B133" s="11" t="s">
        <v>24</v>
      </c>
      <c r="C133" s="2">
        <v>7746.01</v>
      </c>
      <c r="D133" s="2">
        <v>992</v>
      </c>
      <c r="E133" s="2">
        <v>1059.6</v>
      </c>
      <c r="F133" s="2">
        <v>4824.89</v>
      </c>
      <c r="G133" s="2">
        <v>3175.3</v>
      </c>
      <c r="H133" s="2">
        <v>1649.59</v>
      </c>
      <c r="I133" s="2">
        <v>13.28</v>
      </c>
      <c r="L133" s="2">
        <v>434.4</v>
      </c>
      <c r="O133" s="2">
        <v>122.5</v>
      </c>
      <c r="Q133" s="2">
        <v>197.24</v>
      </c>
      <c r="T133" s="2">
        <v>102.12</v>
      </c>
      <c r="X133" s="14">
        <f t="shared" si="37"/>
        <v>7746.03</v>
      </c>
      <c r="Y133" s="14">
        <f t="shared" si="30"/>
        <v>0.0199999999995271</v>
      </c>
    </row>
    <row r="134" s="2" customFormat="1" ht="18.75" spans="1:25">
      <c r="A134" s="10"/>
      <c r="B134" s="11" t="s">
        <v>25</v>
      </c>
      <c r="C134" s="2">
        <v>10299.76</v>
      </c>
      <c r="D134" s="2">
        <v>3764.1</v>
      </c>
      <c r="E134" s="2">
        <v>1235.66</v>
      </c>
      <c r="F134" s="2">
        <v>3998.12</v>
      </c>
      <c r="G134" s="2">
        <v>1451.32</v>
      </c>
      <c r="H134" s="2">
        <v>2546.8</v>
      </c>
      <c r="L134" s="2">
        <v>501.9</v>
      </c>
      <c r="M134" s="2">
        <v>800</v>
      </c>
      <c r="X134" s="14">
        <f t="shared" si="33"/>
        <v>10299.78</v>
      </c>
      <c r="Y134" s="14">
        <f t="shared" si="30"/>
        <v>0.0200000000004366</v>
      </c>
    </row>
    <row r="135" s="2" customFormat="1" ht="18.75" spans="1:25">
      <c r="A135" s="10"/>
      <c r="B135" s="11" t="s">
        <v>26</v>
      </c>
      <c r="X135" s="14">
        <f t="shared" si="33"/>
        <v>0</v>
      </c>
      <c r="Y135" s="14">
        <f t="shared" si="30"/>
        <v>0</v>
      </c>
    </row>
    <row r="136" s="2" customFormat="1" ht="18.75" spans="1:25">
      <c r="A136" s="10"/>
      <c r="B136" s="11" t="s">
        <v>27</v>
      </c>
      <c r="C136" s="2">
        <v>5635.68</v>
      </c>
      <c r="D136" s="2">
        <v>2848.35</v>
      </c>
      <c r="E136" s="2">
        <v>89.56</v>
      </c>
      <c r="F136" s="2">
        <v>2697.77</v>
      </c>
      <c r="G136" s="2">
        <v>1637.31</v>
      </c>
      <c r="H136" s="2">
        <v>1060.46</v>
      </c>
      <c r="X136" s="14">
        <f t="shared" ref="X136:X189" si="41">U136+T136+S136+R136+Q136+P136+O136+N136+M136+L136+K136+J136+I136+F136+E136+D136</f>
        <v>5635.68</v>
      </c>
      <c r="Y136" s="14">
        <f t="shared" si="30"/>
        <v>0</v>
      </c>
    </row>
    <row r="137" s="2" customFormat="1" ht="18.75" spans="1:25">
      <c r="A137" s="5"/>
      <c r="B137" s="12" t="s">
        <v>28</v>
      </c>
      <c r="C137" s="2">
        <f t="shared" ref="C137:U137" si="42">C133+C134+C135+C136</f>
        <v>23681.45</v>
      </c>
      <c r="D137" s="2">
        <f t="shared" si="42"/>
        <v>7604.45</v>
      </c>
      <c r="E137" s="2">
        <f t="shared" si="42"/>
        <v>2384.82</v>
      </c>
      <c r="F137" s="2">
        <f t="shared" si="42"/>
        <v>11520.78</v>
      </c>
      <c r="G137" s="2">
        <f t="shared" si="42"/>
        <v>6263.93</v>
      </c>
      <c r="H137" s="2">
        <f t="shared" si="42"/>
        <v>5256.85</v>
      </c>
      <c r="I137" s="2">
        <f t="shared" si="42"/>
        <v>13.28</v>
      </c>
      <c r="J137" s="2">
        <f t="shared" si="42"/>
        <v>0</v>
      </c>
      <c r="K137" s="2">
        <f t="shared" si="42"/>
        <v>0</v>
      </c>
      <c r="L137" s="2">
        <f t="shared" si="42"/>
        <v>936.3</v>
      </c>
      <c r="M137" s="2">
        <f t="shared" si="42"/>
        <v>800</v>
      </c>
      <c r="N137" s="2">
        <f t="shared" si="42"/>
        <v>0</v>
      </c>
      <c r="O137" s="2">
        <f t="shared" si="42"/>
        <v>122.5</v>
      </c>
      <c r="P137" s="2">
        <f t="shared" si="42"/>
        <v>0</v>
      </c>
      <c r="Q137" s="2">
        <f t="shared" si="42"/>
        <v>197.24</v>
      </c>
      <c r="R137" s="2">
        <f t="shared" si="42"/>
        <v>0</v>
      </c>
      <c r="S137" s="2">
        <f t="shared" si="42"/>
        <v>0</v>
      </c>
      <c r="T137" s="2">
        <f t="shared" si="42"/>
        <v>102.12</v>
      </c>
      <c r="U137" s="2">
        <f t="shared" si="42"/>
        <v>0</v>
      </c>
      <c r="X137" s="14">
        <f t="shared" si="41"/>
        <v>23681.49</v>
      </c>
      <c r="Y137" s="14">
        <f t="shared" si="30"/>
        <v>0.0400000000008731</v>
      </c>
    </row>
    <row r="138" s="2" customFormat="1" ht="18.75" spans="1:25">
      <c r="A138" s="10" t="s">
        <v>58</v>
      </c>
      <c r="B138" s="11" t="s">
        <v>24</v>
      </c>
      <c r="C138" s="2">
        <v>14552.22</v>
      </c>
      <c r="D138" s="2">
        <v>4253.7</v>
      </c>
      <c r="E138" s="2">
        <v>2911.2</v>
      </c>
      <c r="F138" s="2">
        <v>3000.79</v>
      </c>
      <c r="G138" s="2">
        <v>1981.85</v>
      </c>
      <c r="H138" s="2">
        <v>1018.94</v>
      </c>
      <c r="I138" s="2">
        <v>1058.29</v>
      </c>
      <c r="J138" s="2">
        <v>52.24</v>
      </c>
      <c r="L138" s="2">
        <v>2656.94</v>
      </c>
      <c r="M138" s="2">
        <v>362.71</v>
      </c>
      <c r="O138" s="2">
        <v>155.09</v>
      </c>
      <c r="Q138" s="2">
        <v>60</v>
      </c>
      <c r="R138" s="2">
        <v>41.23</v>
      </c>
      <c r="X138" s="14">
        <f t="shared" si="41"/>
        <v>14552.19</v>
      </c>
      <c r="Y138" s="14">
        <f t="shared" si="30"/>
        <v>-0.0299999999988358</v>
      </c>
    </row>
    <row r="139" s="2" customFormat="1" ht="18.75" spans="1:25">
      <c r="A139" s="10"/>
      <c r="B139" s="11" t="s">
        <v>25</v>
      </c>
      <c r="C139" s="2">
        <v>2332.16</v>
      </c>
      <c r="D139" s="2">
        <v>594.1</v>
      </c>
      <c r="F139" s="2">
        <v>1509.7</v>
      </c>
      <c r="G139" s="2">
        <v>1507.52</v>
      </c>
      <c r="H139" s="2">
        <v>2.18</v>
      </c>
      <c r="L139" s="2">
        <v>14.25</v>
      </c>
      <c r="O139" s="2">
        <v>193.44</v>
      </c>
      <c r="T139" s="2">
        <v>20.71</v>
      </c>
      <c r="X139" s="14">
        <f t="shared" si="41"/>
        <v>2332.2</v>
      </c>
      <c r="Y139" s="14">
        <f t="shared" si="30"/>
        <v>0.0399999999999636</v>
      </c>
    </row>
    <row r="140" s="2" customFormat="1" ht="18.75" spans="1:25">
      <c r="A140" s="10"/>
      <c r="B140" s="11" t="s">
        <v>26</v>
      </c>
      <c r="X140" s="14">
        <f t="shared" si="41"/>
        <v>0</v>
      </c>
      <c r="Y140" s="14">
        <f t="shared" si="30"/>
        <v>0</v>
      </c>
    </row>
    <row r="141" s="2" customFormat="1" ht="18.75" spans="1:25">
      <c r="A141" s="10"/>
      <c r="B141" s="11" t="s">
        <v>27</v>
      </c>
      <c r="C141" s="2">
        <v>2175.46</v>
      </c>
      <c r="D141" s="2">
        <v>561.67</v>
      </c>
      <c r="E141" s="2">
        <v>983.67</v>
      </c>
      <c r="F141" s="2">
        <v>601.62</v>
      </c>
      <c r="G141" s="2">
        <v>451.62</v>
      </c>
      <c r="H141" s="2">
        <v>150</v>
      </c>
      <c r="J141" s="2">
        <v>28.5</v>
      </c>
      <c r="X141" s="14">
        <f t="shared" si="41"/>
        <v>2175.46</v>
      </c>
      <c r="Y141" s="14">
        <f t="shared" si="30"/>
        <v>0</v>
      </c>
    </row>
    <row r="142" s="2" customFormat="1" ht="18.75" spans="1:25">
      <c r="A142" s="5"/>
      <c r="B142" s="12" t="s">
        <v>28</v>
      </c>
      <c r="C142" s="2">
        <f t="shared" ref="C142:U142" si="43">C138+C139+C140+C141</f>
        <v>19059.84</v>
      </c>
      <c r="D142" s="2">
        <f t="shared" si="43"/>
        <v>5409.47</v>
      </c>
      <c r="E142" s="2">
        <f t="shared" si="43"/>
        <v>3894.87</v>
      </c>
      <c r="F142" s="2">
        <f t="shared" si="43"/>
        <v>5112.11</v>
      </c>
      <c r="G142" s="2">
        <f t="shared" si="43"/>
        <v>3940.99</v>
      </c>
      <c r="H142" s="2">
        <f t="shared" si="43"/>
        <v>1171.12</v>
      </c>
      <c r="I142" s="2">
        <f t="shared" si="43"/>
        <v>1058.29</v>
      </c>
      <c r="J142" s="2">
        <f t="shared" si="43"/>
        <v>80.74</v>
      </c>
      <c r="K142" s="2">
        <f t="shared" si="43"/>
        <v>0</v>
      </c>
      <c r="L142" s="2">
        <f t="shared" si="43"/>
        <v>2671.19</v>
      </c>
      <c r="M142" s="2">
        <f t="shared" si="43"/>
        <v>362.71</v>
      </c>
      <c r="N142" s="2">
        <f t="shared" si="43"/>
        <v>0</v>
      </c>
      <c r="O142" s="2">
        <f t="shared" si="43"/>
        <v>348.53</v>
      </c>
      <c r="P142" s="2">
        <f t="shared" si="43"/>
        <v>0</v>
      </c>
      <c r="Q142" s="2">
        <f t="shared" si="43"/>
        <v>60</v>
      </c>
      <c r="R142" s="2">
        <f t="shared" si="43"/>
        <v>41.23</v>
      </c>
      <c r="S142" s="2">
        <f t="shared" si="43"/>
        <v>0</v>
      </c>
      <c r="T142" s="2">
        <f t="shared" si="43"/>
        <v>20.71</v>
      </c>
      <c r="U142" s="2">
        <f t="shared" si="43"/>
        <v>0</v>
      </c>
      <c r="X142" s="14">
        <f t="shared" si="41"/>
        <v>19059.85</v>
      </c>
      <c r="Y142" s="14">
        <f t="shared" si="30"/>
        <v>0.00999999999839929</v>
      </c>
    </row>
    <row r="143" s="2" customFormat="1" ht="18.75" spans="1:25">
      <c r="A143" s="10" t="s">
        <v>59</v>
      </c>
      <c r="B143" s="11" t="s">
        <v>24</v>
      </c>
      <c r="C143" s="2">
        <v>14145.71</v>
      </c>
      <c r="D143" s="2">
        <v>1598.5</v>
      </c>
      <c r="E143" s="2">
        <v>2676.62</v>
      </c>
      <c r="F143" s="2">
        <v>6985.11</v>
      </c>
      <c r="G143" s="2">
        <v>5927.62</v>
      </c>
      <c r="H143" s="2">
        <v>1057.49</v>
      </c>
      <c r="I143" s="2">
        <v>809.5</v>
      </c>
      <c r="J143" s="2">
        <v>586.8</v>
      </c>
      <c r="K143" s="2">
        <v>958</v>
      </c>
      <c r="O143" s="2">
        <v>21.94</v>
      </c>
      <c r="R143" s="2">
        <v>509.25</v>
      </c>
      <c r="X143" s="14">
        <f t="shared" si="41"/>
        <v>14145.72</v>
      </c>
      <c r="Y143" s="14">
        <f t="shared" si="30"/>
        <v>0.0100000000002183</v>
      </c>
    </row>
    <row r="144" s="2" customFormat="1" ht="18.75" spans="1:25">
      <c r="A144" s="10"/>
      <c r="B144" s="11" t="s">
        <v>25</v>
      </c>
      <c r="C144" s="2">
        <v>8981.62</v>
      </c>
      <c r="D144" s="2">
        <v>3367.6</v>
      </c>
      <c r="E144" s="2">
        <v>299.45</v>
      </c>
      <c r="F144" s="2">
        <v>5088.23</v>
      </c>
      <c r="G144" s="2">
        <v>4038.08</v>
      </c>
      <c r="H144" s="2">
        <v>1050.15</v>
      </c>
      <c r="M144" s="2">
        <v>159.6</v>
      </c>
      <c r="S144" s="2">
        <v>66.7</v>
      </c>
      <c r="X144" s="14">
        <f t="shared" si="41"/>
        <v>8981.58</v>
      </c>
      <c r="Y144" s="14">
        <f t="shared" si="30"/>
        <v>-0.0400000000008731</v>
      </c>
    </row>
    <row r="145" s="2" customFormat="1" ht="18.75" spans="1:25">
      <c r="A145" s="10"/>
      <c r="B145" s="11" t="s">
        <v>26</v>
      </c>
      <c r="X145" s="14">
        <f t="shared" si="41"/>
        <v>0</v>
      </c>
      <c r="Y145" s="14">
        <f t="shared" si="30"/>
        <v>0</v>
      </c>
    </row>
    <row r="146" s="2" customFormat="1" ht="18.75" spans="1:25">
      <c r="A146" s="10"/>
      <c r="B146" s="11" t="s">
        <v>27</v>
      </c>
      <c r="C146" s="2">
        <v>2847.61</v>
      </c>
      <c r="D146" s="2">
        <v>753.62</v>
      </c>
      <c r="E146" s="2">
        <v>804.51</v>
      </c>
      <c r="F146" s="2">
        <v>1108.93</v>
      </c>
      <c r="G146" s="2">
        <v>1108.93</v>
      </c>
      <c r="Q146" s="2">
        <v>59.34</v>
      </c>
      <c r="R146" s="2">
        <v>121.21</v>
      </c>
      <c r="X146" s="14">
        <f t="shared" si="41"/>
        <v>2847.61</v>
      </c>
      <c r="Y146" s="14">
        <f t="shared" si="30"/>
        <v>0</v>
      </c>
    </row>
    <row r="147" s="2" customFormat="1" ht="18.75" spans="1:25">
      <c r="A147" s="5"/>
      <c r="B147" s="12" t="s">
        <v>28</v>
      </c>
      <c r="C147" s="2">
        <f t="shared" ref="C147:U147" si="44">C143+C144+C145+C146</f>
        <v>25974.94</v>
      </c>
      <c r="D147" s="2">
        <f t="shared" si="44"/>
        <v>5719.72</v>
      </c>
      <c r="E147" s="2">
        <f t="shared" si="44"/>
        <v>3780.58</v>
      </c>
      <c r="F147" s="2">
        <f t="shared" si="44"/>
        <v>13182.27</v>
      </c>
      <c r="G147" s="2">
        <f t="shared" si="44"/>
        <v>11074.63</v>
      </c>
      <c r="H147" s="2">
        <f t="shared" si="44"/>
        <v>2107.64</v>
      </c>
      <c r="I147" s="2">
        <f t="shared" si="44"/>
        <v>809.5</v>
      </c>
      <c r="J147" s="2">
        <f t="shared" si="44"/>
        <v>586.8</v>
      </c>
      <c r="K147" s="2">
        <f t="shared" si="44"/>
        <v>958</v>
      </c>
      <c r="L147" s="2">
        <f t="shared" si="44"/>
        <v>0</v>
      </c>
      <c r="M147" s="2">
        <f t="shared" si="44"/>
        <v>159.6</v>
      </c>
      <c r="N147" s="2">
        <f t="shared" si="44"/>
        <v>0</v>
      </c>
      <c r="O147" s="2">
        <f t="shared" si="44"/>
        <v>21.94</v>
      </c>
      <c r="P147" s="2">
        <f t="shared" si="44"/>
        <v>0</v>
      </c>
      <c r="Q147" s="2">
        <f t="shared" si="44"/>
        <v>59.34</v>
      </c>
      <c r="R147" s="2">
        <f t="shared" si="44"/>
        <v>630.46</v>
      </c>
      <c r="S147" s="2">
        <f t="shared" si="44"/>
        <v>66.7</v>
      </c>
      <c r="T147" s="2">
        <f t="shared" si="44"/>
        <v>0</v>
      </c>
      <c r="U147" s="2">
        <f t="shared" si="44"/>
        <v>0</v>
      </c>
      <c r="X147" s="14">
        <f t="shared" si="41"/>
        <v>25974.91</v>
      </c>
      <c r="Y147" s="14">
        <f t="shared" si="30"/>
        <v>-0.0299999999988358</v>
      </c>
    </row>
    <row r="148" s="2" customFormat="1" ht="18.75" spans="1:25">
      <c r="A148" s="10" t="s">
        <v>60</v>
      </c>
      <c r="B148" s="11" t="s">
        <v>24</v>
      </c>
      <c r="C148" s="2">
        <v>9552.03</v>
      </c>
      <c r="D148" s="2">
        <v>2287.57</v>
      </c>
      <c r="E148" s="2">
        <v>541.7</v>
      </c>
      <c r="F148" s="2">
        <v>6137.26</v>
      </c>
      <c r="G148" s="2">
        <v>3483.33</v>
      </c>
      <c r="H148" s="2">
        <v>2653.93</v>
      </c>
      <c r="L148" s="2">
        <v>305.8</v>
      </c>
      <c r="O148" s="2">
        <v>207.2</v>
      </c>
      <c r="Q148" s="2">
        <v>72.5</v>
      </c>
      <c r="X148" s="14">
        <f t="shared" si="41"/>
        <v>9552.03</v>
      </c>
      <c r="Y148" s="14">
        <f t="shared" si="30"/>
        <v>0</v>
      </c>
    </row>
    <row r="149" s="2" customFormat="1" ht="18.75" spans="1:25">
      <c r="A149" s="10"/>
      <c r="B149" s="11" t="s">
        <v>25</v>
      </c>
      <c r="C149" s="2">
        <v>13137.66</v>
      </c>
      <c r="D149" s="2">
        <v>2877.7</v>
      </c>
      <c r="E149" s="2">
        <v>5272.34</v>
      </c>
      <c r="F149" s="2">
        <v>1581.58</v>
      </c>
      <c r="G149" s="2">
        <v>1153.16</v>
      </c>
      <c r="H149" s="2">
        <v>428.42</v>
      </c>
      <c r="L149" s="2">
        <v>3382.99</v>
      </c>
      <c r="Q149" s="2">
        <v>23.1</v>
      </c>
      <c r="X149" s="14">
        <f t="shared" si="41"/>
        <v>13137.71</v>
      </c>
      <c r="Y149" s="14">
        <f t="shared" si="30"/>
        <v>0.0499999999992724</v>
      </c>
    </row>
    <row r="150" s="2" customFormat="1" ht="18.75" spans="1:25">
      <c r="A150" s="10"/>
      <c r="B150" s="11" t="s">
        <v>26</v>
      </c>
      <c r="X150" s="14">
        <f t="shared" si="41"/>
        <v>0</v>
      </c>
      <c r="Y150" s="14">
        <f t="shared" si="30"/>
        <v>0</v>
      </c>
    </row>
    <row r="151" s="2" customFormat="1" ht="18.75" spans="1:25">
      <c r="A151" s="10"/>
      <c r="B151" s="11" t="s">
        <v>27</v>
      </c>
      <c r="C151" s="2">
        <v>13123.42</v>
      </c>
      <c r="D151" s="2">
        <v>2006.01</v>
      </c>
      <c r="E151" s="2">
        <v>6400.67</v>
      </c>
      <c r="F151" s="2">
        <v>4676.74</v>
      </c>
      <c r="G151" s="2">
        <v>3828.31</v>
      </c>
      <c r="H151" s="2">
        <v>848.43</v>
      </c>
      <c r="Q151" s="2">
        <v>40</v>
      </c>
      <c r="X151" s="14">
        <f t="shared" si="41"/>
        <v>13123.42</v>
      </c>
      <c r="Y151" s="14">
        <f t="shared" si="30"/>
        <v>0</v>
      </c>
    </row>
    <row r="152" s="2" customFormat="1" ht="18.75" spans="1:25">
      <c r="A152" s="5"/>
      <c r="B152" s="12" t="s">
        <v>28</v>
      </c>
      <c r="C152" s="2">
        <f t="shared" ref="C152:U152" si="45">C148+C149+C150+C151</f>
        <v>35813.11</v>
      </c>
      <c r="D152" s="2">
        <f t="shared" si="45"/>
        <v>7171.28</v>
      </c>
      <c r="E152" s="2">
        <f t="shared" si="45"/>
        <v>12214.71</v>
      </c>
      <c r="F152" s="2">
        <f t="shared" si="45"/>
        <v>12395.58</v>
      </c>
      <c r="G152" s="2">
        <f t="shared" si="45"/>
        <v>8464.8</v>
      </c>
      <c r="H152" s="2">
        <f t="shared" si="45"/>
        <v>3930.78</v>
      </c>
      <c r="I152" s="2">
        <f t="shared" si="45"/>
        <v>0</v>
      </c>
      <c r="J152" s="2">
        <f t="shared" si="45"/>
        <v>0</v>
      </c>
      <c r="K152" s="2">
        <f t="shared" si="45"/>
        <v>0</v>
      </c>
      <c r="L152" s="2">
        <f t="shared" si="45"/>
        <v>3688.79</v>
      </c>
      <c r="M152" s="2">
        <f t="shared" si="45"/>
        <v>0</v>
      </c>
      <c r="N152" s="2">
        <f t="shared" si="45"/>
        <v>0</v>
      </c>
      <c r="O152" s="2">
        <f t="shared" si="45"/>
        <v>207.2</v>
      </c>
      <c r="P152" s="2">
        <f t="shared" si="45"/>
        <v>0</v>
      </c>
      <c r="Q152" s="2">
        <f t="shared" si="45"/>
        <v>135.6</v>
      </c>
      <c r="R152" s="2">
        <f t="shared" si="45"/>
        <v>0</v>
      </c>
      <c r="S152" s="2">
        <f t="shared" si="45"/>
        <v>0</v>
      </c>
      <c r="T152" s="2">
        <f t="shared" si="45"/>
        <v>0</v>
      </c>
      <c r="U152" s="2">
        <f t="shared" si="45"/>
        <v>0</v>
      </c>
      <c r="X152" s="14">
        <f t="shared" si="41"/>
        <v>35813.16</v>
      </c>
      <c r="Y152" s="14">
        <f t="shared" si="30"/>
        <v>0.0500000000029104</v>
      </c>
    </row>
    <row r="153" s="2" customFormat="1" ht="18.75" spans="1:25">
      <c r="A153" s="10" t="s">
        <v>61</v>
      </c>
      <c r="B153" s="11" t="s">
        <v>24</v>
      </c>
      <c r="C153" s="2">
        <v>12819.21</v>
      </c>
      <c r="D153" s="2">
        <v>4124.2</v>
      </c>
      <c r="E153" s="2">
        <v>708.55</v>
      </c>
      <c r="F153" s="2">
        <v>7634.91</v>
      </c>
      <c r="G153" s="2">
        <v>5684.36</v>
      </c>
      <c r="H153" s="2">
        <v>1950.55</v>
      </c>
      <c r="O153" s="2">
        <v>120.3</v>
      </c>
      <c r="Q153" s="2">
        <v>200</v>
      </c>
      <c r="R153" s="2">
        <v>31.3</v>
      </c>
      <c r="X153" s="14">
        <f t="shared" si="41"/>
        <v>12819.26</v>
      </c>
      <c r="Y153" s="14">
        <f t="shared" si="30"/>
        <v>0.0500000000010914</v>
      </c>
    </row>
    <row r="154" s="2" customFormat="1" ht="18.75" spans="1:25">
      <c r="A154" s="10"/>
      <c r="B154" s="11" t="s">
        <v>25</v>
      </c>
      <c r="C154" s="2">
        <v>8340.25</v>
      </c>
      <c r="D154" s="2">
        <v>1679.5</v>
      </c>
      <c r="E154" s="2">
        <v>387.6</v>
      </c>
      <c r="F154" s="2">
        <v>4504.44</v>
      </c>
      <c r="G154" s="2">
        <v>3584.1</v>
      </c>
      <c r="H154" s="2">
        <v>920.34</v>
      </c>
      <c r="L154" s="2">
        <v>1619.4</v>
      </c>
      <c r="O154" s="2">
        <v>12.8</v>
      </c>
      <c r="Q154" s="2">
        <v>55.8</v>
      </c>
      <c r="T154" s="2">
        <v>80.75</v>
      </c>
      <c r="X154" s="14">
        <f t="shared" si="41"/>
        <v>8340.29</v>
      </c>
      <c r="Y154" s="14">
        <f t="shared" si="30"/>
        <v>0.0400000000008731</v>
      </c>
    </row>
    <row r="155" s="2" customFormat="1" ht="18.75" spans="1:25">
      <c r="A155" s="10"/>
      <c r="B155" s="11" t="s">
        <v>26</v>
      </c>
      <c r="X155" s="14">
        <f t="shared" si="41"/>
        <v>0</v>
      </c>
      <c r="Y155" s="14">
        <f t="shared" si="30"/>
        <v>0</v>
      </c>
    </row>
    <row r="156" s="2" customFormat="1" ht="18.75" spans="1:25">
      <c r="A156" s="10"/>
      <c r="B156" s="11" t="s">
        <v>27</v>
      </c>
      <c r="C156" s="2">
        <v>2078.95</v>
      </c>
      <c r="D156" s="2">
        <v>1245.52</v>
      </c>
      <c r="F156" s="2">
        <v>833.43</v>
      </c>
      <c r="G156" s="2">
        <v>778.55</v>
      </c>
      <c r="H156" s="2">
        <v>54.88</v>
      </c>
      <c r="X156" s="14">
        <f t="shared" si="41"/>
        <v>2078.95</v>
      </c>
      <c r="Y156" s="14">
        <f t="shared" si="30"/>
        <v>0</v>
      </c>
    </row>
    <row r="157" s="2" customFormat="1" ht="18.75" spans="1:25">
      <c r="A157" s="5"/>
      <c r="B157" s="12" t="s">
        <v>28</v>
      </c>
      <c r="C157" s="2">
        <f t="shared" ref="C157:U157" si="46">C153+C154+C155+C156</f>
        <v>23238.41</v>
      </c>
      <c r="D157" s="2">
        <f t="shared" si="46"/>
        <v>7049.22</v>
      </c>
      <c r="E157" s="2">
        <f t="shared" si="46"/>
        <v>1096.15</v>
      </c>
      <c r="F157" s="2">
        <f t="shared" si="46"/>
        <v>12972.78</v>
      </c>
      <c r="G157" s="2">
        <f t="shared" si="46"/>
        <v>10047.01</v>
      </c>
      <c r="H157" s="2">
        <f t="shared" si="46"/>
        <v>2925.77</v>
      </c>
      <c r="I157" s="2">
        <f t="shared" si="46"/>
        <v>0</v>
      </c>
      <c r="J157" s="2">
        <f t="shared" si="46"/>
        <v>0</v>
      </c>
      <c r="K157" s="2">
        <f t="shared" si="46"/>
        <v>0</v>
      </c>
      <c r="L157" s="2">
        <f t="shared" si="46"/>
        <v>1619.4</v>
      </c>
      <c r="M157" s="2">
        <f t="shared" si="46"/>
        <v>0</v>
      </c>
      <c r="N157" s="2">
        <f t="shared" si="46"/>
        <v>0</v>
      </c>
      <c r="O157" s="2">
        <f t="shared" si="46"/>
        <v>133.1</v>
      </c>
      <c r="P157" s="2">
        <f t="shared" si="46"/>
        <v>0</v>
      </c>
      <c r="Q157" s="2">
        <f t="shared" si="46"/>
        <v>255.8</v>
      </c>
      <c r="R157" s="2">
        <f t="shared" si="46"/>
        <v>31.3</v>
      </c>
      <c r="S157" s="2">
        <f t="shared" si="46"/>
        <v>0</v>
      </c>
      <c r="T157" s="2">
        <f t="shared" si="46"/>
        <v>80.75</v>
      </c>
      <c r="U157" s="2">
        <f t="shared" si="46"/>
        <v>0</v>
      </c>
      <c r="X157" s="14">
        <f t="shared" si="41"/>
        <v>23238.5</v>
      </c>
      <c r="Y157" s="14">
        <f t="shared" si="30"/>
        <v>0.0900000000001455</v>
      </c>
    </row>
    <row r="158" s="2" customFormat="1" ht="18.75" spans="1:25">
      <c r="A158" s="10" t="s">
        <v>62</v>
      </c>
      <c r="B158" s="11" t="s">
        <v>24</v>
      </c>
      <c r="C158" s="2">
        <v>18981.36</v>
      </c>
      <c r="D158" s="2">
        <v>4881</v>
      </c>
      <c r="E158" s="2">
        <v>7357.1</v>
      </c>
      <c r="F158" s="2">
        <v>5896.02</v>
      </c>
      <c r="G158" s="2">
        <v>4920.59</v>
      </c>
      <c r="H158" s="2">
        <v>975.43</v>
      </c>
      <c r="L158" s="2">
        <v>275</v>
      </c>
      <c r="Q158" s="2">
        <v>289.78</v>
      </c>
      <c r="S158" s="2">
        <v>240.28</v>
      </c>
      <c r="T158" s="2">
        <v>42.18</v>
      </c>
      <c r="X158" s="14">
        <f t="shared" si="41"/>
        <v>18981.36</v>
      </c>
      <c r="Y158" s="14">
        <f t="shared" si="30"/>
        <v>0</v>
      </c>
    </row>
    <row r="159" s="2" customFormat="1" ht="18.75" spans="1:25">
      <c r="A159" s="10"/>
      <c r="B159" s="11" t="s">
        <v>25</v>
      </c>
      <c r="C159" s="2">
        <v>1699.01</v>
      </c>
      <c r="D159" s="2">
        <v>444.8</v>
      </c>
      <c r="E159" s="2">
        <v>346.17</v>
      </c>
      <c r="F159" s="2">
        <v>873.2</v>
      </c>
      <c r="G159" s="2">
        <v>157.1</v>
      </c>
      <c r="H159" s="2">
        <v>716.1</v>
      </c>
      <c r="J159" s="2">
        <v>18</v>
      </c>
      <c r="Q159" s="2">
        <v>16.8</v>
      </c>
      <c r="X159" s="14">
        <f t="shared" si="41"/>
        <v>1698.97</v>
      </c>
      <c r="Y159" s="14">
        <f t="shared" ref="Y159:Y222" si="47">X159-C159</f>
        <v>-0.0399999999999636</v>
      </c>
    </row>
    <row r="160" s="2" customFormat="1" ht="18.75" spans="1:25">
      <c r="A160" s="10"/>
      <c r="B160" s="11" t="s">
        <v>26</v>
      </c>
      <c r="X160" s="14">
        <f t="shared" si="41"/>
        <v>0</v>
      </c>
      <c r="Y160" s="14">
        <f t="shared" si="47"/>
        <v>0</v>
      </c>
    </row>
    <row r="161" s="2" customFormat="1" ht="18.75" spans="1:25">
      <c r="A161" s="10"/>
      <c r="B161" s="11" t="s">
        <v>27</v>
      </c>
      <c r="C161" s="2">
        <v>587.08</v>
      </c>
      <c r="D161" s="2">
        <v>500.2</v>
      </c>
      <c r="E161" s="2">
        <v>56.5</v>
      </c>
      <c r="F161" s="2">
        <v>30.35</v>
      </c>
      <c r="G161" s="2">
        <v>10.03</v>
      </c>
      <c r="H161" s="2">
        <v>20.32</v>
      </c>
      <c r="X161" s="14">
        <f t="shared" si="41"/>
        <v>587.05</v>
      </c>
      <c r="Y161" s="14">
        <f t="shared" si="47"/>
        <v>-0.0300000000000864</v>
      </c>
    </row>
    <row r="162" s="2" customFormat="1" ht="18.75" spans="1:25">
      <c r="A162" s="5"/>
      <c r="B162" s="12" t="s">
        <v>28</v>
      </c>
      <c r="C162" s="2">
        <f t="shared" ref="C162:U162" si="48">C158+C159+C160+C161</f>
        <v>21267.45</v>
      </c>
      <c r="D162" s="2">
        <f t="shared" si="48"/>
        <v>5826</v>
      </c>
      <c r="E162" s="2">
        <f t="shared" si="48"/>
        <v>7759.77</v>
      </c>
      <c r="F162" s="2">
        <f t="shared" si="48"/>
        <v>6799.57</v>
      </c>
      <c r="G162" s="2">
        <f t="shared" si="48"/>
        <v>5087.72</v>
      </c>
      <c r="H162" s="2">
        <f t="shared" si="48"/>
        <v>1711.85</v>
      </c>
      <c r="I162" s="2">
        <f t="shared" si="48"/>
        <v>0</v>
      </c>
      <c r="J162" s="2">
        <f t="shared" si="48"/>
        <v>18</v>
      </c>
      <c r="K162" s="2">
        <f t="shared" si="48"/>
        <v>0</v>
      </c>
      <c r="L162" s="2">
        <f t="shared" si="48"/>
        <v>275</v>
      </c>
      <c r="M162" s="2">
        <f t="shared" si="48"/>
        <v>0</v>
      </c>
      <c r="N162" s="2">
        <f t="shared" si="48"/>
        <v>0</v>
      </c>
      <c r="O162" s="2">
        <f t="shared" si="48"/>
        <v>0</v>
      </c>
      <c r="P162" s="2">
        <f t="shared" si="48"/>
        <v>0</v>
      </c>
      <c r="Q162" s="2">
        <f t="shared" si="48"/>
        <v>306.58</v>
      </c>
      <c r="R162" s="2">
        <f t="shared" si="48"/>
        <v>0</v>
      </c>
      <c r="S162" s="2">
        <f t="shared" si="48"/>
        <v>240.28</v>
      </c>
      <c r="T162" s="2">
        <f t="shared" si="48"/>
        <v>42.18</v>
      </c>
      <c r="U162" s="2">
        <f t="shared" si="48"/>
        <v>0</v>
      </c>
      <c r="X162" s="14">
        <f t="shared" si="41"/>
        <v>21267.38</v>
      </c>
      <c r="Y162" s="14">
        <f t="shared" si="47"/>
        <v>-0.069999999999709</v>
      </c>
    </row>
    <row r="163" s="2" customFormat="1" ht="18.75" spans="1:25">
      <c r="A163" s="10" t="s">
        <v>63</v>
      </c>
      <c r="B163" s="11" t="s">
        <v>24</v>
      </c>
      <c r="C163" s="2">
        <v>7324.35</v>
      </c>
      <c r="D163" s="2">
        <v>1670.2</v>
      </c>
      <c r="E163" s="2">
        <v>1508.38</v>
      </c>
      <c r="F163" s="2">
        <v>3605.83</v>
      </c>
      <c r="G163" s="2">
        <v>1588.94</v>
      </c>
      <c r="H163" s="2">
        <v>2016.89</v>
      </c>
      <c r="L163" s="2">
        <v>342</v>
      </c>
      <c r="O163" s="2">
        <v>90.32</v>
      </c>
      <c r="Q163" s="2">
        <v>107.6</v>
      </c>
      <c r="X163" s="14">
        <f t="shared" si="41"/>
        <v>7324.33</v>
      </c>
      <c r="Y163" s="14">
        <f t="shared" si="47"/>
        <v>-0.0200000000004366</v>
      </c>
    </row>
    <row r="164" s="2" customFormat="1" ht="18.75" spans="1:25">
      <c r="A164" s="10"/>
      <c r="B164" s="11" t="s">
        <v>25</v>
      </c>
      <c r="C164" s="2">
        <v>8585.29</v>
      </c>
      <c r="D164" s="2">
        <v>1929.6</v>
      </c>
      <c r="E164" s="2">
        <v>646.87</v>
      </c>
      <c r="F164" s="2">
        <v>4296.86</v>
      </c>
      <c r="G164" s="2">
        <v>1847</v>
      </c>
      <c r="H164" s="2">
        <v>2449.86</v>
      </c>
      <c r="L164" s="2">
        <v>686.49</v>
      </c>
      <c r="O164" s="2">
        <v>314.85</v>
      </c>
      <c r="Q164" s="2">
        <v>710.6</v>
      </c>
      <c r="X164" s="14">
        <f t="shared" si="41"/>
        <v>8585.27</v>
      </c>
      <c r="Y164" s="14">
        <f t="shared" si="47"/>
        <v>-0.0200000000004366</v>
      </c>
    </row>
    <row r="165" s="2" customFormat="1" ht="18.75" spans="1:25">
      <c r="A165" s="10"/>
      <c r="B165" s="11" t="s">
        <v>26</v>
      </c>
      <c r="X165" s="14">
        <f t="shared" si="41"/>
        <v>0</v>
      </c>
      <c r="Y165" s="14">
        <f t="shared" si="47"/>
        <v>0</v>
      </c>
    </row>
    <row r="166" s="2" customFormat="1" ht="18.75" spans="1:25">
      <c r="A166" s="10"/>
      <c r="B166" s="11" t="s">
        <v>27</v>
      </c>
      <c r="C166" s="2">
        <v>3989.8</v>
      </c>
      <c r="D166" s="2">
        <v>2062.3</v>
      </c>
      <c r="E166" s="2">
        <v>436.82</v>
      </c>
      <c r="F166" s="2">
        <v>1478.66</v>
      </c>
      <c r="G166" s="2">
        <v>523.62</v>
      </c>
      <c r="H166" s="2">
        <v>955.04</v>
      </c>
      <c r="L166" s="2">
        <v>12</v>
      </c>
      <c r="X166" s="14">
        <f t="shared" si="41"/>
        <v>3989.78</v>
      </c>
      <c r="Y166" s="14">
        <f t="shared" si="47"/>
        <v>-0.0199999999999818</v>
      </c>
    </row>
    <row r="167" s="2" customFormat="1" ht="18.75" spans="1:25">
      <c r="A167" s="5"/>
      <c r="B167" s="12" t="s">
        <v>28</v>
      </c>
      <c r="C167" s="2">
        <f t="shared" ref="C167:U167" si="49">C163+C164+C165+C166</f>
        <v>19899.44</v>
      </c>
      <c r="D167" s="2">
        <f t="shared" si="49"/>
        <v>5662.1</v>
      </c>
      <c r="E167" s="2">
        <f t="shared" si="49"/>
        <v>2592.07</v>
      </c>
      <c r="F167" s="2">
        <f t="shared" si="49"/>
        <v>9381.35</v>
      </c>
      <c r="G167" s="2">
        <f t="shared" si="49"/>
        <v>3959.56</v>
      </c>
      <c r="H167" s="2">
        <f t="shared" si="49"/>
        <v>5421.79</v>
      </c>
      <c r="I167" s="2">
        <f t="shared" si="49"/>
        <v>0</v>
      </c>
      <c r="J167" s="2">
        <f t="shared" si="49"/>
        <v>0</v>
      </c>
      <c r="K167" s="2">
        <f t="shared" si="49"/>
        <v>0</v>
      </c>
      <c r="L167" s="2">
        <f t="shared" si="49"/>
        <v>1040.49</v>
      </c>
      <c r="M167" s="2">
        <f t="shared" si="49"/>
        <v>0</v>
      </c>
      <c r="N167" s="2">
        <f t="shared" si="49"/>
        <v>0</v>
      </c>
      <c r="O167" s="2">
        <f t="shared" si="49"/>
        <v>405.17</v>
      </c>
      <c r="P167" s="2">
        <f t="shared" si="49"/>
        <v>0</v>
      </c>
      <c r="Q167" s="2">
        <f t="shared" si="49"/>
        <v>818.2</v>
      </c>
      <c r="R167" s="2">
        <f t="shared" si="49"/>
        <v>0</v>
      </c>
      <c r="S167" s="2">
        <f t="shared" si="49"/>
        <v>0</v>
      </c>
      <c r="T167" s="2">
        <f t="shared" si="49"/>
        <v>0</v>
      </c>
      <c r="U167" s="2">
        <f t="shared" si="49"/>
        <v>0</v>
      </c>
      <c r="X167" s="14">
        <f t="shared" si="41"/>
        <v>19899.38</v>
      </c>
      <c r="Y167" s="14">
        <f t="shared" si="47"/>
        <v>-0.0599999999976717</v>
      </c>
    </row>
    <row r="168" s="2" customFormat="1" ht="18.75" spans="1:25">
      <c r="A168" s="10" t="s">
        <v>64</v>
      </c>
      <c r="B168" s="11" t="s">
        <v>24</v>
      </c>
      <c r="C168" s="2">
        <v>15196.91</v>
      </c>
      <c r="D168" s="2">
        <v>4149.33</v>
      </c>
      <c r="E168" s="2">
        <v>2217.46</v>
      </c>
      <c r="F168" s="2">
        <v>4867.37</v>
      </c>
      <c r="G168" s="2">
        <v>3502.99</v>
      </c>
      <c r="H168" s="2">
        <v>1364.38</v>
      </c>
      <c r="I168" s="2">
        <v>452.94</v>
      </c>
      <c r="J168" s="2">
        <v>2302.92</v>
      </c>
      <c r="L168" s="2">
        <v>837.8</v>
      </c>
      <c r="O168" s="2">
        <v>137</v>
      </c>
      <c r="S168" s="2">
        <v>191.72</v>
      </c>
      <c r="T168" s="2">
        <v>40.37</v>
      </c>
      <c r="X168" s="14">
        <f t="shared" si="41"/>
        <v>15196.91</v>
      </c>
      <c r="Y168" s="14">
        <f t="shared" si="47"/>
        <v>0</v>
      </c>
    </row>
    <row r="169" s="2" customFormat="1" ht="18.75" spans="1:25">
      <c r="A169" s="10"/>
      <c r="B169" s="11" t="s">
        <v>25</v>
      </c>
      <c r="C169" s="2">
        <v>3289.75</v>
      </c>
      <c r="D169" s="2">
        <v>432.9</v>
      </c>
      <c r="E169" s="2">
        <v>45</v>
      </c>
      <c r="F169" s="2">
        <v>2811.88</v>
      </c>
      <c r="G169" s="2">
        <v>1327.65</v>
      </c>
      <c r="H169" s="2">
        <v>1484.23</v>
      </c>
      <c r="X169" s="14">
        <f t="shared" si="41"/>
        <v>3289.78</v>
      </c>
      <c r="Y169" s="14">
        <f t="shared" si="47"/>
        <v>0.0300000000002001</v>
      </c>
    </row>
    <row r="170" s="2" customFormat="1" ht="18.75" spans="1:25">
      <c r="A170" s="10"/>
      <c r="B170" s="11" t="s">
        <v>26</v>
      </c>
      <c r="X170" s="14">
        <f t="shared" si="41"/>
        <v>0</v>
      </c>
      <c r="Y170" s="14">
        <f t="shared" si="47"/>
        <v>0</v>
      </c>
    </row>
    <row r="171" s="2" customFormat="1" ht="18.75" spans="1:25">
      <c r="A171" s="10"/>
      <c r="B171" s="11" t="s">
        <v>27</v>
      </c>
      <c r="C171" s="2">
        <v>3217.07</v>
      </c>
      <c r="D171" s="2">
        <v>1026.04</v>
      </c>
      <c r="F171" s="2">
        <v>2191.03</v>
      </c>
      <c r="G171" s="2">
        <v>1832.04</v>
      </c>
      <c r="H171" s="2">
        <v>358.99</v>
      </c>
      <c r="X171" s="14">
        <f t="shared" si="41"/>
        <v>3217.07</v>
      </c>
      <c r="Y171" s="14">
        <f t="shared" si="47"/>
        <v>0</v>
      </c>
    </row>
    <row r="172" s="2" customFormat="1" ht="18.75" spans="1:25">
      <c r="A172" s="5"/>
      <c r="B172" s="12" t="s">
        <v>28</v>
      </c>
      <c r="C172" s="2">
        <f t="shared" ref="C172:U172" si="50">C168+C169+C170+C171</f>
        <v>21703.73</v>
      </c>
      <c r="D172" s="2">
        <f t="shared" si="50"/>
        <v>5608.27</v>
      </c>
      <c r="E172" s="2">
        <f t="shared" si="50"/>
        <v>2262.46</v>
      </c>
      <c r="F172" s="2">
        <f t="shared" si="50"/>
        <v>9870.28</v>
      </c>
      <c r="G172" s="2">
        <f t="shared" si="50"/>
        <v>6662.68</v>
      </c>
      <c r="H172" s="2">
        <f t="shared" si="50"/>
        <v>3207.6</v>
      </c>
      <c r="I172" s="2">
        <f t="shared" si="50"/>
        <v>452.94</v>
      </c>
      <c r="J172" s="2">
        <f t="shared" si="50"/>
        <v>2302.92</v>
      </c>
      <c r="K172" s="2">
        <f t="shared" si="50"/>
        <v>0</v>
      </c>
      <c r="L172" s="2">
        <f t="shared" si="50"/>
        <v>837.8</v>
      </c>
      <c r="M172" s="2">
        <f t="shared" si="50"/>
        <v>0</v>
      </c>
      <c r="N172" s="2">
        <f t="shared" si="50"/>
        <v>0</v>
      </c>
      <c r="O172" s="2">
        <f t="shared" si="50"/>
        <v>137</v>
      </c>
      <c r="P172" s="2">
        <f t="shared" si="50"/>
        <v>0</v>
      </c>
      <c r="Q172" s="2">
        <f t="shared" si="50"/>
        <v>0</v>
      </c>
      <c r="R172" s="2">
        <f t="shared" si="50"/>
        <v>0</v>
      </c>
      <c r="S172" s="2">
        <f t="shared" si="50"/>
        <v>191.72</v>
      </c>
      <c r="T172" s="2">
        <f t="shared" si="50"/>
        <v>40.37</v>
      </c>
      <c r="U172" s="2">
        <f t="shared" si="50"/>
        <v>0</v>
      </c>
      <c r="X172" s="14">
        <f t="shared" si="41"/>
        <v>21703.76</v>
      </c>
      <c r="Y172" s="14">
        <f t="shared" si="47"/>
        <v>0.0299999999988358</v>
      </c>
    </row>
    <row r="173" ht="18.75" spans="1:25">
      <c r="A173" s="10" t="s">
        <v>65</v>
      </c>
      <c r="B173" s="11" t="s">
        <v>24</v>
      </c>
      <c r="C173" s="2">
        <v>13799.46</v>
      </c>
      <c r="D173" s="2">
        <v>1248.94</v>
      </c>
      <c r="E173" s="2">
        <v>2068.75</v>
      </c>
      <c r="F173" s="2">
        <v>9801.02</v>
      </c>
      <c r="G173" s="2">
        <v>5934.18</v>
      </c>
      <c r="H173" s="2">
        <v>3866.84</v>
      </c>
      <c r="I173" s="2">
        <v>14.25</v>
      </c>
      <c r="J173" s="2"/>
      <c r="K173" s="2"/>
      <c r="L173" s="2">
        <v>432.5</v>
      </c>
      <c r="M173" s="2"/>
      <c r="N173" s="2"/>
      <c r="O173" s="2">
        <v>234</v>
      </c>
      <c r="P173" s="2"/>
      <c r="Q173" s="2"/>
      <c r="R173" s="2"/>
      <c r="S173" s="2"/>
      <c r="T173" s="2"/>
      <c r="U173" s="2"/>
      <c r="V173" s="2"/>
      <c r="W173" s="2"/>
      <c r="X173" s="14">
        <f t="shared" si="41"/>
        <v>13799.46</v>
      </c>
      <c r="Y173" s="14">
        <f t="shared" si="47"/>
        <v>0</v>
      </c>
    </row>
    <row r="174" ht="18.75" spans="1:25">
      <c r="A174" s="10"/>
      <c r="B174" s="11" t="s">
        <v>25</v>
      </c>
      <c r="C174" s="2">
        <v>7732.11</v>
      </c>
      <c r="D174" s="2">
        <v>1401.5</v>
      </c>
      <c r="E174" s="2">
        <v>625</v>
      </c>
      <c r="F174" s="2">
        <v>3729.6</v>
      </c>
      <c r="G174" s="2">
        <v>1946.57</v>
      </c>
      <c r="H174" s="2">
        <v>1783.03</v>
      </c>
      <c r="I174" s="2"/>
      <c r="J174" s="2"/>
      <c r="K174" s="2"/>
      <c r="L174" s="2">
        <v>1976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4">
        <f t="shared" si="41"/>
        <v>7732.1</v>
      </c>
      <c r="Y174" s="14">
        <f t="shared" si="47"/>
        <v>-0.00999999999930878</v>
      </c>
    </row>
    <row r="175" ht="18.75" spans="1:25">
      <c r="A175" s="10"/>
      <c r="B175" s="11" t="s">
        <v>26</v>
      </c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4">
        <f t="shared" si="41"/>
        <v>0</v>
      </c>
      <c r="Y175" s="14">
        <f t="shared" si="47"/>
        <v>0</v>
      </c>
    </row>
    <row r="176" ht="18.75" spans="1:25">
      <c r="A176" s="10"/>
      <c r="B176" s="11" t="s">
        <v>27</v>
      </c>
      <c r="C176" s="2">
        <v>8414.72</v>
      </c>
      <c r="D176" s="2">
        <v>1004.42</v>
      </c>
      <c r="E176" s="2">
        <v>4201.18</v>
      </c>
      <c r="F176" s="2">
        <v>2744.9</v>
      </c>
      <c r="G176" s="2">
        <v>2463.08</v>
      </c>
      <c r="H176" s="2">
        <v>281.82</v>
      </c>
      <c r="I176" s="2">
        <v>59.97</v>
      </c>
      <c r="J176" s="2"/>
      <c r="K176" s="2"/>
      <c r="L176" s="2">
        <v>404.24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4">
        <f t="shared" si="41"/>
        <v>8414.71</v>
      </c>
      <c r="Y176" s="14">
        <f t="shared" si="47"/>
        <v>-0.0100000000002183</v>
      </c>
    </row>
    <row r="177" ht="18.75" spans="1:25">
      <c r="A177" s="5"/>
      <c r="B177" s="12" t="s">
        <v>28</v>
      </c>
      <c r="C177" s="2">
        <f t="shared" ref="C177:U177" si="51">C173+C174+C175+C176</f>
        <v>29946.29</v>
      </c>
      <c r="D177" s="2">
        <f t="shared" si="51"/>
        <v>3654.86</v>
      </c>
      <c r="E177" s="2">
        <f t="shared" si="51"/>
        <v>6894.93</v>
      </c>
      <c r="F177" s="2">
        <f t="shared" si="51"/>
        <v>16275.52</v>
      </c>
      <c r="G177" s="2">
        <f t="shared" si="51"/>
        <v>10343.83</v>
      </c>
      <c r="H177" s="2">
        <f t="shared" si="51"/>
        <v>5931.69</v>
      </c>
      <c r="I177" s="2">
        <f t="shared" si="51"/>
        <v>74.22</v>
      </c>
      <c r="J177" s="2">
        <f t="shared" si="51"/>
        <v>0</v>
      </c>
      <c r="K177" s="2">
        <f t="shared" si="51"/>
        <v>0</v>
      </c>
      <c r="L177" s="2">
        <f t="shared" si="51"/>
        <v>2812.74</v>
      </c>
      <c r="M177" s="2">
        <f t="shared" si="51"/>
        <v>0</v>
      </c>
      <c r="N177" s="2">
        <f t="shared" si="51"/>
        <v>0</v>
      </c>
      <c r="O177" s="2">
        <f t="shared" si="51"/>
        <v>234</v>
      </c>
      <c r="P177" s="2">
        <f t="shared" si="51"/>
        <v>0</v>
      </c>
      <c r="Q177" s="2">
        <f t="shared" si="51"/>
        <v>0</v>
      </c>
      <c r="R177" s="2">
        <f t="shared" si="51"/>
        <v>0</v>
      </c>
      <c r="S177" s="2">
        <f t="shared" si="51"/>
        <v>0</v>
      </c>
      <c r="T177" s="2">
        <f t="shared" si="51"/>
        <v>0</v>
      </c>
      <c r="U177" s="2">
        <f t="shared" si="51"/>
        <v>0</v>
      </c>
      <c r="V177" s="2"/>
      <c r="W177" s="2"/>
      <c r="X177" s="14">
        <f t="shared" si="41"/>
        <v>29946.27</v>
      </c>
      <c r="Y177" s="14">
        <f t="shared" si="47"/>
        <v>-0.0200000000004366</v>
      </c>
    </row>
    <row r="178" ht="18.75" spans="1:25">
      <c r="A178" s="10" t="s">
        <v>66</v>
      </c>
      <c r="B178" s="11" t="s">
        <v>24</v>
      </c>
      <c r="C178" s="2">
        <v>16731.92</v>
      </c>
      <c r="D178" s="2">
        <v>3139.2</v>
      </c>
      <c r="E178" s="2">
        <v>1913.02</v>
      </c>
      <c r="F178" s="2">
        <v>8972.66</v>
      </c>
      <c r="G178" s="2">
        <v>7636.67</v>
      </c>
      <c r="H178" s="2">
        <v>1335.99</v>
      </c>
      <c r="I178" s="2">
        <v>433.26</v>
      </c>
      <c r="J178" s="2">
        <v>160.2</v>
      </c>
      <c r="K178" s="2">
        <v>59.3</v>
      </c>
      <c r="L178" s="2">
        <v>1441.7</v>
      </c>
      <c r="M178" s="2">
        <v>0</v>
      </c>
      <c r="N178" s="2">
        <v>0</v>
      </c>
      <c r="O178" s="2">
        <v>612.6</v>
      </c>
      <c r="P178" s="2"/>
      <c r="Q178" s="2"/>
      <c r="R178" s="2"/>
      <c r="S178" s="2"/>
      <c r="T178" s="2"/>
      <c r="U178" s="2"/>
      <c r="V178" s="2"/>
      <c r="W178" s="2"/>
      <c r="X178" s="14">
        <f t="shared" si="41"/>
        <v>16731.94</v>
      </c>
      <c r="Y178" s="14">
        <f t="shared" si="47"/>
        <v>0.0200000000004366</v>
      </c>
    </row>
    <row r="179" ht="18.75" spans="1:25">
      <c r="A179" s="10"/>
      <c r="B179" s="11" t="s">
        <v>25</v>
      </c>
      <c r="C179" s="2">
        <v>2640.9</v>
      </c>
      <c r="D179" s="2">
        <v>790.3</v>
      </c>
      <c r="E179" s="2">
        <v>125</v>
      </c>
      <c r="F179" s="2">
        <v>1700.64</v>
      </c>
      <c r="G179" s="2">
        <v>298.54</v>
      </c>
      <c r="H179" s="2">
        <v>1402.1</v>
      </c>
      <c r="I179" s="2"/>
      <c r="J179" s="2">
        <v>25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4">
        <f t="shared" si="41"/>
        <v>2640.94</v>
      </c>
      <c r="Y179" s="14">
        <f t="shared" si="47"/>
        <v>0.0399999999999636</v>
      </c>
    </row>
    <row r="180" ht="18.75" spans="1:25">
      <c r="A180" s="10"/>
      <c r="B180" s="11" t="s">
        <v>26</v>
      </c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4">
        <f t="shared" si="41"/>
        <v>0</v>
      </c>
      <c r="Y180" s="14">
        <f t="shared" si="47"/>
        <v>0</v>
      </c>
    </row>
    <row r="181" ht="18.75" spans="1:25">
      <c r="A181" s="10"/>
      <c r="B181" s="11" t="s">
        <v>27</v>
      </c>
      <c r="C181" s="2">
        <v>10028.14</v>
      </c>
      <c r="D181" s="2">
        <v>3725.1</v>
      </c>
      <c r="E181" s="2">
        <v>4279.26</v>
      </c>
      <c r="F181" s="2">
        <v>2023.78</v>
      </c>
      <c r="G181" s="2">
        <v>1728.31</v>
      </c>
      <c r="H181" s="2">
        <v>295.47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4">
        <f t="shared" si="41"/>
        <v>10028.14</v>
      </c>
      <c r="Y181" s="14">
        <f t="shared" si="47"/>
        <v>0</v>
      </c>
    </row>
    <row r="182" ht="18.75" spans="1:25">
      <c r="A182" s="5"/>
      <c r="B182" s="12" t="s">
        <v>28</v>
      </c>
      <c r="C182" s="2">
        <f t="shared" ref="C182:U182" si="52">C178+C179+C180+C181</f>
        <v>29400.96</v>
      </c>
      <c r="D182" s="2">
        <f t="shared" si="52"/>
        <v>7654.6</v>
      </c>
      <c r="E182" s="2">
        <f t="shared" si="52"/>
        <v>6317.28</v>
      </c>
      <c r="F182" s="2">
        <f t="shared" si="52"/>
        <v>12697.08</v>
      </c>
      <c r="G182" s="2">
        <f t="shared" si="52"/>
        <v>9663.52</v>
      </c>
      <c r="H182" s="2">
        <f t="shared" si="52"/>
        <v>3033.56</v>
      </c>
      <c r="I182" s="2">
        <f t="shared" si="52"/>
        <v>433.26</v>
      </c>
      <c r="J182" s="2">
        <f t="shared" si="52"/>
        <v>185.2</v>
      </c>
      <c r="K182" s="2">
        <f t="shared" si="52"/>
        <v>59.3</v>
      </c>
      <c r="L182" s="2">
        <f t="shared" si="52"/>
        <v>1441.7</v>
      </c>
      <c r="M182" s="2">
        <f t="shared" si="52"/>
        <v>0</v>
      </c>
      <c r="N182" s="2">
        <f t="shared" si="52"/>
        <v>0</v>
      </c>
      <c r="O182" s="2">
        <f t="shared" si="52"/>
        <v>612.6</v>
      </c>
      <c r="P182" s="2">
        <f t="shared" si="52"/>
        <v>0</v>
      </c>
      <c r="Q182" s="2">
        <f t="shared" si="52"/>
        <v>0</v>
      </c>
      <c r="R182" s="2">
        <f t="shared" si="52"/>
        <v>0</v>
      </c>
      <c r="S182" s="2">
        <f t="shared" si="52"/>
        <v>0</v>
      </c>
      <c r="T182" s="2">
        <f t="shared" si="52"/>
        <v>0</v>
      </c>
      <c r="U182" s="2">
        <f t="shared" si="52"/>
        <v>0</v>
      </c>
      <c r="V182" s="2"/>
      <c r="W182" s="2"/>
      <c r="X182" s="14">
        <f t="shared" si="41"/>
        <v>29401.02</v>
      </c>
      <c r="Y182" s="14">
        <f t="shared" si="47"/>
        <v>0.0600000000013097</v>
      </c>
    </row>
    <row r="183" s="3" customFormat="1" ht="18.75" spans="1:25">
      <c r="A183" s="10" t="s">
        <v>67</v>
      </c>
      <c r="B183" s="11" t="s">
        <v>24</v>
      </c>
      <c r="C183" s="2">
        <v>3871.93</v>
      </c>
      <c r="D183" s="2">
        <v>722.4</v>
      </c>
      <c r="E183" s="2">
        <v>964.19</v>
      </c>
      <c r="F183" s="2">
        <v>2090.71</v>
      </c>
      <c r="G183" s="2">
        <v>449.27</v>
      </c>
      <c r="H183" s="2">
        <v>1641.44</v>
      </c>
      <c r="I183" s="2">
        <v>0</v>
      </c>
      <c r="J183" s="2"/>
      <c r="K183" s="2"/>
      <c r="L183" s="2"/>
      <c r="M183" s="2"/>
      <c r="N183" s="2"/>
      <c r="O183" s="2">
        <v>58.5</v>
      </c>
      <c r="P183" s="2"/>
      <c r="Q183" s="2"/>
      <c r="R183" s="2"/>
      <c r="S183" s="2"/>
      <c r="T183" s="2">
        <v>36.1</v>
      </c>
      <c r="U183" s="2"/>
      <c r="V183" s="2"/>
      <c r="W183" s="2"/>
      <c r="X183" s="14">
        <f t="shared" si="41"/>
        <v>3871.9</v>
      </c>
      <c r="Y183" s="14">
        <f t="shared" si="47"/>
        <v>-0.0299999999997453</v>
      </c>
    </row>
    <row r="184" s="3" customFormat="1" ht="18.75" spans="1:25">
      <c r="A184" s="10"/>
      <c r="B184" s="11" t="s">
        <v>25</v>
      </c>
      <c r="C184" s="2">
        <v>12787.77</v>
      </c>
      <c r="D184" s="2">
        <v>3904.89</v>
      </c>
      <c r="E184" s="2">
        <v>2425.03</v>
      </c>
      <c r="F184" s="2">
        <v>4687.56</v>
      </c>
      <c r="G184" s="2">
        <v>2934.77</v>
      </c>
      <c r="H184" s="2">
        <v>1752.79</v>
      </c>
      <c r="I184" s="2">
        <v>51.67</v>
      </c>
      <c r="J184" s="2"/>
      <c r="K184" s="2"/>
      <c r="L184" s="2">
        <v>1595.7</v>
      </c>
      <c r="M184" s="2"/>
      <c r="N184" s="2"/>
      <c r="O184" s="2"/>
      <c r="P184" s="2"/>
      <c r="Q184" s="2"/>
      <c r="R184" s="2"/>
      <c r="S184" s="2">
        <v>122.92</v>
      </c>
      <c r="T184" s="2"/>
      <c r="U184" s="2"/>
      <c r="V184" s="2"/>
      <c r="W184" s="2"/>
      <c r="X184" s="14">
        <f t="shared" si="41"/>
        <v>12787.77</v>
      </c>
      <c r="Y184" s="14">
        <f t="shared" si="47"/>
        <v>0</v>
      </c>
    </row>
    <row r="185" s="3" customFormat="1" ht="18.75" spans="1:25">
      <c r="A185" s="10"/>
      <c r="B185" s="11" t="s">
        <v>26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4" t="e">
        <f>U185+T185+S185+R185+Q185+P185+O185+N185+M185+L185+K185+J185+#REF!+F185+E185+D185</f>
        <v>#REF!</v>
      </c>
      <c r="Y185" s="14" t="e">
        <f t="shared" si="47"/>
        <v>#REF!</v>
      </c>
    </row>
    <row r="186" s="3" customFormat="1" ht="18.75" spans="1:25">
      <c r="A186" s="10"/>
      <c r="B186" s="11" t="s">
        <v>27</v>
      </c>
      <c r="C186" s="2">
        <v>2452.4</v>
      </c>
      <c r="D186" s="2">
        <v>630.24</v>
      </c>
      <c r="E186" s="2">
        <v>42.92</v>
      </c>
      <c r="F186" s="2">
        <v>1651.95</v>
      </c>
      <c r="G186" s="2">
        <v>1406.83</v>
      </c>
      <c r="H186" s="2">
        <v>245.12</v>
      </c>
      <c r="I186" s="2"/>
      <c r="J186" s="2"/>
      <c r="K186" s="2"/>
      <c r="L186" s="2">
        <v>127.29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4">
        <f t="shared" si="41"/>
        <v>2452.4</v>
      </c>
      <c r="Y186" s="14">
        <f t="shared" si="47"/>
        <v>0</v>
      </c>
    </row>
    <row r="187" s="3" customFormat="1" ht="18.75" spans="1:25">
      <c r="A187" s="5"/>
      <c r="B187" s="12" t="s">
        <v>28</v>
      </c>
      <c r="C187" s="2">
        <f>C183+C184+I185+C186</f>
        <v>19112.1</v>
      </c>
      <c r="D187" s="2">
        <f t="shared" ref="D187:L187" si="53">D183+D184+J185+D186</f>
        <v>5257.53</v>
      </c>
      <c r="E187" s="2">
        <f t="shared" si="53"/>
        <v>3432.14</v>
      </c>
      <c r="F187" s="2">
        <f t="shared" si="53"/>
        <v>8430.22</v>
      </c>
      <c r="G187" s="2">
        <f t="shared" si="53"/>
        <v>4790.87</v>
      </c>
      <c r="H187" s="2">
        <f t="shared" si="53"/>
        <v>3639.35</v>
      </c>
      <c r="I187" s="2">
        <f t="shared" si="53"/>
        <v>51.67</v>
      </c>
      <c r="J187" s="2">
        <f t="shared" si="53"/>
        <v>0</v>
      </c>
      <c r="K187" s="2">
        <f t="shared" si="53"/>
        <v>0</v>
      </c>
      <c r="L187" s="2">
        <f t="shared" si="53"/>
        <v>1722.99</v>
      </c>
      <c r="M187" s="2">
        <f t="shared" ref="C187:U187" si="54">M183+M184+M185+M186</f>
        <v>0</v>
      </c>
      <c r="N187" s="2">
        <f t="shared" si="54"/>
        <v>0</v>
      </c>
      <c r="O187" s="2">
        <f t="shared" si="54"/>
        <v>58.5</v>
      </c>
      <c r="P187" s="2">
        <f t="shared" si="54"/>
        <v>0</v>
      </c>
      <c r="Q187" s="2">
        <f t="shared" si="54"/>
        <v>0</v>
      </c>
      <c r="R187" s="2">
        <f t="shared" si="54"/>
        <v>0</v>
      </c>
      <c r="S187" s="2">
        <f t="shared" si="54"/>
        <v>122.92</v>
      </c>
      <c r="T187" s="2">
        <f t="shared" si="54"/>
        <v>36.1</v>
      </c>
      <c r="U187" s="2">
        <f t="shared" si="54"/>
        <v>0</v>
      </c>
      <c r="V187" s="2"/>
      <c r="W187" s="2"/>
      <c r="X187" s="14">
        <f t="shared" ref="X187:X198" si="55">U187+T187+S187+R187+Q187+P187+O187+N187+M187+L187+K187+J187+I187+F187+E187+D187</f>
        <v>19112.07</v>
      </c>
      <c r="Y187" s="14">
        <f t="shared" si="47"/>
        <v>-0.0299999999988358</v>
      </c>
    </row>
    <row r="188" ht="18.75" spans="1:25">
      <c r="A188" s="10" t="s">
        <v>68</v>
      </c>
      <c r="B188" s="11" t="s">
        <v>24</v>
      </c>
      <c r="C188" s="2">
        <v>12011.88</v>
      </c>
      <c r="D188" s="2">
        <v>3435.4</v>
      </c>
      <c r="E188" s="2">
        <v>1477.68</v>
      </c>
      <c r="F188" s="2">
        <v>4484.69</v>
      </c>
      <c r="G188" s="2">
        <v>3734.2</v>
      </c>
      <c r="H188" s="2">
        <v>750.49</v>
      </c>
      <c r="I188" s="2">
        <v>1072.1</v>
      </c>
      <c r="J188" s="2"/>
      <c r="K188" s="2">
        <v>483</v>
      </c>
      <c r="L188" s="2"/>
      <c r="M188" s="2"/>
      <c r="N188" s="2"/>
      <c r="O188" s="2">
        <v>21.5</v>
      </c>
      <c r="P188" s="2"/>
      <c r="Q188" s="2">
        <v>4.8</v>
      </c>
      <c r="R188" s="2">
        <v>155.74</v>
      </c>
      <c r="S188" s="2">
        <v>876.93</v>
      </c>
      <c r="T188" s="2"/>
      <c r="U188" s="2"/>
      <c r="V188" s="2"/>
      <c r="W188" s="2"/>
      <c r="X188" s="14">
        <f t="shared" si="55"/>
        <v>12011.84</v>
      </c>
      <c r="Y188" s="14">
        <f t="shared" si="47"/>
        <v>-0.0399999999990541</v>
      </c>
    </row>
    <row r="189" ht="18.75" spans="1:25">
      <c r="A189" s="10"/>
      <c r="B189" s="11" t="s">
        <v>25</v>
      </c>
      <c r="C189" s="2">
        <v>153.27</v>
      </c>
      <c r="D189" s="2">
        <v>10.6</v>
      </c>
      <c r="E189" s="2"/>
      <c r="F189" s="2">
        <v>142.65</v>
      </c>
      <c r="G189" s="2">
        <v>98</v>
      </c>
      <c r="H189" s="2">
        <v>44.65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4">
        <f t="shared" si="55"/>
        <v>153.25</v>
      </c>
      <c r="Y189" s="14">
        <f t="shared" si="47"/>
        <v>-0.0200000000000102</v>
      </c>
    </row>
    <row r="190" ht="18.75" spans="1:25">
      <c r="A190" s="10"/>
      <c r="B190" s="11" t="s">
        <v>26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4">
        <f t="shared" si="55"/>
        <v>0</v>
      </c>
      <c r="Y190" s="14">
        <f t="shared" si="47"/>
        <v>0</v>
      </c>
    </row>
    <row r="191" ht="18.75" spans="1:25">
      <c r="A191" s="10"/>
      <c r="B191" s="11" t="s">
        <v>69</v>
      </c>
      <c r="C191" s="2">
        <v>7688.76</v>
      </c>
      <c r="D191" s="2">
        <v>4644.88</v>
      </c>
      <c r="E191" s="2">
        <v>500.85</v>
      </c>
      <c r="F191" s="2">
        <v>2471.18</v>
      </c>
      <c r="G191" s="2">
        <v>2052.62</v>
      </c>
      <c r="H191" s="2">
        <v>418.56</v>
      </c>
      <c r="I191" s="2"/>
      <c r="J191" s="2">
        <v>71.85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4">
        <f t="shared" si="55"/>
        <v>7688.76</v>
      </c>
      <c r="Y191" s="14">
        <f t="shared" si="47"/>
        <v>0</v>
      </c>
    </row>
    <row r="192" ht="18.75" spans="1:25">
      <c r="A192" s="5"/>
      <c r="B192" s="12" t="s">
        <v>28</v>
      </c>
      <c r="C192" s="2">
        <v>19853.91</v>
      </c>
      <c r="D192" s="2">
        <v>8090.88</v>
      </c>
      <c r="E192" s="2">
        <v>1978.53</v>
      </c>
      <c r="F192" s="2">
        <v>7098.52</v>
      </c>
      <c r="G192" s="2">
        <v>5884.82</v>
      </c>
      <c r="H192" s="2">
        <v>1213.7</v>
      </c>
      <c r="I192" s="2">
        <v>1072.1</v>
      </c>
      <c r="J192" s="2">
        <v>71.85</v>
      </c>
      <c r="K192" s="2">
        <v>483</v>
      </c>
      <c r="L192" s="2"/>
      <c r="M192" s="2"/>
      <c r="N192" s="2"/>
      <c r="O192" s="2">
        <v>21.5</v>
      </c>
      <c r="P192" s="2"/>
      <c r="Q192" s="2">
        <v>4.8</v>
      </c>
      <c r="R192" s="2">
        <v>155.74</v>
      </c>
      <c r="S192" s="2">
        <v>876.93</v>
      </c>
      <c r="T192" s="2"/>
      <c r="U192" s="2">
        <f>U188+U189+U190+U191</f>
        <v>0</v>
      </c>
      <c r="V192" s="2"/>
      <c r="W192" s="2"/>
      <c r="X192" s="14">
        <f t="shared" si="55"/>
        <v>19853.85</v>
      </c>
      <c r="Y192" s="14">
        <f t="shared" si="47"/>
        <v>-0.0600000000013097</v>
      </c>
    </row>
    <row r="193" ht="18.75" spans="1:25">
      <c r="A193" s="10" t="s">
        <v>70</v>
      </c>
      <c r="B193" s="11" t="s">
        <v>24</v>
      </c>
      <c r="C193" s="2">
        <v>11040.31</v>
      </c>
      <c r="D193" s="2">
        <v>1571.89</v>
      </c>
      <c r="E193" s="2">
        <v>1490.57</v>
      </c>
      <c r="F193" s="2">
        <v>4024.63</v>
      </c>
      <c r="G193" s="2">
        <v>3066.32</v>
      </c>
      <c r="H193" s="2">
        <v>958.31</v>
      </c>
      <c r="I193" s="2">
        <v>718.2</v>
      </c>
      <c r="J193" s="2">
        <v>1786.4</v>
      </c>
      <c r="K193" s="2"/>
      <c r="L193" s="2">
        <v>312</v>
      </c>
      <c r="M193" s="2"/>
      <c r="N193" s="2"/>
      <c r="O193" s="2">
        <v>692.32</v>
      </c>
      <c r="P193" s="2"/>
      <c r="Q193" s="2">
        <v>13.3</v>
      </c>
      <c r="R193" s="2"/>
      <c r="S193" s="2">
        <v>431</v>
      </c>
      <c r="T193" s="2"/>
      <c r="U193" s="2"/>
      <c r="V193" s="2"/>
      <c r="W193" s="2"/>
      <c r="X193" s="14">
        <f t="shared" si="55"/>
        <v>11040.31</v>
      </c>
      <c r="Y193" s="14">
        <f t="shared" si="47"/>
        <v>0</v>
      </c>
    </row>
    <row r="194" ht="18.75" spans="1:25">
      <c r="A194" s="10"/>
      <c r="B194" s="11" t="s">
        <v>25</v>
      </c>
      <c r="C194" s="2">
        <v>8639.81</v>
      </c>
      <c r="D194" s="2">
        <v>6163.1</v>
      </c>
      <c r="E194" s="2">
        <v>486</v>
      </c>
      <c r="F194" s="2">
        <v>1386.19</v>
      </c>
      <c r="G194" s="2">
        <v>702.16</v>
      </c>
      <c r="H194" s="2">
        <v>684.03</v>
      </c>
      <c r="I194" s="2"/>
      <c r="J194" s="2">
        <v>431.3</v>
      </c>
      <c r="K194" s="2"/>
      <c r="L194" s="2">
        <v>13</v>
      </c>
      <c r="M194" s="2"/>
      <c r="N194" s="2"/>
      <c r="O194" s="2"/>
      <c r="P194" s="2"/>
      <c r="Q194" s="2">
        <v>160.2</v>
      </c>
      <c r="R194" s="2"/>
      <c r="S194" s="2"/>
      <c r="T194" s="2"/>
      <c r="U194" s="2"/>
      <c r="V194" s="2"/>
      <c r="W194" s="2"/>
      <c r="X194" s="14">
        <f t="shared" si="55"/>
        <v>8639.79</v>
      </c>
      <c r="Y194" s="14">
        <f t="shared" si="47"/>
        <v>-0.0199999999986176</v>
      </c>
    </row>
    <row r="195" ht="18.75" spans="1:25">
      <c r="A195" s="10"/>
      <c r="B195" s="11" t="s">
        <v>26</v>
      </c>
      <c r="C195" s="17">
        <v>-74.57</v>
      </c>
      <c r="D195" s="2">
        <v>-74.57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4">
        <f t="shared" si="55"/>
        <v>-74.57</v>
      </c>
      <c r="Y195" s="14">
        <f t="shared" si="47"/>
        <v>0</v>
      </c>
    </row>
    <row r="196" ht="18.75" spans="1:25">
      <c r="A196" s="10"/>
      <c r="B196" s="11" t="s">
        <v>69</v>
      </c>
      <c r="C196" s="2">
        <v>5323.07</v>
      </c>
      <c r="D196" s="2">
        <v>1193.2</v>
      </c>
      <c r="E196" s="2">
        <v>2490.17</v>
      </c>
      <c r="F196" s="2">
        <v>1639.7</v>
      </c>
      <c r="G196" s="2">
        <v>20.6</v>
      </c>
      <c r="H196" s="2">
        <v>819.1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4">
        <f t="shared" si="55"/>
        <v>5323.07</v>
      </c>
      <c r="Y196" s="14">
        <f t="shared" si="47"/>
        <v>0</v>
      </c>
    </row>
    <row r="197" ht="18.75" spans="1:25">
      <c r="A197" s="5"/>
      <c r="B197" s="12" t="s">
        <v>28</v>
      </c>
      <c r="C197" s="2">
        <v>24928.62</v>
      </c>
      <c r="D197" s="2">
        <f t="shared" ref="D197:X197" si="56">D193+D194+D195+D196</f>
        <v>8853.62</v>
      </c>
      <c r="E197" s="2">
        <f t="shared" si="56"/>
        <v>4466.74</v>
      </c>
      <c r="F197" s="2">
        <f t="shared" si="56"/>
        <v>7050.52</v>
      </c>
      <c r="G197" s="2">
        <f t="shared" si="56"/>
        <v>3789.08</v>
      </c>
      <c r="H197" s="2">
        <f t="shared" si="56"/>
        <v>2461.44</v>
      </c>
      <c r="I197" s="2">
        <f t="shared" si="56"/>
        <v>718.2</v>
      </c>
      <c r="J197" s="2">
        <f t="shared" si="56"/>
        <v>2217.7</v>
      </c>
      <c r="K197" s="2">
        <f t="shared" si="56"/>
        <v>0</v>
      </c>
      <c r="L197" s="2">
        <f t="shared" si="56"/>
        <v>325</v>
      </c>
      <c r="M197" s="2">
        <f t="shared" si="56"/>
        <v>0</v>
      </c>
      <c r="N197" s="2">
        <f t="shared" si="56"/>
        <v>0</v>
      </c>
      <c r="O197" s="2">
        <f t="shared" si="56"/>
        <v>692.32</v>
      </c>
      <c r="P197" s="2">
        <f t="shared" si="56"/>
        <v>0</v>
      </c>
      <c r="Q197" s="2">
        <f t="shared" si="56"/>
        <v>173.5</v>
      </c>
      <c r="R197" s="2">
        <f t="shared" si="56"/>
        <v>0</v>
      </c>
      <c r="S197" s="2">
        <f t="shared" si="56"/>
        <v>431</v>
      </c>
      <c r="T197" s="2">
        <f t="shared" si="56"/>
        <v>0</v>
      </c>
      <c r="U197" s="2">
        <f t="shared" si="56"/>
        <v>0</v>
      </c>
      <c r="V197" s="2"/>
      <c r="W197" s="15">
        <f>W193+W194+W195+W196</f>
        <v>0</v>
      </c>
      <c r="X197" s="14">
        <f t="shared" si="55"/>
        <v>24928.6</v>
      </c>
      <c r="Y197" s="14">
        <f t="shared" si="47"/>
        <v>-0.0200000000004366</v>
      </c>
    </row>
    <row r="198" ht="18.75" spans="1:25">
      <c r="A198" s="10" t="s">
        <v>71</v>
      </c>
      <c r="B198" s="11" t="s">
        <v>24</v>
      </c>
      <c r="C198" s="17">
        <v>3224.07</v>
      </c>
      <c r="D198" s="17">
        <v>1431.7</v>
      </c>
      <c r="E198" s="17">
        <v>46</v>
      </c>
      <c r="F198" s="17">
        <v>1344.51</v>
      </c>
      <c r="G198" s="17">
        <v>858.01</v>
      </c>
      <c r="H198" s="17">
        <v>485.5</v>
      </c>
      <c r="I198" s="17">
        <v>347.3</v>
      </c>
      <c r="J198" s="17"/>
      <c r="K198" s="17"/>
      <c r="L198" s="17"/>
      <c r="M198" s="17"/>
      <c r="N198" s="17"/>
      <c r="O198" s="17"/>
      <c r="P198" s="17"/>
      <c r="Q198" s="17">
        <v>54.6</v>
      </c>
      <c r="R198" s="17"/>
      <c r="S198" s="17"/>
      <c r="T198" s="17"/>
      <c r="U198" s="17"/>
      <c r="V198" s="17"/>
      <c r="W198" s="17"/>
      <c r="X198" s="14">
        <f>W198+U198+T198+S198+R198+Q198+P198+O198+N198+M198+L198+K198+J198+I198+F198+E198+D198</f>
        <v>3224.11</v>
      </c>
      <c r="Y198" s="14">
        <f t="shared" si="47"/>
        <v>0.0399999999999636</v>
      </c>
    </row>
    <row r="199" ht="18.75" spans="1:25">
      <c r="A199" s="10"/>
      <c r="B199" s="11" t="s">
        <v>25</v>
      </c>
      <c r="C199" s="3">
        <v>12918.36</v>
      </c>
      <c r="D199" s="3">
        <v>1775.3</v>
      </c>
      <c r="E199" s="3">
        <v>1547.1</v>
      </c>
      <c r="F199" s="3">
        <v>8220.97</v>
      </c>
      <c r="G199" s="3">
        <v>3602.32</v>
      </c>
      <c r="H199" s="3">
        <v>4618.65</v>
      </c>
      <c r="I199" s="3">
        <v>235.36</v>
      </c>
      <c r="J199" s="3">
        <v>34.8</v>
      </c>
      <c r="K199" s="3">
        <v>518</v>
      </c>
      <c r="O199" s="3">
        <v>568</v>
      </c>
      <c r="Q199" s="3">
        <v>18.8</v>
      </c>
      <c r="X199" s="14">
        <f t="shared" ref="X199:X223" si="57">W199+U199+T199+S199+R199+Q199+P199+O199+N199+M199+L199+K199+J199+I199+F199+E199+D199</f>
        <v>12918.33</v>
      </c>
      <c r="Y199" s="14">
        <f t="shared" si="47"/>
        <v>-0.0300000000006548</v>
      </c>
    </row>
    <row r="200" ht="18.75" spans="1:25">
      <c r="A200" s="10"/>
      <c r="B200" s="11" t="s">
        <v>26</v>
      </c>
      <c r="X200" s="14">
        <f t="shared" si="57"/>
        <v>0</v>
      </c>
      <c r="Y200" s="14">
        <f t="shared" si="47"/>
        <v>0</v>
      </c>
    </row>
    <row r="201" ht="18.75" spans="1:25">
      <c r="A201" s="10"/>
      <c r="B201" s="11" t="s">
        <v>69</v>
      </c>
      <c r="C201" s="3">
        <v>1391.11</v>
      </c>
      <c r="D201" s="3">
        <v>380.9</v>
      </c>
      <c r="F201" s="3">
        <v>1010.22</v>
      </c>
      <c r="G201" s="3">
        <v>386.38</v>
      </c>
      <c r="H201" s="3">
        <v>623.84</v>
      </c>
      <c r="X201" s="14">
        <f t="shared" si="57"/>
        <v>1391.12</v>
      </c>
      <c r="Y201" s="14">
        <f t="shared" si="47"/>
        <v>0.00999999999999091</v>
      </c>
    </row>
    <row r="202" ht="18.75" spans="1:25">
      <c r="A202" s="5"/>
      <c r="B202" s="12" t="s">
        <v>28</v>
      </c>
      <c r="C202" s="3">
        <f>C198+C199+C200+C201</f>
        <v>17533.54</v>
      </c>
      <c r="D202" s="3">
        <f t="shared" ref="D202:X202" si="58">D198+D199+D200+D201</f>
        <v>3587.9</v>
      </c>
      <c r="E202" s="3">
        <f t="shared" si="58"/>
        <v>1593.1</v>
      </c>
      <c r="F202" s="3">
        <f t="shared" si="58"/>
        <v>10575.7</v>
      </c>
      <c r="G202" s="3">
        <f t="shared" si="58"/>
        <v>4846.71</v>
      </c>
      <c r="H202" s="3">
        <f t="shared" si="58"/>
        <v>5727.99</v>
      </c>
      <c r="I202" s="3">
        <f t="shared" si="58"/>
        <v>582.66</v>
      </c>
      <c r="J202" s="3">
        <f t="shared" si="58"/>
        <v>34.8</v>
      </c>
      <c r="K202" s="3">
        <f t="shared" si="58"/>
        <v>518</v>
      </c>
      <c r="L202" s="3">
        <f t="shared" si="58"/>
        <v>0</v>
      </c>
      <c r="M202" s="3">
        <f t="shared" si="58"/>
        <v>0</v>
      </c>
      <c r="N202" s="3">
        <f t="shared" si="58"/>
        <v>0</v>
      </c>
      <c r="O202" s="3">
        <f t="shared" si="58"/>
        <v>568</v>
      </c>
      <c r="P202" s="3">
        <f t="shared" si="58"/>
        <v>0</v>
      </c>
      <c r="Q202" s="3">
        <f t="shared" si="58"/>
        <v>73.4</v>
      </c>
      <c r="R202" s="3">
        <f t="shared" si="58"/>
        <v>0</v>
      </c>
      <c r="S202" s="3">
        <f t="shared" si="58"/>
        <v>0</v>
      </c>
      <c r="T202" s="3">
        <f t="shared" si="58"/>
        <v>0</v>
      </c>
      <c r="U202" s="3">
        <f t="shared" si="58"/>
        <v>0</v>
      </c>
      <c r="W202" s="3">
        <f>W198+W199+W200+W201</f>
        <v>0</v>
      </c>
      <c r="X202" s="14">
        <f t="shared" si="57"/>
        <v>17533.56</v>
      </c>
      <c r="Y202" s="14">
        <f t="shared" si="47"/>
        <v>0.0200000000004366</v>
      </c>
    </row>
    <row r="203" ht="18.75" spans="1:25">
      <c r="A203" s="10" t="s">
        <v>72</v>
      </c>
      <c r="B203" s="11" t="s">
        <v>24</v>
      </c>
      <c r="C203" s="3">
        <v>7526</v>
      </c>
      <c r="D203" s="3">
        <v>1764.8</v>
      </c>
      <c r="E203" s="3">
        <v>611.48</v>
      </c>
      <c r="F203" s="3">
        <v>3650.59</v>
      </c>
      <c r="G203" s="3">
        <v>2103.22</v>
      </c>
      <c r="H203" s="3">
        <v>1547.37</v>
      </c>
      <c r="I203" s="3">
        <v>914.2</v>
      </c>
      <c r="R203" s="3">
        <v>121.8</v>
      </c>
      <c r="S203" s="3">
        <v>463.18</v>
      </c>
      <c r="X203" s="14">
        <f t="shared" si="57"/>
        <v>7526.05</v>
      </c>
      <c r="Y203" s="14">
        <f t="shared" si="47"/>
        <v>0.0500000000001819</v>
      </c>
    </row>
    <row r="204" ht="18.75" spans="1:25">
      <c r="A204" s="10"/>
      <c r="B204" s="11" t="s">
        <v>25</v>
      </c>
      <c r="C204" s="3">
        <v>13207.19</v>
      </c>
      <c r="D204" s="3">
        <v>2197.3</v>
      </c>
      <c r="E204" s="3">
        <v>4136.67</v>
      </c>
      <c r="F204" s="3">
        <v>3503.04</v>
      </c>
      <c r="G204" s="3">
        <v>2925.04</v>
      </c>
      <c r="H204" s="3">
        <v>578</v>
      </c>
      <c r="I204" s="3">
        <v>604.37</v>
      </c>
      <c r="L204" s="3">
        <v>2070</v>
      </c>
      <c r="O204" s="3">
        <v>657.5</v>
      </c>
      <c r="T204" s="3">
        <v>38.28</v>
      </c>
      <c r="X204" s="14">
        <f t="shared" si="57"/>
        <v>13207.16</v>
      </c>
      <c r="Y204" s="14">
        <f t="shared" si="47"/>
        <v>-0.0300000000006548</v>
      </c>
    </row>
    <row r="205" ht="18.75" spans="1:25">
      <c r="A205" s="10"/>
      <c r="B205" s="11" t="s">
        <v>26</v>
      </c>
      <c r="X205" s="14">
        <f t="shared" si="57"/>
        <v>0</v>
      </c>
      <c r="Y205" s="14">
        <f t="shared" si="47"/>
        <v>0</v>
      </c>
    </row>
    <row r="206" ht="18.75" spans="1:25">
      <c r="A206" s="10"/>
      <c r="B206" s="11" t="s">
        <v>69</v>
      </c>
      <c r="C206" s="3">
        <v>5889.19</v>
      </c>
      <c r="D206" s="3">
        <v>1902.1</v>
      </c>
      <c r="E206" s="3">
        <v>1492.39</v>
      </c>
      <c r="F206" s="3">
        <v>2494.69</v>
      </c>
      <c r="G206" s="3">
        <v>1279.25</v>
      </c>
      <c r="H206" s="3">
        <v>1215.44</v>
      </c>
      <c r="X206" s="14">
        <f t="shared" si="57"/>
        <v>5889.18</v>
      </c>
      <c r="Y206" s="14">
        <f t="shared" si="47"/>
        <v>-0.00999999999930878</v>
      </c>
    </row>
    <row r="207" s="3" customFormat="1" ht="18.75" spans="1:25">
      <c r="A207" s="5"/>
      <c r="B207" s="12" t="s">
        <v>28</v>
      </c>
      <c r="C207" s="3">
        <f t="shared" ref="C207:V207" si="59">C203+C204+C205+C206</f>
        <v>26622.38</v>
      </c>
      <c r="D207" s="3">
        <f t="shared" si="59"/>
        <v>5864.2</v>
      </c>
      <c r="E207" s="3">
        <f t="shared" si="59"/>
        <v>6240.54</v>
      </c>
      <c r="F207" s="3">
        <f t="shared" si="59"/>
        <v>9648.32</v>
      </c>
      <c r="G207" s="3">
        <f t="shared" si="59"/>
        <v>6307.51</v>
      </c>
      <c r="H207" s="3">
        <f t="shared" si="59"/>
        <v>3340.81</v>
      </c>
      <c r="I207" s="3">
        <f t="shared" si="59"/>
        <v>1518.57</v>
      </c>
      <c r="J207" s="3">
        <f t="shared" si="59"/>
        <v>0</v>
      </c>
      <c r="K207" s="3">
        <f t="shared" si="59"/>
        <v>0</v>
      </c>
      <c r="L207" s="3">
        <f t="shared" si="59"/>
        <v>2070</v>
      </c>
      <c r="M207" s="3">
        <f t="shared" si="59"/>
        <v>0</v>
      </c>
      <c r="N207" s="3">
        <f t="shared" si="59"/>
        <v>0</v>
      </c>
      <c r="O207" s="3">
        <f t="shared" si="59"/>
        <v>657.5</v>
      </c>
      <c r="P207" s="3">
        <f t="shared" si="59"/>
        <v>0</v>
      </c>
      <c r="Q207" s="3">
        <f t="shared" si="59"/>
        <v>0</v>
      </c>
      <c r="R207" s="3">
        <f t="shared" si="59"/>
        <v>121.8</v>
      </c>
      <c r="S207" s="3">
        <f t="shared" si="59"/>
        <v>463.18</v>
      </c>
      <c r="T207" s="3">
        <f t="shared" si="59"/>
        <v>38.28</v>
      </c>
      <c r="U207" s="3">
        <f t="shared" si="59"/>
        <v>0</v>
      </c>
      <c r="W207" s="3">
        <f>W203+W204+W205+W206</f>
        <v>0</v>
      </c>
      <c r="X207" s="14">
        <f t="shared" si="57"/>
        <v>26622.39</v>
      </c>
      <c r="Y207" s="14">
        <f t="shared" si="47"/>
        <v>0.00999999999839929</v>
      </c>
    </row>
    <row r="208" ht="18.75" spans="1:25">
      <c r="A208" s="10" t="s">
        <v>73</v>
      </c>
      <c r="B208" s="11" t="s">
        <v>24</v>
      </c>
      <c r="C208" s="3">
        <v>2402.51</v>
      </c>
      <c r="D208" s="3">
        <v>519.4</v>
      </c>
      <c r="E208" s="3">
        <v>107.52</v>
      </c>
      <c r="F208" s="3">
        <v>1125.75</v>
      </c>
      <c r="G208" s="3">
        <v>1107.05</v>
      </c>
      <c r="H208" s="3">
        <v>18.7</v>
      </c>
      <c r="I208" s="3">
        <v>17.85</v>
      </c>
      <c r="L208" s="3">
        <v>632</v>
      </c>
      <c r="X208" s="14">
        <f t="shared" si="57"/>
        <v>2402.52</v>
      </c>
      <c r="Y208" s="14">
        <f t="shared" si="47"/>
        <v>0.00999999999976353</v>
      </c>
    </row>
    <row r="209" ht="18.75" spans="1:25">
      <c r="A209" s="10"/>
      <c r="B209" s="11" t="s">
        <v>25</v>
      </c>
      <c r="C209" s="3">
        <v>19531.64</v>
      </c>
      <c r="D209" s="3">
        <v>5353.01</v>
      </c>
      <c r="E209" s="3">
        <v>5240.26</v>
      </c>
      <c r="F209" s="3">
        <v>4253.69</v>
      </c>
      <c r="G209" s="3">
        <v>2888.04</v>
      </c>
      <c r="H209" s="3">
        <v>1365.65</v>
      </c>
      <c r="I209" s="3">
        <v>55.49</v>
      </c>
      <c r="K209" s="3">
        <v>60.48</v>
      </c>
      <c r="L209" s="3">
        <v>4063.9</v>
      </c>
      <c r="O209" s="3">
        <v>224</v>
      </c>
      <c r="Q209" s="3">
        <v>70</v>
      </c>
      <c r="R209" s="3">
        <v>75.34</v>
      </c>
      <c r="S209" s="3">
        <v>135.47</v>
      </c>
      <c r="X209" s="14">
        <f t="shared" si="57"/>
        <v>19531.64</v>
      </c>
      <c r="Y209" s="14">
        <f t="shared" si="47"/>
        <v>0</v>
      </c>
    </row>
    <row r="210" ht="18.75" spans="1:25">
      <c r="A210" s="10"/>
      <c r="B210" s="11" t="s">
        <v>26</v>
      </c>
      <c r="X210" s="14">
        <f t="shared" si="57"/>
        <v>0</v>
      </c>
      <c r="Y210" s="14">
        <f t="shared" si="47"/>
        <v>0</v>
      </c>
    </row>
    <row r="211" ht="18.75" spans="1:25">
      <c r="A211" s="10"/>
      <c r="B211" s="11" t="s">
        <v>69</v>
      </c>
      <c r="C211" s="3">
        <v>3113.94</v>
      </c>
      <c r="D211" s="3">
        <v>1061.64</v>
      </c>
      <c r="E211" s="3">
        <v>1344.87</v>
      </c>
      <c r="F211" s="3">
        <v>589.83</v>
      </c>
      <c r="G211" s="3">
        <v>325.4</v>
      </c>
      <c r="H211" s="3">
        <v>264.43</v>
      </c>
      <c r="I211" s="3">
        <v>96.3</v>
      </c>
      <c r="S211" s="3">
        <v>21.3</v>
      </c>
      <c r="X211" s="14">
        <f t="shared" si="57"/>
        <v>3113.94</v>
      </c>
      <c r="Y211" s="14">
        <f t="shared" si="47"/>
        <v>0</v>
      </c>
    </row>
    <row r="212" s="3" customFormat="1" ht="18.75" spans="1:25">
      <c r="A212" s="5"/>
      <c r="B212" s="12" t="s">
        <v>28</v>
      </c>
      <c r="C212" s="3">
        <f t="shared" ref="C212:V212" si="60">C208+C209+C210+C211</f>
        <v>25048.09</v>
      </c>
      <c r="D212" s="3">
        <f t="shared" si="60"/>
        <v>6934.05</v>
      </c>
      <c r="E212" s="3">
        <f t="shared" si="60"/>
        <v>6692.65</v>
      </c>
      <c r="F212" s="3">
        <f t="shared" si="60"/>
        <v>5969.27</v>
      </c>
      <c r="G212" s="3">
        <f t="shared" si="60"/>
        <v>4320.49</v>
      </c>
      <c r="H212" s="3">
        <f t="shared" si="60"/>
        <v>1648.78</v>
      </c>
      <c r="I212" s="3">
        <f t="shared" si="60"/>
        <v>169.64</v>
      </c>
      <c r="J212" s="3">
        <f t="shared" si="60"/>
        <v>0</v>
      </c>
      <c r="K212" s="3">
        <f t="shared" si="60"/>
        <v>60.48</v>
      </c>
      <c r="L212" s="3">
        <f t="shared" si="60"/>
        <v>4695.9</v>
      </c>
      <c r="M212" s="3">
        <f t="shared" si="60"/>
        <v>0</v>
      </c>
      <c r="N212" s="3">
        <f t="shared" si="60"/>
        <v>0</v>
      </c>
      <c r="O212" s="3">
        <f t="shared" si="60"/>
        <v>224</v>
      </c>
      <c r="P212" s="3">
        <f t="shared" si="60"/>
        <v>0</v>
      </c>
      <c r="Q212" s="3">
        <f t="shared" si="60"/>
        <v>70</v>
      </c>
      <c r="R212" s="3">
        <f t="shared" si="60"/>
        <v>75.34</v>
      </c>
      <c r="S212" s="3">
        <f t="shared" si="60"/>
        <v>156.77</v>
      </c>
      <c r="T212" s="3">
        <f t="shared" si="60"/>
        <v>0</v>
      </c>
      <c r="U212" s="3">
        <f t="shared" si="60"/>
        <v>0</v>
      </c>
      <c r="W212" s="3">
        <f>W208+W209+W210+W211</f>
        <v>0</v>
      </c>
      <c r="X212" s="14">
        <f t="shared" si="57"/>
        <v>25048.1</v>
      </c>
      <c r="Y212" s="14">
        <f t="shared" si="47"/>
        <v>0.00999999999839929</v>
      </c>
    </row>
    <row r="213" ht="18.75" spans="1:25">
      <c r="A213" s="10" t="s">
        <v>74</v>
      </c>
      <c r="B213" s="11" t="s">
        <v>24</v>
      </c>
      <c r="C213" s="3">
        <v>6163.76</v>
      </c>
      <c r="D213" s="3">
        <v>1076.34</v>
      </c>
      <c r="E213" s="3">
        <v>1399.26</v>
      </c>
      <c r="F213" s="3">
        <v>2642.76</v>
      </c>
      <c r="G213" s="3">
        <v>1370.06</v>
      </c>
      <c r="H213" s="3">
        <v>1272.7</v>
      </c>
      <c r="L213" s="3">
        <v>632</v>
      </c>
      <c r="O213" s="3">
        <v>78.5</v>
      </c>
      <c r="Q213" s="3">
        <v>334.9</v>
      </c>
      <c r="X213" s="14">
        <f t="shared" si="57"/>
        <v>6163.76</v>
      </c>
      <c r="Y213" s="14">
        <f t="shared" si="47"/>
        <v>0</v>
      </c>
    </row>
    <row r="214" ht="18.75" spans="1:25">
      <c r="A214" s="10"/>
      <c r="B214" s="11" t="s">
        <v>25</v>
      </c>
      <c r="C214" s="3">
        <v>5598.93</v>
      </c>
      <c r="D214" s="3">
        <v>423.7</v>
      </c>
      <c r="E214" s="3">
        <v>1472.7</v>
      </c>
      <c r="F214" s="3">
        <v>3702.49</v>
      </c>
      <c r="G214" s="3">
        <v>867.68</v>
      </c>
      <c r="H214" s="3">
        <v>2834.81</v>
      </c>
      <c r="X214" s="14">
        <f t="shared" si="57"/>
        <v>5598.89</v>
      </c>
      <c r="Y214" s="14">
        <f t="shared" si="47"/>
        <v>-0.0400000000008731</v>
      </c>
    </row>
    <row r="215" ht="18.75" spans="1:25">
      <c r="A215" s="10"/>
      <c r="B215" s="11" t="s">
        <v>26</v>
      </c>
      <c r="X215" s="14">
        <f t="shared" si="57"/>
        <v>0</v>
      </c>
      <c r="Y215" s="14">
        <f t="shared" si="47"/>
        <v>0</v>
      </c>
    </row>
    <row r="216" ht="18.75" spans="1:25">
      <c r="A216" s="10"/>
      <c r="B216" s="11" t="s">
        <v>69</v>
      </c>
      <c r="C216" s="3">
        <v>3629.91</v>
      </c>
      <c r="D216" s="3">
        <v>686.37</v>
      </c>
      <c r="F216" s="3">
        <v>916.92</v>
      </c>
      <c r="G216" s="3">
        <v>796.08</v>
      </c>
      <c r="H216" s="3">
        <v>120.84</v>
      </c>
      <c r="L216" s="3">
        <v>2026.62</v>
      </c>
      <c r="X216" s="14">
        <f t="shared" si="57"/>
        <v>3629.91</v>
      </c>
      <c r="Y216" s="14">
        <f t="shared" si="47"/>
        <v>0</v>
      </c>
    </row>
    <row r="217" s="3" customFormat="1" ht="18.75" spans="1:25">
      <c r="A217" s="5"/>
      <c r="B217" s="12" t="s">
        <v>28</v>
      </c>
      <c r="C217" s="3">
        <f t="shared" ref="C217:V217" si="61">C213+C214+C215+C216</f>
        <v>15392.6</v>
      </c>
      <c r="D217" s="3">
        <f t="shared" si="61"/>
        <v>2186.41</v>
      </c>
      <c r="E217" s="3">
        <f t="shared" si="61"/>
        <v>2871.96</v>
      </c>
      <c r="F217" s="3">
        <f t="shared" si="61"/>
        <v>7262.17</v>
      </c>
      <c r="G217" s="3">
        <f t="shared" si="61"/>
        <v>3033.82</v>
      </c>
      <c r="H217" s="3">
        <f t="shared" si="61"/>
        <v>4228.35</v>
      </c>
      <c r="I217" s="3">
        <f t="shared" si="61"/>
        <v>0</v>
      </c>
      <c r="J217" s="3">
        <f t="shared" si="61"/>
        <v>0</v>
      </c>
      <c r="K217" s="3">
        <f t="shared" si="61"/>
        <v>0</v>
      </c>
      <c r="L217" s="3">
        <f t="shared" si="61"/>
        <v>2658.62</v>
      </c>
      <c r="M217" s="3">
        <f t="shared" si="61"/>
        <v>0</v>
      </c>
      <c r="N217" s="3">
        <f t="shared" si="61"/>
        <v>0</v>
      </c>
      <c r="O217" s="3">
        <f t="shared" si="61"/>
        <v>78.5</v>
      </c>
      <c r="P217" s="3">
        <f t="shared" si="61"/>
        <v>0</v>
      </c>
      <c r="Q217" s="3">
        <f t="shared" si="61"/>
        <v>334.9</v>
      </c>
      <c r="R217" s="3">
        <f t="shared" si="61"/>
        <v>0</v>
      </c>
      <c r="S217" s="3">
        <f t="shared" si="61"/>
        <v>0</v>
      </c>
      <c r="T217" s="3">
        <f t="shared" si="61"/>
        <v>0</v>
      </c>
      <c r="U217" s="3">
        <f t="shared" si="61"/>
        <v>0</v>
      </c>
      <c r="W217" s="3">
        <f>W213+W214+W215+W216</f>
        <v>0</v>
      </c>
      <c r="X217" s="14">
        <f t="shared" si="57"/>
        <v>15392.56</v>
      </c>
      <c r="Y217" s="14">
        <f t="shared" si="47"/>
        <v>-0.0399999999990541</v>
      </c>
    </row>
    <row r="218" ht="18.75" spans="1:25">
      <c r="A218" s="10" t="s">
        <v>75</v>
      </c>
      <c r="B218" s="11" t="s">
        <v>24</v>
      </c>
      <c r="C218" s="3">
        <v>12527.62</v>
      </c>
      <c r="D218" s="3">
        <v>2475.6</v>
      </c>
      <c r="E218" s="3">
        <v>306</v>
      </c>
      <c r="F218" s="3">
        <v>4242.85</v>
      </c>
      <c r="G218" s="3">
        <v>3034.27</v>
      </c>
      <c r="H218" s="3">
        <v>1208.58</v>
      </c>
      <c r="I218" s="3">
        <v>53.1</v>
      </c>
      <c r="J218" s="3">
        <v>397.81</v>
      </c>
      <c r="L218" s="3">
        <v>4379.2</v>
      </c>
      <c r="O218" s="3">
        <v>673.1</v>
      </c>
      <c r="X218" s="14">
        <f t="shared" si="57"/>
        <v>12527.66</v>
      </c>
      <c r="Y218" s="14">
        <f t="shared" si="47"/>
        <v>0.0400000000008731</v>
      </c>
    </row>
    <row r="219" ht="18.75" spans="1:25">
      <c r="A219" s="10"/>
      <c r="B219" s="11" t="s">
        <v>25</v>
      </c>
      <c r="X219" s="14">
        <f t="shared" si="57"/>
        <v>0</v>
      </c>
      <c r="Y219" s="14">
        <f t="shared" si="47"/>
        <v>0</v>
      </c>
    </row>
    <row r="220" ht="18.75" spans="1:25">
      <c r="A220" s="10"/>
      <c r="B220" s="11" t="s">
        <v>26</v>
      </c>
      <c r="X220" s="14">
        <f t="shared" si="57"/>
        <v>0</v>
      </c>
      <c r="Y220" s="14">
        <f t="shared" si="47"/>
        <v>0</v>
      </c>
    </row>
    <row r="221" ht="18.75" spans="1:25">
      <c r="A221" s="10"/>
      <c r="B221" s="11" t="s">
        <v>69</v>
      </c>
      <c r="C221" s="3">
        <v>12863</v>
      </c>
      <c r="D221" s="3">
        <v>665.8</v>
      </c>
      <c r="E221" s="3">
        <v>4409.96</v>
      </c>
      <c r="F221" s="3">
        <v>4221.74</v>
      </c>
      <c r="G221" s="3">
        <v>3831.34</v>
      </c>
      <c r="H221" s="3">
        <v>390.4</v>
      </c>
      <c r="I221" s="3">
        <v>65.5</v>
      </c>
      <c r="O221" s="3">
        <v>3500</v>
      </c>
      <c r="X221" s="14">
        <f t="shared" si="57"/>
        <v>12863</v>
      </c>
      <c r="Y221" s="14">
        <f t="shared" si="47"/>
        <v>0</v>
      </c>
    </row>
    <row r="222" ht="18.75" spans="1:25">
      <c r="A222" s="5"/>
      <c r="B222" s="12" t="s">
        <v>28</v>
      </c>
      <c r="C222" s="3">
        <f>C218+C219+C220+C221</f>
        <v>25390.62</v>
      </c>
      <c r="D222" s="3">
        <f t="shared" ref="D222:V222" si="62">D218+D219+D220+D221</f>
        <v>3141.4</v>
      </c>
      <c r="E222" s="3">
        <f t="shared" si="62"/>
        <v>4715.96</v>
      </c>
      <c r="F222" s="3">
        <f t="shared" si="62"/>
        <v>8464.59</v>
      </c>
      <c r="G222" s="3">
        <f t="shared" si="62"/>
        <v>6865.61</v>
      </c>
      <c r="H222" s="3">
        <f t="shared" si="62"/>
        <v>1598.98</v>
      </c>
      <c r="I222" s="3">
        <f t="shared" si="62"/>
        <v>118.6</v>
      </c>
      <c r="J222" s="3">
        <f t="shared" si="62"/>
        <v>397.81</v>
      </c>
      <c r="K222" s="3">
        <f t="shared" si="62"/>
        <v>0</v>
      </c>
      <c r="L222" s="3">
        <f t="shared" si="62"/>
        <v>4379.2</v>
      </c>
      <c r="M222" s="3">
        <f t="shared" si="62"/>
        <v>0</v>
      </c>
      <c r="N222" s="3">
        <f t="shared" si="62"/>
        <v>0</v>
      </c>
      <c r="O222" s="3">
        <f t="shared" si="62"/>
        <v>4173.1</v>
      </c>
      <c r="P222" s="3">
        <f t="shared" si="62"/>
        <v>0</v>
      </c>
      <c r="Q222" s="3">
        <f t="shared" si="62"/>
        <v>0</v>
      </c>
      <c r="R222" s="3">
        <f t="shared" si="62"/>
        <v>0</v>
      </c>
      <c r="S222" s="3">
        <f t="shared" si="62"/>
        <v>0</v>
      </c>
      <c r="T222" s="3">
        <f t="shared" si="62"/>
        <v>0</v>
      </c>
      <c r="U222" s="3">
        <f t="shared" si="62"/>
        <v>0</v>
      </c>
      <c r="W222" s="3">
        <f>W218+W219+W220+W221</f>
        <v>0</v>
      </c>
      <c r="X222" s="14">
        <f t="shared" si="57"/>
        <v>25390.66</v>
      </c>
      <c r="Y222" s="14">
        <f t="shared" si="47"/>
        <v>0.0399999999972351</v>
      </c>
    </row>
    <row r="223" ht="18.75" spans="1:25">
      <c r="A223" s="10" t="s">
        <v>76</v>
      </c>
      <c r="B223" s="11" t="s">
        <v>24</v>
      </c>
      <c r="C223" s="3">
        <v>4377.64</v>
      </c>
      <c r="D223" s="3">
        <v>478.1</v>
      </c>
      <c r="E223" s="3">
        <v>152.1</v>
      </c>
      <c r="F223" s="3">
        <v>2115.95</v>
      </c>
      <c r="G223" s="3">
        <v>968.74</v>
      </c>
      <c r="H223" s="3">
        <v>1147.21</v>
      </c>
      <c r="K223" s="3">
        <v>1494.25</v>
      </c>
      <c r="O223" s="3">
        <v>137.26</v>
      </c>
      <c r="X223" s="14">
        <f t="shared" si="57"/>
        <v>4377.66</v>
      </c>
      <c r="Y223" s="14">
        <f t="shared" ref="Y223:Y286" si="63">X223-C223</f>
        <v>0.0199999999995271</v>
      </c>
    </row>
    <row r="224" ht="18.75" spans="1:25">
      <c r="A224" s="10"/>
      <c r="B224" s="11" t="s">
        <v>25</v>
      </c>
      <c r="C224" s="3">
        <v>18064.25</v>
      </c>
      <c r="D224" s="3">
        <v>2998.4</v>
      </c>
      <c r="E224" s="3">
        <v>2875.53</v>
      </c>
      <c r="F224" s="3">
        <v>10301.07</v>
      </c>
      <c r="G224" s="3">
        <v>7649.52</v>
      </c>
      <c r="H224" s="3">
        <v>2651.55</v>
      </c>
      <c r="K224" s="3">
        <v>1458.09</v>
      </c>
      <c r="L224" s="3">
        <v>95.59</v>
      </c>
      <c r="O224" s="3">
        <v>300</v>
      </c>
      <c r="Q224" s="3">
        <v>35.6</v>
      </c>
      <c r="X224" s="14">
        <f t="shared" ref="X224:X257" si="64">W224+U224+T224+S224+R224+Q224+P224+O224+N224+M224+L224+K224+J224+I224+F224+E224+D224</f>
        <v>18064.28</v>
      </c>
      <c r="Y224" s="14">
        <f t="shared" si="63"/>
        <v>0.0300000000024738</v>
      </c>
    </row>
    <row r="225" ht="18.75" spans="1:25">
      <c r="A225" s="10"/>
      <c r="B225" s="11" t="s">
        <v>26</v>
      </c>
      <c r="X225" s="14">
        <f t="shared" si="64"/>
        <v>0</v>
      </c>
      <c r="Y225" s="14">
        <f t="shared" si="63"/>
        <v>0</v>
      </c>
    </row>
    <row r="226" ht="18.75" spans="1:25">
      <c r="A226" s="10"/>
      <c r="B226" s="11" t="s">
        <v>69</v>
      </c>
      <c r="C226" s="3">
        <v>3297.64</v>
      </c>
      <c r="D226" s="3">
        <v>2417.3</v>
      </c>
      <c r="E226" s="3">
        <v>192.64</v>
      </c>
      <c r="F226" s="3">
        <v>687.7</v>
      </c>
      <c r="G226" s="3">
        <v>687.7</v>
      </c>
      <c r="X226" s="14">
        <f t="shared" si="64"/>
        <v>3297.64</v>
      </c>
      <c r="Y226" s="14">
        <f t="shared" si="63"/>
        <v>0</v>
      </c>
    </row>
    <row r="227" ht="18.75" spans="1:25">
      <c r="A227" s="5"/>
      <c r="B227" s="12" t="s">
        <v>28</v>
      </c>
      <c r="C227" s="3">
        <f>C223+C224+C225+C226</f>
        <v>25739.53</v>
      </c>
      <c r="D227" s="3">
        <f t="shared" ref="D227:V227" si="65">D223+D224+D225+D226</f>
        <v>5893.8</v>
      </c>
      <c r="E227" s="3">
        <f t="shared" si="65"/>
        <v>3220.27</v>
      </c>
      <c r="F227" s="3">
        <f t="shared" si="65"/>
        <v>13104.72</v>
      </c>
      <c r="G227" s="3">
        <f t="shared" si="65"/>
        <v>9305.96</v>
      </c>
      <c r="H227" s="3">
        <f t="shared" si="65"/>
        <v>3798.76</v>
      </c>
      <c r="I227" s="3">
        <f t="shared" si="65"/>
        <v>0</v>
      </c>
      <c r="J227" s="3">
        <f t="shared" si="65"/>
        <v>0</v>
      </c>
      <c r="K227" s="3">
        <f t="shared" si="65"/>
        <v>2952.34</v>
      </c>
      <c r="L227" s="3">
        <f t="shared" si="65"/>
        <v>95.59</v>
      </c>
      <c r="M227" s="3">
        <f t="shared" si="65"/>
        <v>0</v>
      </c>
      <c r="N227" s="3">
        <f t="shared" si="65"/>
        <v>0</v>
      </c>
      <c r="O227" s="3">
        <f t="shared" si="65"/>
        <v>437.26</v>
      </c>
      <c r="P227" s="3">
        <f t="shared" si="65"/>
        <v>0</v>
      </c>
      <c r="Q227" s="3">
        <f t="shared" si="65"/>
        <v>35.6</v>
      </c>
      <c r="R227" s="3">
        <f t="shared" si="65"/>
        <v>0</v>
      </c>
      <c r="S227" s="3">
        <f t="shared" si="65"/>
        <v>0</v>
      </c>
      <c r="T227" s="3">
        <f t="shared" si="65"/>
        <v>0</v>
      </c>
      <c r="U227" s="3">
        <f t="shared" si="65"/>
        <v>0</v>
      </c>
      <c r="W227" s="3">
        <f>W223+W224+W225+W226</f>
        <v>0</v>
      </c>
      <c r="X227" s="14">
        <f t="shared" si="64"/>
        <v>25739.58</v>
      </c>
      <c r="Y227" s="14">
        <f t="shared" si="63"/>
        <v>0.0500000000029104</v>
      </c>
    </row>
    <row r="228" ht="18.75" spans="2:25">
      <c r="B228" s="11" t="s">
        <v>24</v>
      </c>
      <c r="C228" s="3">
        <v>2250.48</v>
      </c>
      <c r="D228" s="3">
        <v>1485.5</v>
      </c>
      <c r="E228" s="3">
        <v>765</v>
      </c>
      <c r="X228" s="14">
        <f t="shared" si="64"/>
        <v>2250.5</v>
      </c>
      <c r="Y228" s="14">
        <f t="shared" si="63"/>
        <v>0.0199999999999818</v>
      </c>
    </row>
    <row r="229" ht="18.75" spans="2:25">
      <c r="B229" s="11" t="s">
        <v>25</v>
      </c>
      <c r="C229" s="3">
        <v>17568.38</v>
      </c>
      <c r="D229" s="3">
        <v>540</v>
      </c>
      <c r="E229" s="3">
        <v>6843.56</v>
      </c>
      <c r="F229" s="3">
        <v>6642.98</v>
      </c>
      <c r="G229" s="3">
        <v>4634.35</v>
      </c>
      <c r="H229" s="3">
        <v>2008.63</v>
      </c>
      <c r="I229" s="3">
        <v>147.81</v>
      </c>
      <c r="J229" s="3">
        <v>778.6</v>
      </c>
      <c r="L229" s="3">
        <v>2435.39</v>
      </c>
      <c r="M229" s="3">
        <v>180</v>
      </c>
      <c r="X229" s="14">
        <f t="shared" si="64"/>
        <v>17568.34</v>
      </c>
      <c r="Y229" s="14">
        <f t="shared" si="63"/>
        <v>-0.0400000000008731</v>
      </c>
    </row>
    <row r="230" ht="18.75" spans="1:25">
      <c r="A230" s="3" t="s">
        <v>77</v>
      </c>
      <c r="B230" s="11" t="s">
        <v>26</v>
      </c>
      <c r="X230" s="14">
        <f t="shared" si="64"/>
        <v>0</v>
      </c>
      <c r="Y230" s="14">
        <f t="shared" si="63"/>
        <v>0</v>
      </c>
    </row>
    <row r="231" ht="18.75" spans="2:25">
      <c r="B231" s="11" t="s">
        <v>69</v>
      </c>
      <c r="C231" s="3">
        <v>1871.81</v>
      </c>
      <c r="D231" s="3">
        <v>1100.23</v>
      </c>
      <c r="E231" s="3">
        <v>43.94</v>
      </c>
      <c r="F231" s="3">
        <v>291.94</v>
      </c>
      <c r="G231" s="3">
        <v>232.72</v>
      </c>
      <c r="H231" s="3">
        <v>59.22</v>
      </c>
      <c r="I231" s="3">
        <v>40.2</v>
      </c>
      <c r="J231" s="3">
        <v>395.5</v>
      </c>
      <c r="X231" s="14">
        <f t="shared" si="64"/>
        <v>1871.81</v>
      </c>
      <c r="Y231" s="14">
        <f t="shared" si="63"/>
        <v>0</v>
      </c>
    </row>
    <row r="232" ht="18.75" spans="2:25">
      <c r="B232" s="12" t="s">
        <v>28</v>
      </c>
      <c r="C232" s="3">
        <f>SUM(C228:C231)</f>
        <v>21690.67</v>
      </c>
      <c r="D232" s="3">
        <f t="shared" ref="D232:X232" si="66">SUM(D228:D231)</f>
        <v>3125.73</v>
      </c>
      <c r="E232" s="3">
        <f t="shared" si="66"/>
        <v>7652.5</v>
      </c>
      <c r="F232" s="3">
        <f t="shared" si="66"/>
        <v>6934.92</v>
      </c>
      <c r="G232" s="3">
        <f t="shared" si="66"/>
        <v>4867.07</v>
      </c>
      <c r="H232" s="3">
        <f t="shared" si="66"/>
        <v>2067.85</v>
      </c>
      <c r="I232" s="3">
        <f t="shared" si="66"/>
        <v>188.01</v>
      </c>
      <c r="J232" s="3">
        <f t="shared" si="66"/>
        <v>1174.1</v>
      </c>
      <c r="K232" s="3">
        <f t="shared" si="66"/>
        <v>0</v>
      </c>
      <c r="L232" s="3">
        <f t="shared" si="66"/>
        <v>2435.39</v>
      </c>
      <c r="M232" s="3">
        <f t="shared" si="66"/>
        <v>180</v>
      </c>
      <c r="N232" s="3">
        <f t="shared" si="66"/>
        <v>0</v>
      </c>
      <c r="O232" s="3">
        <f t="shared" si="66"/>
        <v>0</v>
      </c>
      <c r="P232" s="3">
        <f t="shared" si="66"/>
        <v>0</v>
      </c>
      <c r="Q232" s="3">
        <f t="shared" si="66"/>
        <v>0</v>
      </c>
      <c r="R232" s="3">
        <f t="shared" si="66"/>
        <v>0</v>
      </c>
      <c r="S232" s="3">
        <f t="shared" si="66"/>
        <v>0</v>
      </c>
      <c r="T232" s="3">
        <f t="shared" si="66"/>
        <v>0</v>
      </c>
      <c r="U232" s="3">
        <f t="shared" si="66"/>
        <v>0</v>
      </c>
      <c r="W232" s="3">
        <f>SUM(W228:W231)</f>
        <v>0</v>
      </c>
      <c r="X232" s="14">
        <f t="shared" si="64"/>
        <v>21690.65</v>
      </c>
      <c r="Y232" s="14">
        <f t="shared" si="63"/>
        <v>-0.0200000000004366</v>
      </c>
    </row>
    <row r="233" ht="18.75" spans="2:25">
      <c r="B233" s="11" t="s">
        <v>24</v>
      </c>
      <c r="C233" s="3">
        <v>148.7</v>
      </c>
      <c r="D233" s="3">
        <v>148.7</v>
      </c>
      <c r="X233" s="14">
        <f t="shared" si="64"/>
        <v>148.7</v>
      </c>
      <c r="Y233" s="14">
        <f t="shared" si="63"/>
        <v>0</v>
      </c>
    </row>
    <row r="234" ht="18.75" spans="2:25">
      <c r="B234" s="11" t="s">
        <v>25</v>
      </c>
      <c r="C234" s="3">
        <v>26690.1</v>
      </c>
      <c r="D234" s="3">
        <v>5296.4</v>
      </c>
      <c r="E234" s="3">
        <v>4391.78</v>
      </c>
      <c r="F234" s="3">
        <v>12601.32</v>
      </c>
      <c r="G234" s="3">
        <v>9815.34</v>
      </c>
      <c r="H234" s="3">
        <v>2785.98</v>
      </c>
      <c r="J234" s="3">
        <v>668</v>
      </c>
      <c r="L234" s="3">
        <v>3003.8</v>
      </c>
      <c r="O234" s="3">
        <v>144</v>
      </c>
      <c r="Q234" s="3">
        <v>575.3</v>
      </c>
      <c r="T234" s="3">
        <v>9.5</v>
      </c>
      <c r="X234" s="14">
        <f t="shared" si="64"/>
        <v>26690.1</v>
      </c>
      <c r="Y234" s="14">
        <f t="shared" si="63"/>
        <v>0</v>
      </c>
    </row>
    <row r="235" ht="18.75" spans="1:25">
      <c r="A235" s="3" t="s">
        <v>78</v>
      </c>
      <c r="B235" s="11" t="s">
        <v>26</v>
      </c>
      <c r="X235" s="14">
        <f t="shared" si="64"/>
        <v>0</v>
      </c>
      <c r="Y235" s="14">
        <f t="shared" si="63"/>
        <v>0</v>
      </c>
    </row>
    <row r="236" ht="18.75" spans="2:25">
      <c r="B236" s="11" t="s">
        <v>69</v>
      </c>
      <c r="C236" s="3">
        <v>6632.1</v>
      </c>
      <c r="D236" s="3">
        <v>2730.56</v>
      </c>
      <c r="E236" s="3">
        <v>1503.35</v>
      </c>
      <c r="F236" s="3">
        <v>2240.16</v>
      </c>
      <c r="G236" s="3">
        <v>1330.39</v>
      </c>
      <c r="H236" s="3">
        <v>909.77</v>
      </c>
      <c r="J236" s="3">
        <v>158.03</v>
      </c>
      <c r="X236" s="14">
        <f t="shared" si="64"/>
        <v>6632.1</v>
      </c>
      <c r="Y236" s="14">
        <f t="shared" si="63"/>
        <v>0</v>
      </c>
    </row>
    <row r="237" ht="18.75" spans="2:25">
      <c r="B237" s="12" t="s">
        <v>28</v>
      </c>
      <c r="C237" s="3">
        <f>SUM(C233:C236)</f>
        <v>33470.9</v>
      </c>
      <c r="D237" s="3">
        <f t="shared" ref="D237:X237" si="67">SUM(D233:D236)</f>
        <v>8175.66</v>
      </c>
      <c r="E237" s="3">
        <f t="shared" si="67"/>
        <v>5895.13</v>
      </c>
      <c r="F237" s="3">
        <f t="shared" si="67"/>
        <v>14841.48</v>
      </c>
      <c r="G237" s="3">
        <f t="shared" si="67"/>
        <v>11145.73</v>
      </c>
      <c r="H237" s="3">
        <f t="shared" si="67"/>
        <v>3695.75</v>
      </c>
      <c r="I237" s="3">
        <f t="shared" si="67"/>
        <v>0</v>
      </c>
      <c r="J237" s="3">
        <f t="shared" si="67"/>
        <v>826.03</v>
      </c>
      <c r="K237" s="3">
        <f t="shared" si="67"/>
        <v>0</v>
      </c>
      <c r="L237" s="3">
        <f t="shared" si="67"/>
        <v>3003.8</v>
      </c>
      <c r="M237" s="3">
        <f t="shared" si="67"/>
        <v>0</v>
      </c>
      <c r="N237" s="3">
        <f t="shared" si="67"/>
        <v>0</v>
      </c>
      <c r="O237" s="3">
        <f t="shared" si="67"/>
        <v>144</v>
      </c>
      <c r="P237" s="3">
        <f t="shared" si="67"/>
        <v>0</v>
      </c>
      <c r="Q237" s="3">
        <f t="shared" si="67"/>
        <v>575.3</v>
      </c>
      <c r="R237" s="3">
        <f t="shared" si="67"/>
        <v>0</v>
      </c>
      <c r="S237" s="3">
        <f t="shared" si="67"/>
        <v>0</v>
      </c>
      <c r="T237" s="3">
        <f t="shared" si="67"/>
        <v>9.5</v>
      </c>
      <c r="U237" s="3">
        <f t="shared" si="67"/>
        <v>0</v>
      </c>
      <c r="W237" s="3">
        <f>SUM(W233:W236)</f>
        <v>0</v>
      </c>
      <c r="X237" s="14">
        <f t="shared" si="64"/>
        <v>33470.9</v>
      </c>
      <c r="Y237" s="14">
        <f t="shared" si="63"/>
        <v>0</v>
      </c>
    </row>
    <row r="238" ht="18.75" spans="1:25">
      <c r="A238" s="10" t="s">
        <v>79</v>
      </c>
      <c r="B238" s="11" t="s">
        <v>24</v>
      </c>
      <c r="X238" s="14">
        <f t="shared" si="64"/>
        <v>0</v>
      </c>
      <c r="Y238" s="14">
        <f t="shared" si="63"/>
        <v>0</v>
      </c>
    </row>
    <row r="239" ht="18.75" spans="1:25">
      <c r="A239" s="10"/>
      <c r="B239" s="11" t="s">
        <v>25</v>
      </c>
      <c r="C239" s="3">
        <v>14445.41</v>
      </c>
      <c r="D239" s="3">
        <v>4015.42</v>
      </c>
      <c r="E239" s="3">
        <v>2936.52</v>
      </c>
      <c r="F239" s="3">
        <v>6007.47</v>
      </c>
      <c r="G239" s="3">
        <v>3823.03</v>
      </c>
      <c r="H239" s="3">
        <v>2184.44</v>
      </c>
      <c r="J239" s="3">
        <v>99.4</v>
      </c>
      <c r="L239" s="3">
        <v>835.8</v>
      </c>
      <c r="M239" s="3">
        <v>50</v>
      </c>
      <c r="O239" s="3">
        <v>475.8</v>
      </c>
      <c r="Q239" s="3">
        <v>25</v>
      </c>
      <c r="X239" s="14">
        <f t="shared" si="64"/>
        <v>14445.41</v>
      </c>
      <c r="Y239" s="14">
        <f t="shared" si="63"/>
        <v>0</v>
      </c>
    </row>
    <row r="240" ht="18.75" spans="1:25">
      <c r="A240" s="10"/>
      <c r="B240" s="11" t="s">
        <v>26</v>
      </c>
      <c r="X240" s="14">
        <f t="shared" si="64"/>
        <v>0</v>
      </c>
      <c r="Y240" s="14">
        <f t="shared" si="63"/>
        <v>0</v>
      </c>
    </row>
    <row r="241" ht="18.75" spans="1:25">
      <c r="A241" s="10"/>
      <c r="B241" s="11" t="s">
        <v>69</v>
      </c>
      <c r="C241" s="3">
        <v>4579.46</v>
      </c>
      <c r="D241" s="3">
        <v>2963.2</v>
      </c>
      <c r="E241" s="3">
        <v>326.69</v>
      </c>
      <c r="F241" s="3">
        <v>1158.89</v>
      </c>
      <c r="G241" s="3">
        <v>1101.86</v>
      </c>
      <c r="H241" s="3">
        <v>57.03</v>
      </c>
      <c r="O241" s="3">
        <v>130.65</v>
      </c>
      <c r="X241" s="14">
        <f t="shared" si="64"/>
        <v>4579.43</v>
      </c>
      <c r="Y241" s="14">
        <f t="shared" si="63"/>
        <v>-0.0299999999997453</v>
      </c>
    </row>
    <row r="242" s="3" customFormat="1" ht="18.75" spans="1:25">
      <c r="A242" s="5"/>
      <c r="B242" s="12" t="s">
        <v>28</v>
      </c>
      <c r="C242" s="3">
        <f t="shared" ref="C242:V242" si="68">C238+C239+C240+C241</f>
        <v>19024.87</v>
      </c>
      <c r="D242" s="3">
        <f t="shared" si="68"/>
        <v>6978.62</v>
      </c>
      <c r="E242" s="3">
        <f t="shared" si="68"/>
        <v>3263.21</v>
      </c>
      <c r="F242" s="3">
        <f t="shared" si="68"/>
        <v>7166.36</v>
      </c>
      <c r="G242" s="3">
        <f t="shared" si="68"/>
        <v>4924.89</v>
      </c>
      <c r="H242" s="3">
        <f t="shared" si="68"/>
        <v>2241.47</v>
      </c>
      <c r="I242" s="3">
        <f t="shared" si="68"/>
        <v>0</v>
      </c>
      <c r="J242" s="3">
        <f t="shared" si="68"/>
        <v>99.4</v>
      </c>
      <c r="K242" s="3">
        <f t="shared" si="68"/>
        <v>0</v>
      </c>
      <c r="L242" s="3">
        <f t="shared" si="68"/>
        <v>835.8</v>
      </c>
      <c r="M242" s="3">
        <f t="shared" si="68"/>
        <v>50</v>
      </c>
      <c r="N242" s="3">
        <f t="shared" si="68"/>
        <v>0</v>
      </c>
      <c r="O242" s="3">
        <f t="shared" si="68"/>
        <v>606.45</v>
      </c>
      <c r="P242" s="3">
        <f t="shared" si="68"/>
        <v>0</v>
      </c>
      <c r="Q242" s="3">
        <f t="shared" si="68"/>
        <v>25</v>
      </c>
      <c r="R242" s="3">
        <f t="shared" si="68"/>
        <v>0</v>
      </c>
      <c r="S242" s="3">
        <f t="shared" si="68"/>
        <v>0</v>
      </c>
      <c r="T242" s="3">
        <f t="shared" si="68"/>
        <v>0</v>
      </c>
      <c r="U242" s="3">
        <f t="shared" si="68"/>
        <v>0</v>
      </c>
      <c r="W242" s="3">
        <f>W238+W239+W240+W241</f>
        <v>0</v>
      </c>
      <c r="X242" s="14">
        <f t="shared" si="64"/>
        <v>19024.84</v>
      </c>
      <c r="Y242" s="14">
        <f t="shared" si="63"/>
        <v>-0.0299999999988358</v>
      </c>
    </row>
    <row r="243" ht="18.75" spans="1:25">
      <c r="A243" s="10" t="s">
        <v>80</v>
      </c>
      <c r="B243" s="11" t="s">
        <v>24</v>
      </c>
      <c r="C243" s="3">
        <v>516.55</v>
      </c>
      <c r="D243" s="3">
        <v>233.5</v>
      </c>
      <c r="Q243" s="3">
        <v>283.1</v>
      </c>
      <c r="X243" s="14">
        <f t="shared" si="64"/>
        <v>516.6</v>
      </c>
      <c r="Y243" s="14">
        <f t="shared" si="63"/>
        <v>0.0500000000000682</v>
      </c>
    </row>
    <row r="244" ht="18.75" spans="1:25">
      <c r="A244" s="10"/>
      <c r="B244" s="11" t="s">
        <v>25</v>
      </c>
      <c r="C244" s="3">
        <v>11654.43</v>
      </c>
      <c r="D244" s="3">
        <v>2312.06</v>
      </c>
      <c r="E244" s="3">
        <v>1484.24</v>
      </c>
      <c r="F244" s="3">
        <v>5446.66</v>
      </c>
      <c r="G244" s="3">
        <v>2363.74</v>
      </c>
      <c r="H244" s="3">
        <v>3082.92</v>
      </c>
      <c r="L244" s="3">
        <v>1618</v>
      </c>
      <c r="O244" s="3">
        <v>748.35</v>
      </c>
      <c r="T244" s="3">
        <v>45.12</v>
      </c>
      <c r="X244" s="14">
        <f t="shared" si="64"/>
        <v>11654.43</v>
      </c>
      <c r="Y244" s="14">
        <f t="shared" si="63"/>
        <v>0</v>
      </c>
    </row>
    <row r="245" ht="18.75" spans="1:25">
      <c r="A245" s="10"/>
      <c r="B245" s="11" t="s">
        <v>26</v>
      </c>
      <c r="X245" s="14">
        <f t="shared" si="64"/>
        <v>0</v>
      </c>
      <c r="Y245" s="14">
        <f t="shared" si="63"/>
        <v>0</v>
      </c>
    </row>
    <row r="246" ht="18.75" spans="1:25">
      <c r="A246" s="10"/>
      <c r="B246" s="11" t="s">
        <v>69</v>
      </c>
      <c r="C246" s="3">
        <v>5182.38</v>
      </c>
      <c r="D246" s="3">
        <v>2479.23</v>
      </c>
      <c r="E246" s="3">
        <v>532.52</v>
      </c>
      <c r="F246" s="3">
        <v>1970.63</v>
      </c>
      <c r="G246" s="3">
        <v>1739.05</v>
      </c>
      <c r="H246" s="3">
        <v>231.58</v>
      </c>
      <c r="Q246" s="3">
        <v>200</v>
      </c>
      <c r="X246" s="14">
        <f t="shared" si="64"/>
        <v>5182.38</v>
      </c>
      <c r="Y246" s="14">
        <f t="shared" si="63"/>
        <v>0</v>
      </c>
    </row>
    <row r="247" s="3" customFormat="1" ht="18.75" spans="1:25">
      <c r="A247" s="5"/>
      <c r="B247" s="12" t="s">
        <v>28</v>
      </c>
      <c r="C247" s="3">
        <f t="shared" ref="C247:V247" si="69">C243+C244+C245+C246</f>
        <v>17353.36</v>
      </c>
      <c r="D247" s="3">
        <f t="shared" si="69"/>
        <v>5024.79</v>
      </c>
      <c r="E247" s="3">
        <f t="shared" si="69"/>
        <v>2016.76</v>
      </c>
      <c r="F247" s="3">
        <f t="shared" si="69"/>
        <v>7417.29</v>
      </c>
      <c r="G247" s="3">
        <f t="shared" si="69"/>
        <v>4102.79</v>
      </c>
      <c r="H247" s="3">
        <f t="shared" si="69"/>
        <v>3314.5</v>
      </c>
      <c r="I247" s="3">
        <f t="shared" si="69"/>
        <v>0</v>
      </c>
      <c r="J247" s="3">
        <f t="shared" si="69"/>
        <v>0</v>
      </c>
      <c r="K247" s="3">
        <f t="shared" si="69"/>
        <v>0</v>
      </c>
      <c r="L247" s="3">
        <f t="shared" si="69"/>
        <v>1618</v>
      </c>
      <c r="M247" s="3">
        <f t="shared" si="69"/>
        <v>0</v>
      </c>
      <c r="N247" s="3">
        <f t="shared" si="69"/>
        <v>0</v>
      </c>
      <c r="O247" s="3">
        <f t="shared" si="69"/>
        <v>748.35</v>
      </c>
      <c r="P247" s="3">
        <f t="shared" si="69"/>
        <v>0</v>
      </c>
      <c r="Q247" s="3">
        <f t="shared" si="69"/>
        <v>483.1</v>
      </c>
      <c r="R247" s="3">
        <f t="shared" si="69"/>
        <v>0</v>
      </c>
      <c r="S247" s="3">
        <f t="shared" si="69"/>
        <v>0</v>
      </c>
      <c r="T247" s="3">
        <f t="shared" si="69"/>
        <v>45.12</v>
      </c>
      <c r="U247" s="3">
        <f t="shared" si="69"/>
        <v>0</v>
      </c>
      <c r="W247" s="3">
        <f>W243+W244+W245+W246</f>
        <v>0</v>
      </c>
      <c r="X247" s="14">
        <f t="shared" si="64"/>
        <v>17353.41</v>
      </c>
      <c r="Y247" s="14">
        <f t="shared" si="63"/>
        <v>0.0499999999992724</v>
      </c>
    </row>
    <row r="248" ht="18.75" spans="1:25">
      <c r="A248" s="10" t="s">
        <v>81</v>
      </c>
      <c r="B248" s="11" t="s">
        <v>24</v>
      </c>
      <c r="X248" s="14">
        <f t="shared" si="64"/>
        <v>0</v>
      </c>
      <c r="Y248" s="14">
        <f t="shared" si="63"/>
        <v>0</v>
      </c>
    </row>
    <row r="249" ht="18.75" spans="1:25">
      <c r="A249" s="10"/>
      <c r="B249" s="11" t="s">
        <v>25</v>
      </c>
      <c r="C249" s="3">
        <v>22044.77</v>
      </c>
      <c r="D249" s="3">
        <v>7540.2</v>
      </c>
      <c r="E249" s="3">
        <v>2230.2</v>
      </c>
      <c r="F249" s="3">
        <v>6610.37</v>
      </c>
      <c r="G249" s="3">
        <v>4031.13</v>
      </c>
      <c r="H249" s="3">
        <v>2579.24</v>
      </c>
      <c r="J249" s="3">
        <v>1060.25</v>
      </c>
      <c r="L249" s="3">
        <v>4591.8</v>
      </c>
      <c r="O249" s="3">
        <v>12</v>
      </c>
      <c r="X249" s="14">
        <f t="shared" si="64"/>
        <v>22044.82</v>
      </c>
      <c r="Y249" s="14">
        <f t="shared" si="63"/>
        <v>0.0499999999992724</v>
      </c>
    </row>
    <row r="250" ht="18.75" spans="1:25">
      <c r="A250" s="10"/>
      <c r="B250" s="11" t="s">
        <v>26</v>
      </c>
      <c r="X250" s="14">
        <f t="shared" si="64"/>
        <v>0</v>
      </c>
      <c r="Y250" s="14">
        <f t="shared" si="63"/>
        <v>0</v>
      </c>
    </row>
    <row r="251" ht="18.75" spans="1:25">
      <c r="A251" s="10"/>
      <c r="B251" s="11" t="s">
        <v>69</v>
      </c>
      <c r="C251" s="3">
        <v>13221.67</v>
      </c>
      <c r="D251" s="3">
        <v>4245.37</v>
      </c>
      <c r="E251" s="3">
        <v>5534.7</v>
      </c>
      <c r="F251" s="3">
        <v>3341.4</v>
      </c>
      <c r="G251" s="3">
        <v>2316.7</v>
      </c>
      <c r="H251" s="3">
        <v>1024.7</v>
      </c>
      <c r="O251" s="3">
        <v>100.2</v>
      </c>
      <c r="X251" s="14">
        <f t="shared" si="64"/>
        <v>13221.67</v>
      </c>
      <c r="Y251" s="14">
        <f t="shared" si="63"/>
        <v>0</v>
      </c>
    </row>
    <row r="252" ht="18.75" spans="1:25">
      <c r="A252" s="5"/>
      <c r="B252" s="12" t="s">
        <v>28</v>
      </c>
      <c r="C252" s="3">
        <f>C248+C249+C250+C251</f>
        <v>35266.44</v>
      </c>
      <c r="D252" s="3">
        <f t="shared" ref="D252:V252" si="70">D248+D249+D250+D251</f>
        <v>11785.57</v>
      </c>
      <c r="E252" s="3">
        <f t="shared" si="70"/>
        <v>7764.9</v>
      </c>
      <c r="F252" s="3">
        <f t="shared" si="70"/>
        <v>9951.77</v>
      </c>
      <c r="G252" s="3">
        <f t="shared" si="70"/>
        <v>6347.83</v>
      </c>
      <c r="H252" s="3">
        <f t="shared" si="70"/>
        <v>3603.94</v>
      </c>
      <c r="I252" s="3">
        <f t="shared" si="70"/>
        <v>0</v>
      </c>
      <c r="J252" s="3">
        <f t="shared" si="70"/>
        <v>1060.25</v>
      </c>
      <c r="K252" s="3">
        <f t="shared" si="70"/>
        <v>0</v>
      </c>
      <c r="L252" s="3">
        <f t="shared" si="70"/>
        <v>4591.8</v>
      </c>
      <c r="M252" s="3">
        <f t="shared" si="70"/>
        <v>0</v>
      </c>
      <c r="N252" s="3">
        <f t="shared" si="70"/>
        <v>0</v>
      </c>
      <c r="O252" s="3">
        <f t="shared" si="70"/>
        <v>112.2</v>
      </c>
      <c r="P252" s="3">
        <f t="shared" si="70"/>
        <v>0</v>
      </c>
      <c r="Q252" s="3">
        <f t="shared" si="70"/>
        <v>0</v>
      </c>
      <c r="R252" s="3">
        <f t="shared" si="70"/>
        <v>0</v>
      </c>
      <c r="S252" s="3">
        <f t="shared" si="70"/>
        <v>0</v>
      </c>
      <c r="T252" s="3">
        <f t="shared" si="70"/>
        <v>0</v>
      </c>
      <c r="U252" s="3">
        <f t="shared" si="70"/>
        <v>0</v>
      </c>
      <c r="W252" s="3">
        <f>W248+W249+W250+W251</f>
        <v>0</v>
      </c>
      <c r="X252" s="14">
        <f t="shared" si="64"/>
        <v>35266.49</v>
      </c>
      <c r="Y252" s="14">
        <f t="shared" si="63"/>
        <v>0.0499999999956344</v>
      </c>
    </row>
    <row r="253" ht="18.75" spans="1:25">
      <c r="A253" s="10" t="s">
        <v>82</v>
      </c>
      <c r="B253" s="11" t="s">
        <v>24</v>
      </c>
      <c r="C253" s="3">
        <v>161</v>
      </c>
      <c r="D253" s="3">
        <v>161</v>
      </c>
      <c r="X253" s="14">
        <f t="shared" si="64"/>
        <v>161</v>
      </c>
      <c r="Y253" s="14">
        <f t="shared" si="63"/>
        <v>0</v>
      </c>
    </row>
    <row r="254" ht="18.75" spans="1:25">
      <c r="A254" s="10"/>
      <c r="B254" s="11" t="s">
        <v>25</v>
      </c>
      <c r="C254" s="3">
        <v>30300.57</v>
      </c>
      <c r="D254" s="3">
        <v>2312.6</v>
      </c>
      <c r="E254" s="3">
        <v>543.32</v>
      </c>
      <c r="F254" s="3">
        <v>9495.38</v>
      </c>
      <c r="G254" s="3">
        <v>5361.59</v>
      </c>
      <c r="H254" s="3">
        <v>4133.79</v>
      </c>
      <c r="I254" s="3">
        <v>1025.9</v>
      </c>
      <c r="J254" s="3">
        <v>16714.56</v>
      </c>
      <c r="L254" s="3">
        <v>121.9</v>
      </c>
      <c r="O254" s="3">
        <v>39.6</v>
      </c>
      <c r="T254" s="3">
        <v>47.34</v>
      </c>
      <c r="X254" s="14">
        <f t="shared" si="64"/>
        <v>30300.6</v>
      </c>
      <c r="Y254" s="14">
        <f t="shared" si="63"/>
        <v>0.0299999999988358</v>
      </c>
    </row>
    <row r="255" ht="18.75" spans="1:25">
      <c r="A255" s="10"/>
      <c r="B255" s="11" t="s">
        <v>26</v>
      </c>
      <c r="X255" s="14">
        <f t="shared" si="64"/>
        <v>0</v>
      </c>
      <c r="Y255" s="14">
        <f t="shared" si="63"/>
        <v>0</v>
      </c>
    </row>
    <row r="256" ht="18.75" spans="1:25">
      <c r="A256" s="10"/>
      <c r="B256" s="11" t="s">
        <v>69</v>
      </c>
      <c r="C256" s="3">
        <v>3047.57</v>
      </c>
      <c r="D256" s="3">
        <v>1335.21</v>
      </c>
      <c r="E256" s="3">
        <v>504.96</v>
      </c>
      <c r="F256" s="3">
        <v>1207.4</v>
      </c>
      <c r="G256" s="3">
        <v>867.87</v>
      </c>
      <c r="H256" s="3">
        <v>339.53</v>
      </c>
      <c r="X256" s="14">
        <f t="shared" si="64"/>
        <v>3047.57</v>
      </c>
      <c r="Y256" s="14">
        <f t="shared" si="63"/>
        <v>0</v>
      </c>
    </row>
    <row r="257" ht="18.75" spans="1:25">
      <c r="A257" s="5"/>
      <c r="B257" s="12" t="s">
        <v>28</v>
      </c>
      <c r="C257" s="3">
        <f>C253+C254+C255+C256</f>
        <v>33509.14</v>
      </c>
      <c r="D257" s="3">
        <f t="shared" ref="D257:V257" si="71">D253+D254+D255+D256</f>
        <v>3808.81</v>
      </c>
      <c r="E257" s="3">
        <f t="shared" si="71"/>
        <v>1048.28</v>
      </c>
      <c r="F257" s="3">
        <f t="shared" si="71"/>
        <v>10702.78</v>
      </c>
      <c r="G257" s="3">
        <f t="shared" si="71"/>
        <v>6229.46</v>
      </c>
      <c r="H257" s="3">
        <f t="shared" si="71"/>
        <v>4473.32</v>
      </c>
      <c r="I257" s="3">
        <f t="shared" si="71"/>
        <v>1025.9</v>
      </c>
      <c r="J257" s="3">
        <f t="shared" si="71"/>
        <v>16714.56</v>
      </c>
      <c r="K257" s="3">
        <f t="shared" si="71"/>
        <v>0</v>
      </c>
      <c r="L257" s="3">
        <f t="shared" si="71"/>
        <v>121.9</v>
      </c>
      <c r="M257" s="3">
        <f t="shared" si="71"/>
        <v>0</v>
      </c>
      <c r="N257" s="3">
        <f t="shared" si="71"/>
        <v>0</v>
      </c>
      <c r="O257" s="3">
        <f t="shared" si="71"/>
        <v>39.6</v>
      </c>
      <c r="P257" s="3">
        <f t="shared" si="71"/>
        <v>0</v>
      </c>
      <c r="Q257" s="3">
        <f t="shared" si="71"/>
        <v>0</v>
      </c>
      <c r="R257" s="3">
        <f t="shared" si="71"/>
        <v>0</v>
      </c>
      <c r="S257" s="3">
        <f t="shared" si="71"/>
        <v>0</v>
      </c>
      <c r="T257" s="3">
        <f t="shared" si="71"/>
        <v>47.34</v>
      </c>
      <c r="U257" s="3">
        <f t="shared" si="71"/>
        <v>0</v>
      </c>
      <c r="W257" s="3">
        <f>W253+W254+W255+W256</f>
        <v>0</v>
      </c>
      <c r="X257" s="14">
        <f t="shared" si="64"/>
        <v>33509.17</v>
      </c>
      <c r="Y257" s="14">
        <f t="shared" si="63"/>
        <v>0.0299999999988358</v>
      </c>
    </row>
    <row r="258" ht="18.75" spans="1:25">
      <c r="A258" s="10" t="s">
        <v>83</v>
      </c>
      <c r="B258" s="11" t="s">
        <v>24</v>
      </c>
      <c r="C258" s="3">
        <v>682.8</v>
      </c>
      <c r="D258" s="3">
        <v>682.8</v>
      </c>
      <c r="X258" s="14">
        <f t="shared" ref="X258:X277" si="72">W258+U258+T258+S258+R258+Q258+P258+O258+N258+M258+L258+K258+J258+I258+F258+E258+D258</f>
        <v>682.8</v>
      </c>
      <c r="Y258" s="14">
        <f t="shared" si="63"/>
        <v>0</v>
      </c>
    </row>
    <row r="259" ht="18.75" spans="1:25">
      <c r="A259" s="10"/>
      <c r="B259" s="11" t="s">
        <v>25</v>
      </c>
      <c r="C259" s="3">
        <v>17611.07</v>
      </c>
      <c r="D259" s="3">
        <v>5842.63</v>
      </c>
      <c r="E259" s="3">
        <v>1746.12</v>
      </c>
      <c r="F259" s="3">
        <v>6992.12</v>
      </c>
      <c r="G259" s="3">
        <v>5889.47</v>
      </c>
      <c r="H259" s="3">
        <v>1102.65</v>
      </c>
      <c r="J259" s="3">
        <v>527.8</v>
      </c>
      <c r="K259" s="3">
        <v>89.4</v>
      </c>
      <c r="L259" s="3">
        <v>1365.8</v>
      </c>
      <c r="O259" s="3">
        <v>134.5</v>
      </c>
      <c r="Q259" s="3">
        <v>419</v>
      </c>
      <c r="R259" s="3">
        <v>493.7</v>
      </c>
      <c r="X259" s="14">
        <f t="shared" si="72"/>
        <v>17611.07</v>
      </c>
      <c r="Y259" s="14">
        <f t="shared" si="63"/>
        <v>0</v>
      </c>
    </row>
    <row r="260" ht="18.75" spans="1:25">
      <c r="A260" s="10"/>
      <c r="B260" s="11" t="s">
        <v>26</v>
      </c>
      <c r="X260" s="14">
        <f t="shared" si="72"/>
        <v>0</v>
      </c>
      <c r="Y260" s="14">
        <f t="shared" si="63"/>
        <v>0</v>
      </c>
    </row>
    <row r="261" ht="18.75" spans="1:25">
      <c r="A261" s="10"/>
      <c r="B261" s="11" t="s">
        <v>69</v>
      </c>
      <c r="C261" s="3">
        <v>4728.86</v>
      </c>
      <c r="D261" s="3">
        <v>2653.3</v>
      </c>
      <c r="E261" s="3">
        <v>123.7</v>
      </c>
      <c r="F261" s="3">
        <v>1696.52</v>
      </c>
      <c r="G261" s="3">
        <v>1285.86</v>
      </c>
      <c r="H261" s="3">
        <v>410.66</v>
      </c>
      <c r="L261" s="3">
        <v>104.58</v>
      </c>
      <c r="Q261" s="3">
        <v>150.76</v>
      </c>
      <c r="X261" s="14">
        <f t="shared" si="72"/>
        <v>4728.86</v>
      </c>
      <c r="Y261" s="14">
        <f t="shared" si="63"/>
        <v>0</v>
      </c>
    </row>
    <row r="262" ht="18.75" spans="1:25">
      <c r="A262" s="5"/>
      <c r="B262" s="12" t="s">
        <v>28</v>
      </c>
      <c r="C262" s="3">
        <f>C258+C259+C260+C261</f>
        <v>23022.73</v>
      </c>
      <c r="D262" s="3">
        <f t="shared" ref="D262:V262" si="73">D258+D259+D260+D261</f>
        <v>9178.73</v>
      </c>
      <c r="E262" s="3">
        <f t="shared" si="73"/>
        <v>1869.82</v>
      </c>
      <c r="F262" s="3">
        <f t="shared" si="73"/>
        <v>8688.64</v>
      </c>
      <c r="G262" s="3">
        <f t="shared" si="73"/>
        <v>7175.33</v>
      </c>
      <c r="H262" s="3">
        <f t="shared" si="73"/>
        <v>1513.31</v>
      </c>
      <c r="I262" s="3">
        <f t="shared" si="73"/>
        <v>0</v>
      </c>
      <c r="J262" s="3">
        <f t="shared" si="73"/>
        <v>527.8</v>
      </c>
      <c r="K262" s="3">
        <f t="shared" si="73"/>
        <v>89.4</v>
      </c>
      <c r="L262" s="3">
        <f t="shared" si="73"/>
        <v>1470.38</v>
      </c>
      <c r="M262" s="3">
        <f t="shared" si="73"/>
        <v>0</v>
      </c>
      <c r="N262" s="3">
        <f t="shared" si="73"/>
        <v>0</v>
      </c>
      <c r="O262" s="3">
        <f t="shared" si="73"/>
        <v>134.5</v>
      </c>
      <c r="P262" s="3">
        <f t="shared" si="73"/>
        <v>0</v>
      </c>
      <c r="Q262" s="3">
        <f t="shared" si="73"/>
        <v>569.76</v>
      </c>
      <c r="R262" s="3">
        <f t="shared" si="73"/>
        <v>493.7</v>
      </c>
      <c r="S262" s="3">
        <f t="shared" si="73"/>
        <v>0</v>
      </c>
      <c r="T262" s="3">
        <f t="shared" si="73"/>
        <v>0</v>
      </c>
      <c r="U262" s="3">
        <f t="shared" si="73"/>
        <v>0</v>
      </c>
      <c r="W262" s="3">
        <f>W258+W259+W260+W261</f>
        <v>0</v>
      </c>
      <c r="X262" s="14">
        <f t="shared" si="72"/>
        <v>23022.73</v>
      </c>
      <c r="Y262" s="14">
        <f t="shared" si="63"/>
        <v>0</v>
      </c>
    </row>
    <row r="263" ht="18.75" spans="1:25">
      <c r="A263" s="10" t="s">
        <v>84</v>
      </c>
      <c r="B263" s="11" t="s">
        <v>24</v>
      </c>
      <c r="C263" s="3">
        <v>9430.69</v>
      </c>
      <c r="D263" s="3">
        <v>1218</v>
      </c>
      <c r="E263" s="3">
        <v>264.8</v>
      </c>
      <c r="F263" s="3">
        <v>4045.82</v>
      </c>
      <c r="G263" s="3">
        <v>2773.6</v>
      </c>
      <c r="H263" s="3">
        <v>1272.22</v>
      </c>
      <c r="I263" s="3">
        <v>2127.05</v>
      </c>
      <c r="K263" s="3">
        <v>991.98</v>
      </c>
      <c r="O263" s="3">
        <v>671.5</v>
      </c>
      <c r="Q263" s="3">
        <v>111.6</v>
      </c>
      <c r="X263" s="14">
        <f t="shared" si="72"/>
        <v>9430.75</v>
      </c>
      <c r="Y263" s="14">
        <f t="shared" si="63"/>
        <v>0.0599999999994907</v>
      </c>
    </row>
    <row r="264" ht="18.75" spans="1:25">
      <c r="A264" s="10"/>
      <c r="B264" s="11" t="s">
        <v>25</v>
      </c>
      <c r="C264" s="3">
        <v>6754.52</v>
      </c>
      <c r="D264" s="3">
        <v>2405.26</v>
      </c>
      <c r="E264" s="3">
        <v>260.8</v>
      </c>
      <c r="F264" s="3">
        <v>3898.44</v>
      </c>
      <c r="G264" s="3">
        <v>2918.54</v>
      </c>
      <c r="H264" s="3">
        <v>979.9</v>
      </c>
      <c r="I264" s="3">
        <v>70.8</v>
      </c>
      <c r="O264" s="3">
        <v>85.5</v>
      </c>
      <c r="Q264" s="3">
        <v>33.7</v>
      </c>
      <c r="X264" s="14">
        <f t="shared" si="72"/>
        <v>6754.5</v>
      </c>
      <c r="Y264" s="14">
        <f t="shared" si="63"/>
        <v>-0.0200000000004366</v>
      </c>
    </row>
    <row r="265" ht="18.75" spans="1:25">
      <c r="A265" s="10"/>
      <c r="B265" s="11" t="s">
        <v>26</v>
      </c>
      <c r="X265" s="14">
        <f t="shared" si="72"/>
        <v>0</v>
      </c>
      <c r="Y265" s="14">
        <f t="shared" si="63"/>
        <v>0</v>
      </c>
    </row>
    <row r="266" ht="18.75" spans="1:25">
      <c r="A266" s="10"/>
      <c r="B266" s="11" t="s">
        <v>69</v>
      </c>
      <c r="C266" s="3">
        <v>2252.47</v>
      </c>
      <c r="D266" s="3">
        <v>660.78</v>
      </c>
      <c r="F266" s="3">
        <v>1467.08</v>
      </c>
      <c r="G266" s="3">
        <v>928.89</v>
      </c>
      <c r="H266" s="3">
        <v>538.19</v>
      </c>
      <c r="L266" s="3">
        <v>11.5</v>
      </c>
      <c r="Q266" s="3">
        <v>113.11</v>
      </c>
      <c r="X266" s="14">
        <f t="shared" si="72"/>
        <v>2252.47</v>
      </c>
      <c r="Y266" s="14">
        <f t="shared" si="63"/>
        <v>0</v>
      </c>
    </row>
    <row r="267" ht="18.75" spans="1:25">
      <c r="A267" s="5"/>
      <c r="B267" s="12" t="s">
        <v>28</v>
      </c>
      <c r="C267" s="3">
        <f>C263+C264+C265+C266</f>
        <v>18437.68</v>
      </c>
      <c r="D267" s="3">
        <f t="shared" ref="D267:V267" si="74">D263+D264+D265+D266</f>
        <v>4284.04</v>
      </c>
      <c r="E267" s="3">
        <f t="shared" si="74"/>
        <v>525.6</v>
      </c>
      <c r="F267" s="3">
        <f t="shared" si="74"/>
        <v>9411.34</v>
      </c>
      <c r="G267" s="3">
        <f t="shared" si="74"/>
        <v>6621.03</v>
      </c>
      <c r="H267" s="3">
        <f t="shared" si="74"/>
        <v>2790.31</v>
      </c>
      <c r="I267" s="3">
        <f t="shared" si="74"/>
        <v>2197.85</v>
      </c>
      <c r="J267" s="3">
        <f t="shared" si="74"/>
        <v>0</v>
      </c>
      <c r="K267" s="3">
        <f t="shared" si="74"/>
        <v>991.98</v>
      </c>
      <c r="L267" s="3">
        <f t="shared" si="74"/>
        <v>11.5</v>
      </c>
      <c r="M267" s="3">
        <f t="shared" si="74"/>
        <v>0</v>
      </c>
      <c r="N267" s="3">
        <f t="shared" si="74"/>
        <v>0</v>
      </c>
      <c r="O267" s="3">
        <f t="shared" si="74"/>
        <v>757</v>
      </c>
      <c r="P267" s="3">
        <f t="shared" si="74"/>
        <v>0</v>
      </c>
      <c r="Q267" s="3">
        <f t="shared" si="74"/>
        <v>258.41</v>
      </c>
      <c r="R267" s="3">
        <f t="shared" si="74"/>
        <v>0</v>
      </c>
      <c r="S267" s="3">
        <f t="shared" si="74"/>
        <v>0</v>
      </c>
      <c r="T267" s="3">
        <f t="shared" si="74"/>
        <v>0</v>
      </c>
      <c r="U267" s="3">
        <f t="shared" si="74"/>
        <v>0</v>
      </c>
      <c r="W267" s="3">
        <f>W263+W264+W265+W266</f>
        <v>0</v>
      </c>
      <c r="X267" s="14">
        <f t="shared" si="72"/>
        <v>18437.72</v>
      </c>
      <c r="Y267" s="14">
        <f t="shared" si="63"/>
        <v>0.0400000000008731</v>
      </c>
    </row>
    <row r="268" s="3" customFormat="1" ht="18.75" spans="1:25">
      <c r="A268" s="10" t="s">
        <v>85</v>
      </c>
      <c r="B268" s="11" t="s">
        <v>24</v>
      </c>
      <c r="C268" s="3">
        <v>3785.34</v>
      </c>
      <c r="D268" s="3">
        <v>2258.5</v>
      </c>
      <c r="F268" s="3">
        <v>1125.64</v>
      </c>
      <c r="G268" s="3">
        <v>996.64</v>
      </c>
      <c r="H268" s="3">
        <v>129</v>
      </c>
      <c r="L268" s="3">
        <v>304</v>
      </c>
      <c r="R268" s="3">
        <v>97.2</v>
      </c>
      <c r="X268" s="14">
        <f t="shared" si="72"/>
        <v>3785.34</v>
      </c>
      <c r="Y268" s="14">
        <f t="shared" si="63"/>
        <v>0</v>
      </c>
    </row>
    <row r="269" s="3" customFormat="1" ht="18.75" spans="1:25">
      <c r="A269" s="10"/>
      <c r="B269" s="11" t="s">
        <v>25</v>
      </c>
      <c r="C269" s="3">
        <v>13516.62</v>
      </c>
      <c r="D269" s="3">
        <v>5122.8</v>
      </c>
      <c r="E269" s="3">
        <v>2346.4</v>
      </c>
      <c r="F269" s="3">
        <v>4177.88</v>
      </c>
      <c r="G269" s="3">
        <v>3709.4</v>
      </c>
      <c r="H269" s="3">
        <v>468.48</v>
      </c>
      <c r="K269" s="3">
        <v>603.35</v>
      </c>
      <c r="L269" s="3">
        <v>990.28</v>
      </c>
      <c r="O269" s="3">
        <v>110</v>
      </c>
      <c r="Q269" s="3">
        <v>14.4</v>
      </c>
      <c r="S269" s="3">
        <v>151.5</v>
      </c>
      <c r="X269" s="14">
        <f t="shared" si="72"/>
        <v>13516.61</v>
      </c>
      <c r="Y269" s="14">
        <f t="shared" si="63"/>
        <v>-0.0100000000002183</v>
      </c>
    </row>
    <row r="270" s="3" customFormat="1" ht="18.75" spans="1:25">
      <c r="A270" s="10"/>
      <c r="B270" s="11" t="s">
        <v>26</v>
      </c>
      <c r="X270" s="14">
        <f t="shared" si="72"/>
        <v>0</v>
      </c>
      <c r="Y270" s="14">
        <f t="shared" si="63"/>
        <v>0</v>
      </c>
    </row>
    <row r="271" s="3" customFormat="1" ht="18.75" spans="1:25">
      <c r="A271" s="10"/>
      <c r="B271" s="11" t="s">
        <v>69</v>
      </c>
      <c r="C271" s="3">
        <v>1411.02</v>
      </c>
      <c r="D271" s="3">
        <v>232.26</v>
      </c>
      <c r="E271" s="3">
        <v>637.58</v>
      </c>
      <c r="F271" s="3">
        <v>516.88</v>
      </c>
      <c r="G271" s="3">
        <v>510.2</v>
      </c>
      <c r="H271" s="3">
        <v>6.68</v>
      </c>
      <c r="L271" s="3">
        <v>11.3</v>
      </c>
      <c r="O271" s="3">
        <v>13</v>
      </c>
      <c r="X271" s="14">
        <f t="shared" si="72"/>
        <v>1411.02</v>
      </c>
      <c r="Y271" s="14">
        <f t="shared" si="63"/>
        <v>0</v>
      </c>
    </row>
    <row r="272" s="3" customFormat="1" ht="18.75" spans="1:25">
      <c r="A272" s="5"/>
      <c r="B272" s="12" t="s">
        <v>28</v>
      </c>
      <c r="C272" s="3">
        <f t="shared" ref="C272:V272" si="75">C268+C269+C270+C271</f>
        <v>18712.98</v>
      </c>
      <c r="D272" s="3">
        <f t="shared" si="75"/>
        <v>7613.56</v>
      </c>
      <c r="E272" s="3">
        <f t="shared" si="75"/>
        <v>2983.98</v>
      </c>
      <c r="F272" s="3">
        <f t="shared" si="75"/>
        <v>5820.4</v>
      </c>
      <c r="G272" s="3">
        <f t="shared" si="75"/>
        <v>5216.24</v>
      </c>
      <c r="H272" s="3">
        <f t="shared" si="75"/>
        <v>604.16</v>
      </c>
      <c r="I272" s="3">
        <f t="shared" si="75"/>
        <v>0</v>
      </c>
      <c r="J272" s="3">
        <f t="shared" si="75"/>
        <v>0</v>
      </c>
      <c r="K272" s="3">
        <f t="shared" si="75"/>
        <v>603.35</v>
      </c>
      <c r="L272" s="3">
        <f t="shared" si="75"/>
        <v>1305.58</v>
      </c>
      <c r="M272" s="3">
        <f t="shared" si="75"/>
        <v>0</v>
      </c>
      <c r="N272" s="3">
        <f t="shared" si="75"/>
        <v>0</v>
      </c>
      <c r="O272" s="3">
        <f t="shared" si="75"/>
        <v>123</v>
      </c>
      <c r="P272" s="3">
        <f t="shared" si="75"/>
        <v>0</v>
      </c>
      <c r="Q272" s="3">
        <f t="shared" si="75"/>
        <v>14.4</v>
      </c>
      <c r="R272" s="3">
        <f t="shared" si="75"/>
        <v>97.2</v>
      </c>
      <c r="S272" s="3">
        <f t="shared" si="75"/>
        <v>151.5</v>
      </c>
      <c r="T272" s="3">
        <f t="shared" si="75"/>
        <v>0</v>
      </c>
      <c r="U272" s="3">
        <f t="shared" si="75"/>
        <v>0</v>
      </c>
      <c r="W272" s="3">
        <f>W268+W269+W270+W271</f>
        <v>0</v>
      </c>
      <c r="X272" s="14">
        <f t="shared" si="72"/>
        <v>18712.97</v>
      </c>
      <c r="Y272" s="14">
        <f t="shared" si="63"/>
        <v>-0.00999999999839929</v>
      </c>
    </row>
    <row r="273" s="3" customFormat="1" ht="18.75" spans="1:25">
      <c r="A273" s="10" t="s">
        <v>86</v>
      </c>
      <c r="B273" s="11" t="s">
        <v>24</v>
      </c>
      <c r="C273" s="3">
        <v>9686.42</v>
      </c>
      <c r="D273" s="3">
        <v>2138.4</v>
      </c>
      <c r="E273" s="3">
        <v>1940.15</v>
      </c>
      <c r="F273" s="3">
        <v>3450.29</v>
      </c>
      <c r="G273" s="3">
        <v>3450.29</v>
      </c>
      <c r="I273" s="3">
        <v>513.6</v>
      </c>
      <c r="L273" s="3">
        <v>260.08</v>
      </c>
      <c r="O273" s="3">
        <v>137.05</v>
      </c>
      <c r="Q273" s="3">
        <v>7.8</v>
      </c>
      <c r="R273" s="3">
        <v>24.13</v>
      </c>
      <c r="S273" s="3">
        <v>1214.91</v>
      </c>
      <c r="X273" s="14">
        <f t="shared" si="72"/>
        <v>9686.41</v>
      </c>
      <c r="Y273" s="14">
        <f t="shared" si="63"/>
        <v>-0.0100000000002183</v>
      </c>
    </row>
    <row r="274" s="3" customFormat="1" ht="18.75" spans="1:25">
      <c r="A274" s="10"/>
      <c r="B274" s="11" t="s">
        <v>25</v>
      </c>
      <c r="C274" s="3">
        <v>14742.31</v>
      </c>
      <c r="D274" s="3">
        <v>7194.45</v>
      </c>
      <c r="E274" s="3">
        <v>1461.36</v>
      </c>
      <c r="F274" s="3">
        <v>2871.68</v>
      </c>
      <c r="G274" s="3">
        <v>2871.68</v>
      </c>
      <c r="L274" s="3">
        <v>2345.5</v>
      </c>
      <c r="O274" s="3">
        <v>819.42</v>
      </c>
      <c r="R274" s="3">
        <v>49.9</v>
      </c>
      <c r="X274" s="14">
        <f t="shared" si="72"/>
        <v>14742.31</v>
      </c>
      <c r="Y274" s="14">
        <f t="shared" si="63"/>
        <v>0</v>
      </c>
    </row>
    <row r="275" s="3" customFormat="1" ht="18.75" spans="1:25">
      <c r="A275" s="10"/>
      <c r="B275" s="11" t="s">
        <v>26</v>
      </c>
      <c r="X275" s="14">
        <f t="shared" si="72"/>
        <v>0</v>
      </c>
      <c r="Y275" s="14">
        <f t="shared" si="63"/>
        <v>0</v>
      </c>
    </row>
    <row r="276" s="3" customFormat="1" ht="18.75" spans="1:25">
      <c r="A276" s="10"/>
      <c r="B276" s="11" t="s">
        <v>69</v>
      </c>
      <c r="C276" s="3">
        <v>7067.46</v>
      </c>
      <c r="D276" s="3">
        <v>4374.56</v>
      </c>
      <c r="E276" s="3">
        <v>647.1</v>
      </c>
      <c r="F276" s="3">
        <v>1789.33</v>
      </c>
      <c r="G276" s="3">
        <v>1789.33</v>
      </c>
      <c r="L276" s="3">
        <v>161.47</v>
      </c>
      <c r="O276" s="3">
        <v>95</v>
      </c>
      <c r="X276" s="14">
        <f t="shared" si="72"/>
        <v>7067.46</v>
      </c>
      <c r="Y276" s="14">
        <f t="shared" si="63"/>
        <v>0</v>
      </c>
    </row>
    <row r="277" s="3" customFormat="1" ht="18.75" spans="1:25">
      <c r="A277" s="5"/>
      <c r="B277" s="12" t="s">
        <v>28</v>
      </c>
      <c r="C277" s="3">
        <f t="shared" ref="C277:V277" si="76">C273+C274+C275+C276</f>
        <v>31496.19</v>
      </c>
      <c r="D277" s="3">
        <f t="shared" si="76"/>
        <v>13707.41</v>
      </c>
      <c r="E277" s="3">
        <f t="shared" si="76"/>
        <v>4048.61</v>
      </c>
      <c r="F277" s="3">
        <f t="shared" si="76"/>
        <v>8111.3</v>
      </c>
      <c r="G277" s="3">
        <f t="shared" si="76"/>
        <v>8111.3</v>
      </c>
      <c r="H277" s="3">
        <f t="shared" si="76"/>
        <v>0</v>
      </c>
      <c r="I277" s="3">
        <f t="shared" si="76"/>
        <v>513.6</v>
      </c>
      <c r="J277" s="3">
        <f t="shared" si="76"/>
        <v>0</v>
      </c>
      <c r="K277" s="3">
        <f t="shared" si="76"/>
        <v>0</v>
      </c>
      <c r="L277" s="3">
        <f t="shared" si="76"/>
        <v>2767.05</v>
      </c>
      <c r="M277" s="3">
        <f t="shared" si="76"/>
        <v>0</v>
      </c>
      <c r="N277" s="3">
        <f t="shared" si="76"/>
        <v>0</v>
      </c>
      <c r="O277" s="3">
        <f t="shared" si="76"/>
        <v>1051.47</v>
      </c>
      <c r="P277" s="3">
        <f t="shared" si="76"/>
        <v>0</v>
      </c>
      <c r="Q277" s="3">
        <f t="shared" si="76"/>
        <v>7.8</v>
      </c>
      <c r="R277" s="3">
        <f t="shared" si="76"/>
        <v>74.03</v>
      </c>
      <c r="S277" s="3">
        <f t="shared" si="76"/>
        <v>1214.91</v>
      </c>
      <c r="T277" s="3">
        <f t="shared" si="76"/>
        <v>0</v>
      </c>
      <c r="U277" s="3">
        <f t="shared" si="76"/>
        <v>0</v>
      </c>
      <c r="W277" s="3">
        <f>W273+W274+W275+W276</f>
        <v>0</v>
      </c>
      <c r="X277" s="14">
        <f t="shared" si="72"/>
        <v>31496.18</v>
      </c>
      <c r="Y277" s="14">
        <f t="shared" si="63"/>
        <v>-0.00999999999839929</v>
      </c>
    </row>
    <row r="278" ht="18.75" spans="1:25">
      <c r="A278" s="10" t="s">
        <v>87</v>
      </c>
      <c r="B278" s="11" t="s">
        <v>24</v>
      </c>
      <c r="C278" s="3">
        <v>19375.76</v>
      </c>
      <c r="D278" s="3">
        <v>4944</v>
      </c>
      <c r="E278" s="3">
        <v>1242.9</v>
      </c>
      <c r="F278" s="3">
        <v>8770.31</v>
      </c>
      <c r="G278" s="3">
        <v>8770.31</v>
      </c>
      <c r="H278" s="3">
        <v>0</v>
      </c>
      <c r="I278" s="3">
        <v>0</v>
      </c>
      <c r="J278" s="3">
        <v>271.56</v>
      </c>
      <c r="K278" s="3">
        <v>626.54</v>
      </c>
      <c r="L278" s="3">
        <v>1927.55</v>
      </c>
      <c r="M278" s="3">
        <v>0</v>
      </c>
      <c r="N278" s="3">
        <v>0</v>
      </c>
      <c r="O278" s="3">
        <v>232.25</v>
      </c>
      <c r="P278" s="3">
        <v>0</v>
      </c>
      <c r="Q278" s="3">
        <v>302.57</v>
      </c>
      <c r="R278" s="3">
        <v>1018.11</v>
      </c>
      <c r="S278" s="3">
        <v>0</v>
      </c>
      <c r="T278" s="3">
        <v>0</v>
      </c>
      <c r="U278" s="3">
        <v>0</v>
      </c>
      <c r="W278" s="3">
        <v>40</v>
      </c>
      <c r="X278" s="4">
        <f t="shared" ref="X278:X281" si="77">D278+E278+G278+H278+I278+J278+K278+L278+M278+N278+O278+P278+Q278+R278+S278+T278+U278+W278</f>
        <v>19375.79</v>
      </c>
      <c r="Y278" s="14">
        <f t="shared" si="63"/>
        <v>0.0299999999988358</v>
      </c>
    </row>
    <row r="279" ht="18.75" spans="1:25">
      <c r="A279" s="10"/>
      <c r="B279" s="11" t="s">
        <v>25</v>
      </c>
      <c r="C279" s="3">
        <v>3053.3</v>
      </c>
      <c r="D279" s="3">
        <v>1095.86</v>
      </c>
      <c r="E279" s="3">
        <v>603.8</v>
      </c>
      <c r="F279" s="3">
        <v>1021.48</v>
      </c>
      <c r="G279" s="3">
        <v>1021.48</v>
      </c>
      <c r="H279" s="3">
        <v>0</v>
      </c>
      <c r="I279" s="3">
        <v>0</v>
      </c>
      <c r="J279" s="3">
        <v>0</v>
      </c>
      <c r="K279" s="3">
        <v>0</v>
      </c>
      <c r="L279" s="3">
        <v>201</v>
      </c>
      <c r="M279" s="3">
        <v>0</v>
      </c>
      <c r="N279" s="3">
        <v>0</v>
      </c>
      <c r="O279" s="3">
        <v>131.16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W279" s="3">
        <v>0</v>
      </c>
      <c r="X279" s="4">
        <f t="shared" si="77"/>
        <v>3053.3</v>
      </c>
      <c r="Y279" s="14">
        <f t="shared" si="63"/>
        <v>0</v>
      </c>
    </row>
    <row r="280" ht="18.75" spans="1:25">
      <c r="A280" s="10"/>
      <c r="B280" s="11" t="s">
        <v>26</v>
      </c>
      <c r="X280" s="4">
        <f t="shared" si="77"/>
        <v>0</v>
      </c>
      <c r="Y280" s="14">
        <f t="shared" si="63"/>
        <v>0</v>
      </c>
    </row>
    <row r="281" ht="18.75" spans="1:25">
      <c r="A281" s="10"/>
      <c r="B281" s="11" t="s">
        <v>69</v>
      </c>
      <c r="C281" s="3">
        <v>2943.93</v>
      </c>
      <c r="D281" s="3">
        <v>1142.8</v>
      </c>
      <c r="E281" s="3">
        <v>244.62</v>
      </c>
      <c r="F281" s="3">
        <v>1274.66</v>
      </c>
      <c r="G281" s="3">
        <v>1274.66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72</v>
      </c>
      <c r="R281" s="3">
        <v>209.87</v>
      </c>
      <c r="S281" s="3">
        <v>0</v>
      </c>
      <c r="T281" s="3">
        <v>0</v>
      </c>
      <c r="U281" s="3">
        <v>0</v>
      </c>
      <c r="W281" s="3">
        <v>0</v>
      </c>
      <c r="X281" s="4">
        <f t="shared" si="77"/>
        <v>2943.95</v>
      </c>
      <c r="Y281" s="14">
        <f t="shared" si="63"/>
        <v>0.0199999999999818</v>
      </c>
    </row>
    <row r="282" ht="18.75" spans="1:25">
      <c r="A282" s="5"/>
      <c r="B282" s="12" t="s">
        <v>28</v>
      </c>
      <c r="C282" s="3">
        <f>SUM(C278:C281)</f>
        <v>25372.99</v>
      </c>
      <c r="D282" s="3">
        <f t="shared" ref="D282:X282" si="78">SUM(D278:D281)</f>
        <v>7182.66</v>
      </c>
      <c r="E282" s="3">
        <f t="shared" si="78"/>
        <v>2091.32</v>
      </c>
      <c r="F282" s="3">
        <f t="shared" si="78"/>
        <v>11066.45</v>
      </c>
      <c r="G282" s="3">
        <f t="shared" si="78"/>
        <v>11066.45</v>
      </c>
      <c r="H282" s="3">
        <f t="shared" si="78"/>
        <v>0</v>
      </c>
      <c r="I282" s="3">
        <f t="shared" si="78"/>
        <v>0</v>
      </c>
      <c r="J282" s="3">
        <f t="shared" si="78"/>
        <v>271.56</v>
      </c>
      <c r="K282" s="3">
        <f t="shared" si="78"/>
        <v>626.54</v>
      </c>
      <c r="L282" s="3">
        <f t="shared" si="78"/>
        <v>2128.55</v>
      </c>
      <c r="M282" s="3">
        <f t="shared" si="78"/>
        <v>0</v>
      </c>
      <c r="N282" s="3">
        <f t="shared" si="78"/>
        <v>0</v>
      </c>
      <c r="O282" s="3">
        <f t="shared" si="78"/>
        <v>363.41</v>
      </c>
      <c r="P282" s="3">
        <f t="shared" si="78"/>
        <v>0</v>
      </c>
      <c r="Q282" s="3">
        <f t="shared" si="78"/>
        <v>374.57</v>
      </c>
      <c r="R282" s="3">
        <f t="shared" si="78"/>
        <v>1227.98</v>
      </c>
      <c r="S282" s="3">
        <f t="shared" si="78"/>
        <v>0</v>
      </c>
      <c r="T282" s="3">
        <f t="shared" si="78"/>
        <v>0</v>
      </c>
      <c r="U282" s="3">
        <f t="shared" si="78"/>
        <v>0</v>
      </c>
      <c r="W282" s="3">
        <f>SUM(W278:W281)</f>
        <v>40</v>
      </c>
      <c r="X282" s="3">
        <f>SUM(X278:X281)</f>
        <v>25373.04</v>
      </c>
      <c r="Y282" s="14">
        <f t="shared" si="63"/>
        <v>0.0499999999956344</v>
      </c>
    </row>
    <row r="283" ht="18.75" spans="1:25">
      <c r="A283" s="10" t="s">
        <v>88</v>
      </c>
      <c r="B283" s="11" t="s">
        <v>24</v>
      </c>
      <c r="C283" s="3">
        <v>22303.11</v>
      </c>
      <c r="D283" s="3">
        <v>2543.4</v>
      </c>
      <c r="E283" s="3">
        <v>855.9</v>
      </c>
      <c r="F283" s="3">
        <v>6447.7</v>
      </c>
      <c r="G283" s="3">
        <v>3962.57</v>
      </c>
      <c r="H283" s="3">
        <v>2485.13</v>
      </c>
      <c r="I283" s="3">
        <v>1701.33</v>
      </c>
      <c r="J283" s="3">
        <v>3487.7</v>
      </c>
      <c r="K283" s="3">
        <v>399.1</v>
      </c>
      <c r="L283" s="3">
        <v>5868.9</v>
      </c>
      <c r="M283" s="3">
        <v>0</v>
      </c>
      <c r="N283" s="3">
        <v>0</v>
      </c>
      <c r="O283" s="3">
        <v>544</v>
      </c>
      <c r="P283" s="3">
        <v>0</v>
      </c>
      <c r="Q283" s="3">
        <v>0</v>
      </c>
      <c r="R283" s="3">
        <v>285.59</v>
      </c>
      <c r="S283" s="3">
        <v>169.51</v>
      </c>
      <c r="T283" s="3">
        <v>0</v>
      </c>
      <c r="U283" s="3">
        <v>0</v>
      </c>
      <c r="W283" s="3">
        <v>0</v>
      </c>
      <c r="X283" s="4">
        <f t="shared" ref="X283:X286" si="79">D283+E283+G283+H283+I283+J283+K283+L283+M283+N283+O283+P283+Q283+R283+S283+T283+U283+W283</f>
        <v>22303.13</v>
      </c>
      <c r="Y283" s="14">
        <f t="shared" si="63"/>
        <v>0.0199999999967986</v>
      </c>
    </row>
    <row r="284" ht="18.75" spans="1:25">
      <c r="A284" s="10"/>
      <c r="B284" s="11" t="s">
        <v>25</v>
      </c>
      <c r="C284" s="3">
        <v>6816.53</v>
      </c>
      <c r="D284" s="3">
        <v>1651.43</v>
      </c>
      <c r="E284" s="3">
        <v>135</v>
      </c>
      <c r="F284" s="3">
        <v>3496.63</v>
      </c>
      <c r="G284" s="3">
        <v>1518.67</v>
      </c>
      <c r="H284" s="3">
        <v>1977.96</v>
      </c>
      <c r="I284" s="3">
        <v>0</v>
      </c>
      <c r="J284" s="3">
        <v>474</v>
      </c>
      <c r="K284" s="3">
        <v>315</v>
      </c>
      <c r="L284" s="3">
        <v>253.4</v>
      </c>
      <c r="M284" s="3">
        <v>51.7</v>
      </c>
      <c r="N284" s="3">
        <v>0</v>
      </c>
      <c r="O284" s="3">
        <v>0</v>
      </c>
      <c r="P284" s="3">
        <v>0</v>
      </c>
      <c r="Q284" s="3">
        <v>65</v>
      </c>
      <c r="R284" s="3">
        <v>0</v>
      </c>
      <c r="S284" s="3">
        <v>374.37</v>
      </c>
      <c r="T284" s="3">
        <v>0</v>
      </c>
      <c r="U284" s="3">
        <v>0</v>
      </c>
      <c r="W284" s="3">
        <v>0</v>
      </c>
      <c r="X284" s="4">
        <f t="shared" si="79"/>
        <v>6816.53</v>
      </c>
      <c r="Y284" s="14">
        <f t="shared" si="63"/>
        <v>0</v>
      </c>
    </row>
    <row r="285" ht="18.75" spans="1:25">
      <c r="A285" s="10"/>
      <c r="B285" s="11" t="s">
        <v>26</v>
      </c>
      <c r="C285" s="3">
        <v>253.3</v>
      </c>
      <c r="D285" s="3">
        <v>253.3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W285" s="3">
        <v>0</v>
      </c>
      <c r="X285" s="4">
        <f t="shared" si="79"/>
        <v>253.3</v>
      </c>
      <c r="Y285" s="14">
        <f t="shared" si="63"/>
        <v>0</v>
      </c>
    </row>
    <row r="286" ht="18.75" spans="1:25">
      <c r="A286" s="10"/>
      <c r="B286" s="11" t="s">
        <v>69</v>
      </c>
      <c r="C286" s="3">
        <v>3728.24</v>
      </c>
      <c r="D286" s="3">
        <v>2081.29</v>
      </c>
      <c r="E286" s="3">
        <v>224.75</v>
      </c>
      <c r="F286" s="3">
        <v>1422.2</v>
      </c>
      <c r="G286" s="3">
        <v>548.73</v>
      </c>
      <c r="H286" s="3">
        <v>873.47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W286" s="3">
        <v>0</v>
      </c>
      <c r="X286" s="4">
        <f t="shared" si="79"/>
        <v>3728.24</v>
      </c>
      <c r="Y286" s="14">
        <f t="shared" si="63"/>
        <v>0</v>
      </c>
    </row>
    <row r="287" ht="18.75" spans="1:25">
      <c r="A287" s="5"/>
      <c r="B287" s="12" t="s">
        <v>28</v>
      </c>
      <c r="C287" s="3">
        <f>SUM(C283:C286)</f>
        <v>33101.18</v>
      </c>
      <c r="D287" s="3">
        <f t="shared" ref="D287:X287" si="80">SUM(D283:D286)</f>
        <v>6529.42</v>
      </c>
      <c r="E287" s="3">
        <f t="shared" si="80"/>
        <v>1215.65</v>
      </c>
      <c r="F287" s="3">
        <f t="shared" si="80"/>
        <v>11366.53</v>
      </c>
      <c r="G287" s="3">
        <f t="shared" si="80"/>
        <v>6029.97</v>
      </c>
      <c r="H287" s="3">
        <f t="shared" si="80"/>
        <v>5336.56</v>
      </c>
      <c r="I287" s="3">
        <f t="shared" si="80"/>
        <v>1701.33</v>
      </c>
      <c r="J287" s="3">
        <f t="shared" si="80"/>
        <v>3961.7</v>
      </c>
      <c r="K287" s="3">
        <f t="shared" si="80"/>
        <v>714.1</v>
      </c>
      <c r="L287" s="3">
        <f t="shared" si="80"/>
        <v>6122.3</v>
      </c>
      <c r="M287" s="3">
        <f t="shared" si="80"/>
        <v>51.7</v>
      </c>
      <c r="N287" s="3">
        <f t="shared" si="80"/>
        <v>0</v>
      </c>
      <c r="O287" s="3">
        <f t="shared" si="80"/>
        <v>544</v>
      </c>
      <c r="P287" s="3">
        <f t="shared" si="80"/>
        <v>0</v>
      </c>
      <c r="Q287" s="3">
        <f t="shared" si="80"/>
        <v>65</v>
      </c>
      <c r="R287" s="3">
        <f t="shared" si="80"/>
        <v>285.59</v>
      </c>
      <c r="S287" s="3">
        <f t="shared" si="80"/>
        <v>543.88</v>
      </c>
      <c r="T287" s="3">
        <f t="shared" si="80"/>
        <v>0</v>
      </c>
      <c r="U287" s="3">
        <f t="shared" si="80"/>
        <v>0</v>
      </c>
      <c r="W287" s="3">
        <f>SUM(W283:W286)</f>
        <v>0</v>
      </c>
      <c r="X287" s="3">
        <f>SUM(X283:X286)</f>
        <v>33101.2</v>
      </c>
      <c r="Y287" s="14">
        <f t="shared" ref="Y287:Y350" si="81">X287-C287</f>
        <v>0.0199999999967986</v>
      </c>
    </row>
    <row r="288" ht="18.75" spans="1:25">
      <c r="A288" s="10" t="s">
        <v>89</v>
      </c>
      <c r="B288" s="11" t="s">
        <v>24</v>
      </c>
      <c r="C288" s="3">
        <v>32937.44</v>
      </c>
      <c r="D288" s="3">
        <v>5955.7</v>
      </c>
      <c r="E288" s="3">
        <v>6881.62</v>
      </c>
      <c r="F288" s="3">
        <v>8461.86</v>
      </c>
      <c r="G288" s="3">
        <v>7268.44</v>
      </c>
      <c r="H288" s="3">
        <v>1193.42</v>
      </c>
      <c r="I288" s="3">
        <v>567.96</v>
      </c>
      <c r="L288" s="3">
        <v>10285.12</v>
      </c>
      <c r="O288" s="3">
        <v>487.07</v>
      </c>
      <c r="Q288" s="3">
        <v>192.92</v>
      </c>
      <c r="R288" s="3">
        <v>105.17</v>
      </c>
      <c r="X288" s="4">
        <f t="shared" ref="X288:X291" si="82">D288+E288+G288+H288+I288+J288+K288+L288+M288+N288+O288+P288+Q288+R288+S288+T288+U288+W288</f>
        <v>32937.42</v>
      </c>
      <c r="Y288" s="14">
        <f t="shared" si="81"/>
        <v>-0.0200000000040745</v>
      </c>
    </row>
    <row r="289" ht="18.75" spans="1:25">
      <c r="A289" s="10"/>
      <c r="B289" s="11" t="s">
        <v>25</v>
      </c>
      <c r="X289" s="4">
        <f t="shared" si="82"/>
        <v>0</v>
      </c>
      <c r="Y289" s="14">
        <f t="shared" si="81"/>
        <v>0</v>
      </c>
    </row>
    <row r="290" ht="18.75" spans="1:25">
      <c r="A290" s="10"/>
      <c r="B290" s="11" t="s">
        <v>26</v>
      </c>
      <c r="X290" s="4">
        <f t="shared" si="82"/>
        <v>0</v>
      </c>
      <c r="Y290" s="14">
        <f t="shared" si="81"/>
        <v>0</v>
      </c>
    </row>
    <row r="291" ht="18.75" spans="1:25">
      <c r="A291" s="10"/>
      <c r="B291" s="11" t="s">
        <v>69</v>
      </c>
      <c r="C291" s="3">
        <v>15574.64</v>
      </c>
      <c r="D291" s="3">
        <v>5100.97</v>
      </c>
      <c r="E291" s="3">
        <v>6757.64</v>
      </c>
      <c r="F291" s="3">
        <v>3420.94</v>
      </c>
      <c r="G291" s="3">
        <v>2601.94</v>
      </c>
      <c r="H291" s="3">
        <v>819</v>
      </c>
      <c r="L291" s="3">
        <v>63.63</v>
      </c>
      <c r="O291" s="3">
        <v>231.5</v>
      </c>
      <c r="X291" s="4">
        <f t="shared" si="82"/>
        <v>15574.68</v>
      </c>
      <c r="Y291" s="14">
        <f t="shared" si="81"/>
        <v>0.0400000000008731</v>
      </c>
    </row>
    <row r="292" ht="18.75" spans="1:25">
      <c r="A292" s="5"/>
      <c r="B292" s="12" t="s">
        <v>28</v>
      </c>
      <c r="C292" s="3">
        <f t="shared" ref="C292:X292" si="83">SUM(C288:C291)</f>
        <v>48512.08</v>
      </c>
      <c r="D292" s="3">
        <f t="shared" si="83"/>
        <v>11056.67</v>
      </c>
      <c r="E292" s="3">
        <f t="shared" si="83"/>
        <v>13639.26</v>
      </c>
      <c r="F292" s="3">
        <f t="shared" si="83"/>
        <v>11882.8</v>
      </c>
      <c r="G292" s="3">
        <f t="shared" si="83"/>
        <v>9870.38</v>
      </c>
      <c r="H292" s="3">
        <f t="shared" si="83"/>
        <v>2012.42</v>
      </c>
      <c r="I292" s="3">
        <f t="shared" si="83"/>
        <v>567.96</v>
      </c>
      <c r="J292" s="3">
        <f t="shared" si="83"/>
        <v>0</v>
      </c>
      <c r="K292" s="3">
        <f t="shared" si="83"/>
        <v>0</v>
      </c>
      <c r="L292" s="3">
        <f t="shared" si="83"/>
        <v>10348.75</v>
      </c>
      <c r="M292" s="3">
        <f t="shared" si="83"/>
        <v>0</v>
      </c>
      <c r="N292" s="3">
        <f t="shared" si="83"/>
        <v>0</v>
      </c>
      <c r="O292" s="3">
        <f t="shared" si="83"/>
        <v>718.57</v>
      </c>
      <c r="P292" s="3">
        <f t="shared" si="83"/>
        <v>0</v>
      </c>
      <c r="Q292" s="3">
        <f t="shared" si="83"/>
        <v>192.92</v>
      </c>
      <c r="R292" s="3">
        <f t="shared" si="83"/>
        <v>105.17</v>
      </c>
      <c r="S292" s="3">
        <f t="shared" si="83"/>
        <v>0</v>
      </c>
      <c r="T292" s="3">
        <f t="shared" si="83"/>
        <v>0</v>
      </c>
      <c r="U292" s="3">
        <f t="shared" si="83"/>
        <v>0</v>
      </c>
      <c r="W292" s="3">
        <f>SUM(W288:W291)</f>
        <v>0</v>
      </c>
      <c r="X292" s="3">
        <f>SUM(X288:X291)</f>
        <v>48512.1</v>
      </c>
      <c r="Y292" s="14">
        <f t="shared" si="81"/>
        <v>0.0199999999967986</v>
      </c>
    </row>
    <row r="293" ht="18.75" spans="1:25">
      <c r="A293" s="10" t="s">
        <v>90</v>
      </c>
      <c r="B293" s="11" t="s">
        <v>24</v>
      </c>
      <c r="C293" s="3">
        <v>10961.94</v>
      </c>
      <c r="D293" s="3">
        <v>2140.6</v>
      </c>
      <c r="E293" s="3">
        <v>1807.64</v>
      </c>
      <c r="F293" s="3">
        <v>3849.8</v>
      </c>
      <c r="G293" s="3">
        <v>2275.6</v>
      </c>
      <c r="H293" s="3">
        <v>1574.2</v>
      </c>
      <c r="J293" s="3">
        <v>708</v>
      </c>
      <c r="L293" s="3">
        <v>1226.28</v>
      </c>
      <c r="O293" s="3">
        <v>15</v>
      </c>
      <c r="Q293" s="3">
        <v>220.6</v>
      </c>
      <c r="S293" s="3">
        <v>994</v>
      </c>
      <c r="X293" s="4">
        <f t="shared" ref="X293:X296" si="84">D293+E293+G293+H293+I293+J293+K293+L293+M293+N293+O293+P293+Q293+R293+S293+T293+U293+W293</f>
        <v>10961.92</v>
      </c>
      <c r="Y293" s="14">
        <f t="shared" si="81"/>
        <v>-0.0199999999986176</v>
      </c>
    </row>
    <row r="294" ht="18.75" spans="1:25">
      <c r="A294" s="10"/>
      <c r="B294" s="11" t="s">
        <v>25</v>
      </c>
      <c r="C294" s="3">
        <v>11485.9</v>
      </c>
      <c r="D294" s="3">
        <v>1556.54</v>
      </c>
      <c r="E294" s="3">
        <v>2345.9</v>
      </c>
      <c r="F294" s="3">
        <v>5138.48</v>
      </c>
      <c r="G294" s="3">
        <v>2478.82</v>
      </c>
      <c r="H294" s="3">
        <v>2659.66</v>
      </c>
      <c r="I294" s="3">
        <v>675.68</v>
      </c>
      <c r="L294" s="3">
        <v>621.4</v>
      </c>
      <c r="M294" s="3">
        <v>500</v>
      </c>
      <c r="O294" s="3">
        <v>209.2</v>
      </c>
      <c r="Q294" s="3">
        <v>30</v>
      </c>
      <c r="S294" s="3">
        <v>408.7</v>
      </c>
      <c r="X294" s="4">
        <f t="shared" si="84"/>
        <v>11485.9</v>
      </c>
      <c r="Y294" s="14">
        <f t="shared" si="81"/>
        <v>0</v>
      </c>
    </row>
    <row r="295" ht="18.75" spans="1:25">
      <c r="A295" s="10"/>
      <c r="B295" s="11" t="s">
        <v>26</v>
      </c>
      <c r="X295" s="4">
        <f t="shared" si="84"/>
        <v>0</v>
      </c>
      <c r="Y295" s="14">
        <f t="shared" si="81"/>
        <v>0</v>
      </c>
    </row>
    <row r="296" ht="18.75" spans="1:25">
      <c r="A296" s="10"/>
      <c r="B296" s="11" t="s">
        <v>69</v>
      </c>
      <c r="C296" s="3">
        <v>3434.41</v>
      </c>
      <c r="D296" s="3">
        <v>1018.4</v>
      </c>
      <c r="E296" s="3">
        <v>595.66</v>
      </c>
      <c r="F296" s="3">
        <v>1692.1</v>
      </c>
      <c r="G296" s="3">
        <v>1045.73</v>
      </c>
      <c r="H296" s="3">
        <v>646.6</v>
      </c>
      <c r="S296" s="3">
        <v>128.25</v>
      </c>
      <c r="X296" s="4">
        <f t="shared" si="84"/>
        <v>3434.64</v>
      </c>
      <c r="Y296" s="14">
        <f t="shared" si="81"/>
        <v>0.230000000000018</v>
      </c>
    </row>
    <row r="297" ht="18.75" spans="1:25">
      <c r="A297" s="5"/>
      <c r="B297" s="12" t="s">
        <v>28</v>
      </c>
      <c r="C297" s="3">
        <f t="shared" ref="C297:X297" si="85">SUM(C293:C296)</f>
        <v>25882.25</v>
      </c>
      <c r="D297" s="3">
        <f t="shared" si="85"/>
        <v>4715.54</v>
      </c>
      <c r="E297" s="3">
        <f t="shared" si="85"/>
        <v>4749.2</v>
      </c>
      <c r="F297" s="3">
        <f t="shared" si="85"/>
        <v>10680.38</v>
      </c>
      <c r="G297" s="3">
        <f t="shared" si="85"/>
        <v>5800.15</v>
      </c>
      <c r="H297" s="3">
        <f t="shared" si="85"/>
        <v>4880.46</v>
      </c>
      <c r="I297" s="3">
        <f t="shared" si="85"/>
        <v>675.68</v>
      </c>
      <c r="J297" s="3">
        <f t="shared" si="85"/>
        <v>708</v>
      </c>
      <c r="K297" s="3">
        <f t="shared" si="85"/>
        <v>0</v>
      </c>
      <c r="L297" s="3">
        <f t="shared" si="85"/>
        <v>1847.68</v>
      </c>
      <c r="M297" s="3">
        <f t="shared" si="85"/>
        <v>500</v>
      </c>
      <c r="N297" s="3">
        <f t="shared" si="85"/>
        <v>0</v>
      </c>
      <c r="O297" s="3">
        <f t="shared" si="85"/>
        <v>224.2</v>
      </c>
      <c r="P297" s="3">
        <f t="shared" si="85"/>
        <v>0</v>
      </c>
      <c r="Q297" s="3">
        <f t="shared" si="85"/>
        <v>250.6</v>
      </c>
      <c r="R297" s="3">
        <f t="shared" si="85"/>
        <v>0</v>
      </c>
      <c r="S297" s="3">
        <f t="shared" si="85"/>
        <v>1530.95</v>
      </c>
      <c r="T297" s="3">
        <f t="shared" si="85"/>
        <v>0</v>
      </c>
      <c r="U297" s="3">
        <f t="shared" si="85"/>
        <v>0</v>
      </c>
      <c r="W297" s="3">
        <f>SUM(W293:W296)</f>
        <v>0</v>
      </c>
      <c r="X297" s="3">
        <f>SUM(X293:X296)</f>
        <v>25882.46</v>
      </c>
      <c r="Y297" s="14">
        <f t="shared" si="81"/>
        <v>0.210000000002765</v>
      </c>
    </row>
    <row r="298" ht="18.75" spans="1:25">
      <c r="A298" s="10" t="s">
        <v>91</v>
      </c>
      <c r="B298" s="11" t="s">
        <v>24</v>
      </c>
      <c r="C298" s="3">
        <v>19037.65</v>
      </c>
      <c r="D298" s="3">
        <v>4730.5</v>
      </c>
      <c r="E298" s="3">
        <v>1550.3</v>
      </c>
      <c r="F298" s="3">
        <v>8438.08</v>
      </c>
      <c r="G298" s="3">
        <v>5667.98</v>
      </c>
      <c r="H298" s="3">
        <v>2770.1</v>
      </c>
      <c r="J298" s="3">
        <v>1998.54</v>
      </c>
      <c r="K298" s="3">
        <v>493.2</v>
      </c>
      <c r="L298" s="3">
        <v>1721.58</v>
      </c>
      <c r="O298" s="3">
        <v>105.5</v>
      </c>
      <c r="X298" s="4">
        <f>D298+E298+G298+H298+I298+J298+K298+L298+M298+N298+O298+P298+Q298+R298+S298+T298+U298+W298</f>
        <v>19037.7</v>
      </c>
      <c r="Y298" s="14">
        <f t="shared" si="81"/>
        <v>0.0499999999956344</v>
      </c>
    </row>
    <row r="299" ht="18.75" spans="1:25">
      <c r="A299" s="10"/>
      <c r="B299" s="11" t="s">
        <v>25</v>
      </c>
      <c r="C299" s="3">
        <v>3911.9</v>
      </c>
      <c r="D299" s="3">
        <v>678.7</v>
      </c>
      <c r="F299" s="3">
        <v>2209.7</v>
      </c>
      <c r="G299" s="3">
        <v>798.7</v>
      </c>
      <c r="H299" s="3">
        <v>1411</v>
      </c>
      <c r="L299" s="3">
        <v>1023.5</v>
      </c>
      <c r="X299" s="4">
        <f t="shared" ref="X299:X317" si="86">D299+E299+G299+H299+I299+J299+K299+L299+M299+N299+O299+P299+Q299+R299+S299+T299+U299+W299</f>
        <v>3911.9</v>
      </c>
      <c r="Y299" s="14">
        <f t="shared" si="81"/>
        <v>0</v>
      </c>
    </row>
    <row r="300" ht="18.75" spans="1:25">
      <c r="A300" s="10"/>
      <c r="B300" s="11" t="s">
        <v>26</v>
      </c>
      <c r="X300" s="4">
        <f t="shared" si="86"/>
        <v>0</v>
      </c>
      <c r="Y300" s="14">
        <f t="shared" si="81"/>
        <v>0</v>
      </c>
    </row>
    <row r="301" ht="18.75" spans="1:25">
      <c r="A301" s="10"/>
      <c r="B301" s="11" t="s">
        <v>69</v>
      </c>
      <c r="C301" s="3">
        <v>12534.51</v>
      </c>
      <c r="D301" s="3">
        <v>197.3</v>
      </c>
      <c r="E301" s="3">
        <v>10644</v>
      </c>
      <c r="F301" s="3">
        <v>1060.31</v>
      </c>
      <c r="G301" s="3">
        <v>874.62</v>
      </c>
      <c r="H301" s="3">
        <v>185.69</v>
      </c>
      <c r="L301" s="3">
        <v>527.66</v>
      </c>
      <c r="O301" s="3">
        <v>105.24</v>
      </c>
      <c r="X301" s="4">
        <f t="shared" si="86"/>
        <v>12534.51</v>
      </c>
      <c r="Y301" s="14">
        <f t="shared" si="81"/>
        <v>0</v>
      </c>
    </row>
    <row r="302" ht="18.75" spans="1:25">
      <c r="A302" s="5"/>
      <c r="B302" s="12" t="s">
        <v>28</v>
      </c>
      <c r="C302" s="3">
        <f>SUM(C298:C301)</f>
        <v>35484.06</v>
      </c>
      <c r="D302" s="3">
        <f t="shared" ref="D302:V302" si="87">SUM(D298:D301)</f>
        <v>5606.5</v>
      </c>
      <c r="E302" s="3">
        <f t="shared" si="87"/>
        <v>12194.3</v>
      </c>
      <c r="F302" s="3">
        <f t="shared" si="87"/>
        <v>11708.09</v>
      </c>
      <c r="G302" s="3">
        <f t="shared" si="87"/>
        <v>7341.3</v>
      </c>
      <c r="H302" s="3">
        <f t="shared" si="87"/>
        <v>4366.79</v>
      </c>
      <c r="I302" s="3">
        <f t="shared" si="87"/>
        <v>0</v>
      </c>
      <c r="J302" s="3">
        <f t="shared" si="87"/>
        <v>1998.54</v>
      </c>
      <c r="K302" s="3">
        <f t="shared" si="87"/>
        <v>493.2</v>
      </c>
      <c r="L302" s="3">
        <f t="shared" si="87"/>
        <v>3272.74</v>
      </c>
      <c r="M302" s="3">
        <f t="shared" si="87"/>
        <v>0</v>
      </c>
      <c r="N302" s="3">
        <f t="shared" si="87"/>
        <v>0</v>
      </c>
      <c r="O302" s="3">
        <f t="shared" si="87"/>
        <v>210.74</v>
      </c>
      <c r="P302" s="3">
        <f t="shared" si="87"/>
        <v>0</v>
      </c>
      <c r="Q302" s="3">
        <f t="shared" si="87"/>
        <v>0</v>
      </c>
      <c r="R302" s="3">
        <f t="shared" si="87"/>
        <v>0</v>
      </c>
      <c r="S302" s="3">
        <f t="shared" si="87"/>
        <v>0</v>
      </c>
      <c r="T302" s="3">
        <f t="shared" si="87"/>
        <v>0</v>
      </c>
      <c r="U302" s="3">
        <f t="shared" si="87"/>
        <v>0</v>
      </c>
      <c r="W302" s="3">
        <f>SUM(W298:W301)</f>
        <v>0</v>
      </c>
      <c r="X302" s="4">
        <f t="shared" si="86"/>
        <v>35484.11</v>
      </c>
      <c r="Y302" s="14">
        <f t="shared" si="81"/>
        <v>0.0500000000029104</v>
      </c>
    </row>
    <row r="303" ht="18.75" spans="1:25">
      <c r="A303" s="10" t="s">
        <v>92</v>
      </c>
      <c r="B303" s="11" t="s">
        <v>24</v>
      </c>
      <c r="C303" s="3">
        <v>10718.44</v>
      </c>
      <c r="D303" s="3">
        <v>1803.3</v>
      </c>
      <c r="E303" s="3">
        <v>16.8</v>
      </c>
      <c r="F303" s="3">
        <v>2890.04</v>
      </c>
      <c r="G303" s="3">
        <v>1798.54</v>
      </c>
      <c r="H303" s="3">
        <v>1091.5</v>
      </c>
      <c r="I303" s="3">
        <v>177.4</v>
      </c>
      <c r="L303" s="3">
        <v>5463.61</v>
      </c>
      <c r="O303" s="3">
        <v>367.3</v>
      </c>
      <c r="X303" s="4">
        <f t="shared" si="86"/>
        <v>10718.45</v>
      </c>
      <c r="Y303" s="14">
        <f t="shared" si="81"/>
        <v>0.0099999999965803</v>
      </c>
    </row>
    <row r="304" ht="18.75" spans="1:25">
      <c r="A304" s="10"/>
      <c r="B304" s="11" t="s">
        <v>25</v>
      </c>
      <c r="C304" s="3">
        <v>4194.78</v>
      </c>
      <c r="D304" s="3">
        <v>1519.4</v>
      </c>
      <c r="E304" s="3">
        <v>33.8</v>
      </c>
      <c r="F304" s="3">
        <v>2541.57</v>
      </c>
      <c r="G304" s="3">
        <v>1615.47</v>
      </c>
      <c r="H304" s="3">
        <v>926.1</v>
      </c>
      <c r="O304" s="3">
        <v>100</v>
      </c>
      <c r="X304" s="4">
        <f t="shared" si="86"/>
        <v>4194.77</v>
      </c>
      <c r="Y304" s="14">
        <f t="shared" si="81"/>
        <v>-0.00999999999930878</v>
      </c>
    </row>
    <row r="305" ht="18.75" spans="1:25">
      <c r="A305" s="10"/>
      <c r="B305" s="11" t="s">
        <v>26</v>
      </c>
      <c r="X305" s="4">
        <f t="shared" si="86"/>
        <v>0</v>
      </c>
      <c r="Y305" s="14">
        <f t="shared" si="81"/>
        <v>0</v>
      </c>
    </row>
    <row r="306" ht="18.75" spans="1:25">
      <c r="A306" s="10"/>
      <c r="B306" s="11" t="s">
        <v>69</v>
      </c>
      <c r="C306" s="3">
        <v>4709.88</v>
      </c>
      <c r="D306" s="3">
        <v>1762.8</v>
      </c>
      <c r="E306" s="3">
        <v>1200.84</v>
      </c>
      <c r="F306" s="3">
        <v>1177.37</v>
      </c>
      <c r="G306" s="3">
        <v>983.05</v>
      </c>
      <c r="H306" s="3">
        <v>194.32</v>
      </c>
      <c r="J306" s="3">
        <v>119.51</v>
      </c>
      <c r="L306" s="3">
        <v>125.23</v>
      </c>
      <c r="S306" s="3">
        <v>324.09</v>
      </c>
      <c r="X306" s="4">
        <f t="shared" si="86"/>
        <v>4709.84</v>
      </c>
      <c r="Y306" s="14">
        <f t="shared" si="81"/>
        <v>-0.0400000000008731</v>
      </c>
    </row>
    <row r="307" ht="18.75" spans="1:25">
      <c r="A307" s="5"/>
      <c r="B307" s="12" t="s">
        <v>28</v>
      </c>
      <c r="C307" s="3">
        <f>SUM(C303:C306)</f>
        <v>19623.1</v>
      </c>
      <c r="D307" s="3">
        <f t="shared" ref="D307:V307" si="88">SUM(D303:D306)</f>
        <v>5085.5</v>
      </c>
      <c r="E307" s="3">
        <f t="shared" si="88"/>
        <v>1251.44</v>
      </c>
      <c r="F307" s="3">
        <f t="shared" si="88"/>
        <v>6608.98</v>
      </c>
      <c r="G307" s="3">
        <f t="shared" si="88"/>
        <v>4397.06</v>
      </c>
      <c r="H307" s="3">
        <f t="shared" si="88"/>
        <v>2211.92</v>
      </c>
      <c r="I307" s="3">
        <f t="shared" si="88"/>
        <v>177.4</v>
      </c>
      <c r="J307" s="3">
        <f t="shared" si="88"/>
        <v>119.51</v>
      </c>
      <c r="K307" s="3">
        <f t="shared" si="88"/>
        <v>0</v>
      </c>
      <c r="L307" s="3">
        <f t="shared" si="88"/>
        <v>5588.84</v>
      </c>
      <c r="M307" s="3">
        <f t="shared" si="88"/>
        <v>0</v>
      </c>
      <c r="N307" s="3">
        <f t="shared" si="88"/>
        <v>0</v>
      </c>
      <c r="O307" s="3">
        <f t="shared" si="88"/>
        <v>467.3</v>
      </c>
      <c r="P307" s="3">
        <f t="shared" si="88"/>
        <v>0</v>
      </c>
      <c r="Q307" s="3">
        <f t="shared" si="88"/>
        <v>0</v>
      </c>
      <c r="R307" s="3">
        <f t="shared" si="88"/>
        <v>0</v>
      </c>
      <c r="S307" s="3">
        <f t="shared" si="88"/>
        <v>324.09</v>
      </c>
      <c r="T307" s="3">
        <f t="shared" si="88"/>
        <v>0</v>
      </c>
      <c r="U307" s="3">
        <f t="shared" si="88"/>
        <v>0</v>
      </c>
      <c r="W307" s="3">
        <f>SUM(W303:W306)</f>
        <v>0</v>
      </c>
      <c r="X307" s="4">
        <f t="shared" si="86"/>
        <v>19623.06</v>
      </c>
      <c r="Y307" s="14">
        <f t="shared" si="81"/>
        <v>-0.0400000000008731</v>
      </c>
    </row>
    <row r="308" ht="18.75" spans="1:25">
      <c r="A308" s="10" t="s">
        <v>93</v>
      </c>
      <c r="B308" s="11" t="s">
        <v>24</v>
      </c>
      <c r="C308" s="3">
        <v>15805.14</v>
      </c>
      <c r="D308" s="3">
        <v>4326.74</v>
      </c>
      <c r="E308" s="3">
        <v>1400.5</v>
      </c>
      <c r="F308" s="3">
        <v>6118.9</v>
      </c>
      <c r="G308" s="3">
        <v>3638.18</v>
      </c>
      <c r="H308" s="3">
        <v>2480.72</v>
      </c>
      <c r="I308" s="3">
        <v>266.6</v>
      </c>
      <c r="K308" s="3">
        <v>108.5</v>
      </c>
      <c r="L308" s="3">
        <v>1827.5</v>
      </c>
      <c r="O308" s="3">
        <v>1562.4</v>
      </c>
      <c r="P308" s="3">
        <v>24.9</v>
      </c>
      <c r="Q308" s="3">
        <v>25.4</v>
      </c>
      <c r="R308" s="3">
        <v>59.8</v>
      </c>
      <c r="T308" s="3">
        <v>83.9</v>
      </c>
      <c r="X308" s="4">
        <f t="shared" si="86"/>
        <v>15805.14</v>
      </c>
      <c r="Y308" s="14">
        <f t="shared" si="81"/>
        <v>0</v>
      </c>
    </row>
    <row r="309" ht="18.75" spans="1:25">
      <c r="A309" s="10"/>
      <c r="B309" s="11" t="s">
        <v>25</v>
      </c>
      <c r="X309" s="4">
        <f t="shared" ref="X309:X317" si="89">D309+E309+G309+H309+I309+J309+K309+L309+M309+N309+O309+P309+Q309+R309+S309+T309+U309+W309</f>
        <v>0</v>
      </c>
      <c r="Y309" s="14">
        <f t="shared" si="81"/>
        <v>0</v>
      </c>
    </row>
    <row r="310" ht="18.75" spans="1:25">
      <c r="A310" s="10"/>
      <c r="B310" s="11" t="s">
        <v>26</v>
      </c>
      <c r="X310" s="4">
        <f t="shared" si="89"/>
        <v>0</v>
      </c>
      <c r="Y310" s="14">
        <f t="shared" si="81"/>
        <v>0</v>
      </c>
    </row>
    <row r="311" ht="18.75" spans="1:25">
      <c r="A311" s="10"/>
      <c r="B311" s="11" t="s">
        <v>69</v>
      </c>
      <c r="C311" s="3">
        <v>4010.6</v>
      </c>
      <c r="D311" s="3">
        <v>1643.88</v>
      </c>
      <c r="E311" s="3">
        <v>766.17</v>
      </c>
      <c r="F311" s="3">
        <v>1600.55</v>
      </c>
      <c r="G311" s="3">
        <v>1178.25</v>
      </c>
      <c r="H311" s="3">
        <v>422.3</v>
      </c>
      <c r="X311" s="4">
        <f t="shared" si="89"/>
        <v>4010.6</v>
      </c>
      <c r="Y311" s="14">
        <f t="shared" si="81"/>
        <v>0</v>
      </c>
    </row>
    <row r="312" ht="18.75" spans="1:25">
      <c r="A312" s="5"/>
      <c r="B312" s="12" t="s">
        <v>28</v>
      </c>
      <c r="C312" s="3">
        <f t="shared" ref="C312:I312" si="90">SUM(C308:C311)</f>
        <v>19815.74</v>
      </c>
      <c r="D312" s="3">
        <f t="shared" si="90"/>
        <v>5970.62</v>
      </c>
      <c r="E312" s="3">
        <f t="shared" si="90"/>
        <v>2166.67</v>
      </c>
      <c r="F312" s="3">
        <f t="shared" si="90"/>
        <v>7719.45</v>
      </c>
      <c r="G312" s="3">
        <f t="shared" si="90"/>
        <v>4816.43</v>
      </c>
      <c r="H312" s="3">
        <f t="shared" si="90"/>
        <v>2903.02</v>
      </c>
      <c r="I312" s="3">
        <f t="shared" si="90"/>
        <v>266.6</v>
      </c>
      <c r="K312" s="3">
        <f t="shared" ref="K312:R312" si="91">SUM(K308:K311)</f>
        <v>108.5</v>
      </c>
      <c r="L312" s="3">
        <f t="shared" si="91"/>
        <v>1827.5</v>
      </c>
      <c r="O312" s="3">
        <f t="shared" si="91"/>
        <v>1562.4</v>
      </c>
      <c r="P312" s="3">
        <f t="shared" si="91"/>
        <v>24.9</v>
      </c>
      <c r="Q312" s="3">
        <f t="shared" si="91"/>
        <v>25.4</v>
      </c>
      <c r="R312" s="3">
        <f t="shared" si="91"/>
        <v>59.8</v>
      </c>
      <c r="T312" s="3">
        <f>SUM(T308:T311)</f>
        <v>83.9</v>
      </c>
      <c r="X312" s="4">
        <f t="shared" si="89"/>
        <v>19815.74</v>
      </c>
      <c r="Y312" s="14">
        <f t="shared" si="81"/>
        <v>0</v>
      </c>
    </row>
    <row r="313" ht="18.75" spans="1:25">
      <c r="A313" s="10" t="s">
        <v>94</v>
      </c>
      <c r="B313" s="11" t="s">
        <v>24</v>
      </c>
      <c r="C313" s="3">
        <v>20607.07</v>
      </c>
      <c r="D313" s="3">
        <v>2819.42</v>
      </c>
      <c r="E313" s="3">
        <v>1863.75</v>
      </c>
      <c r="F313" s="3">
        <v>10091.4</v>
      </c>
      <c r="G313" s="3">
        <v>5349.22</v>
      </c>
      <c r="H313" s="3">
        <v>4742.18</v>
      </c>
      <c r="I313" s="3">
        <v>285.2</v>
      </c>
      <c r="L313" s="3">
        <v>3838</v>
      </c>
      <c r="O313" s="3">
        <v>1264</v>
      </c>
      <c r="S313" s="3">
        <v>404.7</v>
      </c>
      <c r="T313" s="3">
        <v>40.6</v>
      </c>
      <c r="X313" s="4">
        <f t="shared" si="89"/>
        <v>20607.07</v>
      </c>
      <c r="Y313" s="14">
        <f t="shared" si="81"/>
        <v>0</v>
      </c>
    </row>
    <row r="314" ht="18.75" spans="1:25">
      <c r="A314" s="10"/>
      <c r="B314" s="11" t="s">
        <v>25</v>
      </c>
      <c r="C314" s="3">
        <v>7395.9</v>
      </c>
      <c r="D314" s="3">
        <v>1654.8</v>
      </c>
      <c r="E314" s="3">
        <v>280.4</v>
      </c>
      <c r="F314" s="3">
        <v>3699.33</v>
      </c>
      <c r="G314" s="3">
        <v>1833.18</v>
      </c>
      <c r="H314" s="3">
        <v>1866.15</v>
      </c>
      <c r="I314" s="3">
        <v>856</v>
      </c>
      <c r="O314" s="3">
        <v>822</v>
      </c>
      <c r="Q314" s="3">
        <v>83.39</v>
      </c>
      <c r="X314" s="4">
        <f t="shared" ref="X314:X323" si="92">D314+E314+G314+H314+I314+J314+K314+L314+M314+N314+O314+P314+Q314+R314+S314+T314+U314+W314</f>
        <v>7395.92</v>
      </c>
      <c r="Y314" s="14">
        <f t="shared" si="81"/>
        <v>0.0200000000013461</v>
      </c>
    </row>
    <row r="315" ht="18.75" spans="1:25">
      <c r="A315" s="10"/>
      <c r="B315" s="11" t="s">
        <v>26</v>
      </c>
      <c r="X315" s="4">
        <f t="shared" si="92"/>
        <v>0</v>
      </c>
      <c r="Y315" s="14">
        <f t="shared" si="81"/>
        <v>0</v>
      </c>
    </row>
    <row r="316" ht="18.75" spans="1:25">
      <c r="A316" s="10"/>
      <c r="B316" s="11" t="s">
        <v>69</v>
      </c>
      <c r="C316" s="3">
        <v>8762.1</v>
      </c>
      <c r="D316" s="3">
        <v>2507.44</v>
      </c>
      <c r="E316" s="3">
        <v>2720.19</v>
      </c>
      <c r="F316" s="3">
        <v>3534.47</v>
      </c>
      <c r="G316" s="3">
        <v>3183.55</v>
      </c>
      <c r="H316" s="3">
        <v>350.92</v>
      </c>
      <c r="X316" s="4">
        <f t="shared" si="92"/>
        <v>8762.1</v>
      </c>
      <c r="Y316" s="14">
        <f t="shared" si="81"/>
        <v>0</v>
      </c>
    </row>
    <row r="317" ht="18.75" spans="1:25">
      <c r="A317" s="5"/>
      <c r="B317" s="12" t="s">
        <v>28</v>
      </c>
      <c r="C317" s="3">
        <f t="shared" ref="C317:I317" si="93">SUM(C313:C316)</f>
        <v>36765.07</v>
      </c>
      <c r="D317" s="3">
        <f t="shared" si="93"/>
        <v>6981.66</v>
      </c>
      <c r="E317" s="3">
        <f t="shared" si="93"/>
        <v>4864.34</v>
      </c>
      <c r="F317" s="3">
        <f t="shared" si="93"/>
        <v>17325.2</v>
      </c>
      <c r="G317" s="3">
        <f t="shared" si="93"/>
        <v>10365.95</v>
      </c>
      <c r="H317" s="3">
        <f t="shared" si="93"/>
        <v>6959.25</v>
      </c>
      <c r="I317" s="3">
        <f t="shared" si="93"/>
        <v>1141.2</v>
      </c>
      <c r="L317" s="3">
        <f t="shared" ref="L317:Q317" si="94">SUM(L313:L316)</f>
        <v>3838</v>
      </c>
      <c r="O317" s="3">
        <f t="shared" si="94"/>
        <v>2086</v>
      </c>
      <c r="Q317" s="3">
        <f t="shared" si="94"/>
        <v>83.39</v>
      </c>
      <c r="S317" s="3">
        <f>SUM(S313:S316)</f>
        <v>404.7</v>
      </c>
      <c r="T317" s="3">
        <f>SUM(T313:T316)</f>
        <v>40.6</v>
      </c>
      <c r="X317" s="4">
        <f t="shared" si="92"/>
        <v>36765.09</v>
      </c>
      <c r="Y317" s="14">
        <f t="shared" si="81"/>
        <v>0.0199999999967986</v>
      </c>
    </row>
    <row r="318" ht="18.75" spans="1:25">
      <c r="A318" s="10" t="s">
        <v>95</v>
      </c>
      <c r="B318" s="11" t="s">
        <v>24</v>
      </c>
      <c r="C318" s="3">
        <v>8458.12</v>
      </c>
      <c r="D318" s="3">
        <v>1386.9</v>
      </c>
      <c r="E318" s="3">
        <v>3576.16</v>
      </c>
      <c r="F318" s="3">
        <v>1401.25</v>
      </c>
      <c r="G318" s="3">
        <v>1355.85</v>
      </c>
      <c r="H318" s="3">
        <v>45.4</v>
      </c>
      <c r="I318" s="3">
        <v>177.7</v>
      </c>
      <c r="L318" s="3">
        <v>1851</v>
      </c>
      <c r="O318" s="3">
        <v>38</v>
      </c>
      <c r="Q318" s="3">
        <v>27.14</v>
      </c>
      <c r="X318" s="4">
        <f t="shared" si="92"/>
        <v>8458.15</v>
      </c>
      <c r="Y318" s="14">
        <f t="shared" si="81"/>
        <v>0.0299999999970169</v>
      </c>
    </row>
    <row r="319" ht="18.75" spans="1:25">
      <c r="A319" s="10"/>
      <c r="B319" s="11" t="s">
        <v>25</v>
      </c>
      <c r="C319" s="3">
        <v>11135.03</v>
      </c>
      <c r="D319" s="3">
        <v>3439.5</v>
      </c>
      <c r="E319" s="3">
        <v>2305.87</v>
      </c>
      <c r="F319" s="3">
        <v>4484.59</v>
      </c>
      <c r="G319" s="3">
        <v>3467.51</v>
      </c>
      <c r="H319" s="3">
        <v>1017.08</v>
      </c>
      <c r="L319" s="3">
        <v>580.06</v>
      </c>
      <c r="Q319" s="3">
        <v>325.1</v>
      </c>
      <c r="X319" s="4">
        <f t="shared" si="92"/>
        <v>11135.12</v>
      </c>
      <c r="Y319" s="14">
        <f t="shared" si="81"/>
        <v>0.0900000000001455</v>
      </c>
    </row>
    <row r="320" ht="18.75" spans="1:25">
      <c r="A320" s="10"/>
      <c r="B320" s="11" t="s">
        <v>26</v>
      </c>
      <c r="X320" s="4">
        <f t="shared" si="92"/>
        <v>0</v>
      </c>
      <c r="Y320" s="14">
        <f t="shared" si="81"/>
        <v>0</v>
      </c>
    </row>
    <row r="321" ht="18.75" spans="1:25">
      <c r="A321" s="10"/>
      <c r="B321" s="11" t="s">
        <v>69</v>
      </c>
      <c r="C321" s="3">
        <v>23691.65</v>
      </c>
      <c r="D321" s="3">
        <v>3321.9</v>
      </c>
      <c r="E321" s="3">
        <v>17183.18</v>
      </c>
      <c r="F321" s="3">
        <v>2877.05</v>
      </c>
      <c r="G321" s="3">
        <v>2270.27</v>
      </c>
      <c r="H321" s="3">
        <v>606.78</v>
      </c>
      <c r="K321" s="3">
        <v>309.56</v>
      </c>
      <c r="X321" s="4">
        <f t="shared" si="92"/>
        <v>23691.69</v>
      </c>
      <c r="Y321" s="14">
        <f t="shared" si="81"/>
        <v>0.0400000000008731</v>
      </c>
    </row>
    <row r="322" ht="18.75" spans="1:25">
      <c r="A322" s="5"/>
      <c r="B322" s="12" t="s">
        <v>28</v>
      </c>
      <c r="C322" s="3">
        <f>C321+C320+C319+C318</f>
        <v>43284.8</v>
      </c>
      <c r="D322" s="3">
        <f t="shared" ref="D322:X322" si="95">D321+D320+D319+D318</f>
        <v>8148.3</v>
      </c>
      <c r="E322" s="3">
        <f t="shared" si="95"/>
        <v>23065.21</v>
      </c>
      <c r="F322" s="3">
        <f t="shared" si="95"/>
        <v>8762.89</v>
      </c>
      <c r="G322" s="3">
        <f t="shared" si="95"/>
        <v>7093.63</v>
      </c>
      <c r="H322" s="3">
        <f t="shared" si="95"/>
        <v>1669.26</v>
      </c>
      <c r="I322" s="3">
        <f t="shared" si="95"/>
        <v>177.7</v>
      </c>
      <c r="J322" s="3">
        <f t="shared" si="95"/>
        <v>0</v>
      </c>
      <c r="K322" s="3">
        <f t="shared" si="95"/>
        <v>309.56</v>
      </c>
      <c r="L322" s="3">
        <f t="shared" si="95"/>
        <v>2431.06</v>
      </c>
      <c r="M322" s="3">
        <f t="shared" si="95"/>
        <v>0</v>
      </c>
      <c r="N322" s="3">
        <f t="shared" si="95"/>
        <v>0</v>
      </c>
      <c r="O322" s="3">
        <f t="shared" si="95"/>
        <v>38</v>
      </c>
      <c r="P322" s="3">
        <f t="shared" si="95"/>
        <v>0</v>
      </c>
      <c r="Q322" s="3">
        <f t="shared" si="95"/>
        <v>352.24</v>
      </c>
      <c r="R322" s="3">
        <f t="shared" si="95"/>
        <v>0</v>
      </c>
      <c r="S322" s="3">
        <f t="shared" si="95"/>
        <v>0</v>
      </c>
      <c r="T322" s="3">
        <f t="shared" si="95"/>
        <v>0</v>
      </c>
      <c r="U322" s="3">
        <f t="shared" si="95"/>
        <v>0</v>
      </c>
      <c r="W322" s="3">
        <f>W321+W320+W319+W318</f>
        <v>0</v>
      </c>
      <c r="X322" s="3">
        <f>X321+X320+X319+X318</f>
        <v>43284.96</v>
      </c>
      <c r="Y322" s="14">
        <f t="shared" si="81"/>
        <v>0.160000000003492</v>
      </c>
    </row>
    <row r="323" ht="18.75" spans="1:25">
      <c r="A323" s="10" t="s">
        <v>96</v>
      </c>
      <c r="B323" s="11" t="s">
        <v>24</v>
      </c>
      <c r="C323" s="3">
        <v>12487.64</v>
      </c>
      <c r="D323" s="3">
        <v>1296.1</v>
      </c>
      <c r="E323" s="3">
        <v>1912.4</v>
      </c>
      <c r="F323" s="3">
        <v>4253.86</v>
      </c>
      <c r="G323" s="3">
        <v>2709.36</v>
      </c>
      <c r="H323" s="3">
        <v>1544.48</v>
      </c>
      <c r="I323" s="3">
        <v>1061.8</v>
      </c>
      <c r="L323" s="3">
        <v>795.59</v>
      </c>
      <c r="O323" s="3">
        <v>231.5</v>
      </c>
      <c r="R323" s="3">
        <v>60.3</v>
      </c>
      <c r="S323" s="3">
        <v>2876.1</v>
      </c>
      <c r="X323" s="4">
        <f t="shared" ref="X323:X326" si="96">D323+E323+G323+H323+I323+J323+K323+L323+M323+N323+O323+P323+Q323+R323+S323+T323+U323+W323</f>
        <v>12487.63</v>
      </c>
      <c r="Y323" s="14">
        <f t="shared" si="81"/>
        <v>-0.0100000000002183</v>
      </c>
    </row>
    <row r="324" ht="18.75" spans="1:25">
      <c r="A324" s="10"/>
      <c r="B324" s="11" t="s">
        <v>25</v>
      </c>
      <c r="C324" s="3">
        <v>3770.82</v>
      </c>
      <c r="D324" s="3">
        <v>1254.6</v>
      </c>
      <c r="E324" s="3">
        <v>831.2</v>
      </c>
      <c r="F324" s="3">
        <v>1196.42</v>
      </c>
      <c r="G324" s="3">
        <v>516.02</v>
      </c>
      <c r="H324" s="3">
        <v>680.4</v>
      </c>
      <c r="I324" s="3">
        <v>459.6</v>
      </c>
      <c r="T324" s="3">
        <v>29</v>
      </c>
      <c r="X324" s="4">
        <f t="shared" si="96"/>
        <v>3770.82</v>
      </c>
      <c r="Y324" s="14">
        <f t="shared" si="81"/>
        <v>0</v>
      </c>
    </row>
    <row r="325" ht="18.75" spans="1:25">
      <c r="A325" s="10"/>
      <c r="B325" s="11" t="s">
        <v>26</v>
      </c>
      <c r="X325" s="4">
        <f t="shared" si="96"/>
        <v>0</v>
      </c>
      <c r="Y325" s="14">
        <f t="shared" si="81"/>
        <v>0</v>
      </c>
    </row>
    <row r="326" ht="18.75" spans="1:25">
      <c r="A326" s="10"/>
      <c r="B326" s="11" t="s">
        <v>69</v>
      </c>
      <c r="C326" s="3">
        <v>2020.42</v>
      </c>
      <c r="D326" s="3">
        <v>821.6</v>
      </c>
      <c r="E326" s="3">
        <v>255.11</v>
      </c>
      <c r="F326" s="3">
        <v>943.71</v>
      </c>
      <c r="G326" s="3">
        <v>486.94</v>
      </c>
      <c r="H326" s="3">
        <v>456.77</v>
      </c>
      <c r="X326" s="4">
        <f t="shared" si="96"/>
        <v>2020.42</v>
      </c>
      <c r="Y326" s="14">
        <f t="shared" si="81"/>
        <v>0</v>
      </c>
    </row>
    <row r="327" ht="18.75" spans="1:25">
      <c r="A327" s="5"/>
      <c r="B327" s="12" t="s">
        <v>28</v>
      </c>
      <c r="C327" s="3">
        <f>C326+C325+C324+C323</f>
        <v>18278.88</v>
      </c>
      <c r="D327" s="3">
        <f t="shared" ref="D327:X327" si="97">D326+D325+D324+D323</f>
        <v>3372.3</v>
      </c>
      <c r="E327" s="3">
        <f t="shared" si="97"/>
        <v>2998.71</v>
      </c>
      <c r="F327" s="3">
        <f t="shared" si="97"/>
        <v>6393.99</v>
      </c>
      <c r="G327" s="3">
        <f t="shared" si="97"/>
        <v>3712.32</v>
      </c>
      <c r="H327" s="3">
        <f t="shared" si="97"/>
        <v>2681.65</v>
      </c>
      <c r="I327" s="3">
        <f t="shared" si="97"/>
        <v>1521.4</v>
      </c>
      <c r="J327" s="3">
        <f t="shared" si="97"/>
        <v>0</v>
      </c>
      <c r="K327" s="3">
        <f t="shared" si="97"/>
        <v>0</v>
      </c>
      <c r="L327" s="3">
        <f t="shared" si="97"/>
        <v>795.59</v>
      </c>
      <c r="M327" s="3">
        <f t="shared" si="97"/>
        <v>0</v>
      </c>
      <c r="N327" s="3">
        <f t="shared" si="97"/>
        <v>0</v>
      </c>
      <c r="O327" s="3">
        <f t="shared" si="97"/>
        <v>231.5</v>
      </c>
      <c r="P327" s="3">
        <f t="shared" si="97"/>
        <v>0</v>
      </c>
      <c r="Q327" s="3">
        <f t="shared" si="97"/>
        <v>0</v>
      </c>
      <c r="R327" s="3">
        <f t="shared" si="97"/>
        <v>60.3</v>
      </c>
      <c r="S327" s="3">
        <f t="shared" si="97"/>
        <v>2876.1</v>
      </c>
      <c r="T327" s="3">
        <f t="shared" si="97"/>
        <v>29</v>
      </c>
      <c r="U327" s="3">
        <f t="shared" si="97"/>
        <v>0</v>
      </c>
      <c r="W327" s="3">
        <f>W326+W325+W324+W323</f>
        <v>0</v>
      </c>
      <c r="X327" s="3">
        <f>X326+X325+X324+X323</f>
        <v>18278.87</v>
      </c>
      <c r="Y327" s="14">
        <f t="shared" si="81"/>
        <v>-0.0100000000020373</v>
      </c>
    </row>
    <row r="328" ht="18.75" spans="1:25">
      <c r="A328" s="10" t="s">
        <v>97</v>
      </c>
      <c r="B328" s="11" t="s">
        <v>24</v>
      </c>
      <c r="C328" s="3">
        <v>13462.34</v>
      </c>
      <c r="D328" s="3">
        <v>3583.2</v>
      </c>
      <c r="E328" s="3">
        <v>1737.3</v>
      </c>
      <c r="F328" s="3">
        <v>4948.08</v>
      </c>
      <c r="G328" s="3">
        <v>3651.37</v>
      </c>
      <c r="H328" s="3">
        <v>1296.71</v>
      </c>
      <c r="I328" s="3">
        <v>280.1</v>
      </c>
      <c r="L328" s="3">
        <v>2502.06</v>
      </c>
      <c r="O328" s="3">
        <v>156.7</v>
      </c>
      <c r="Q328" s="3">
        <v>254.9</v>
      </c>
      <c r="X328" s="4">
        <f>D328+E328+G328+H328+I328+J328+K328+L328+M328+N328+O328+P328+Q328+R328+S328+T328+U328+W328</f>
        <v>13462.34</v>
      </c>
      <c r="Y328" s="14">
        <f t="shared" si="81"/>
        <v>0</v>
      </c>
    </row>
    <row r="329" ht="18.75" spans="1:25">
      <c r="A329" s="10"/>
      <c r="B329" s="11" t="s">
        <v>25</v>
      </c>
      <c r="C329" s="3">
        <v>9688.08</v>
      </c>
      <c r="D329" s="3">
        <v>678.6</v>
      </c>
      <c r="E329" s="3">
        <v>184.6</v>
      </c>
      <c r="F329" s="3">
        <v>4801.18</v>
      </c>
      <c r="G329" s="3">
        <v>4565.18</v>
      </c>
      <c r="H329" s="3">
        <v>236</v>
      </c>
      <c r="I329" s="3">
        <v>918.4</v>
      </c>
      <c r="J329" s="3">
        <v>2</v>
      </c>
      <c r="L329" s="3">
        <v>2507.3</v>
      </c>
      <c r="S329" s="3">
        <v>596</v>
      </c>
      <c r="X329" s="4">
        <f t="shared" ref="X329:X344" si="98">D329+E329+G329+H329+I329+J329+K329+L329+M329+N329+O329+P329+Q329+R329+S329+T329+U329+W329</f>
        <v>9688.08</v>
      </c>
      <c r="Y329" s="14">
        <f t="shared" si="81"/>
        <v>0</v>
      </c>
    </row>
    <row r="330" ht="18.75" spans="1:25">
      <c r="A330" s="10"/>
      <c r="B330" s="11" t="s">
        <v>26</v>
      </c>
      <c r="X330" s="4">
        <f t="shared" si="98"/>
        <v>0</v>
      </c>
      <c r="Y330" s="14">
        <f t="shared" si="81"/>
        <v>0</v>
      </c>
    </row>
    <row r="331" ht="18.75" spans="1:25">
      <c r="A331" s="10"/>
      <c r="B331" s="11" t="s">
        <v>69</v>
      </c>
      <c r="C331" s="3">
        <v>5791.61</v>
      </c>
      <c r="D331" s="3">
        <v>1087.77</v>
      </c>
      <c r="E331" s="3">
        <v>2961.02</v>
      </c>
      <c r="F331" s="3">
        <v>1742.82</v>
      </c>
      <c r="G331" s="3">
        <v>1393.09</v>
      </c>
      <c r="H331" s="3">
        <v>349.73</v>
      </c>
      <c r="X331" s="4">
        <f t="shared" si="98"/>
        <v>5791.61</v>
      </c>
      <c r="Y331" s="14">
        <f t="shared" si="81"/>
        <v>0</v>
      </c>
    </row>
    <row r="332" ht="18.75" spans="1:25">
      <c r="A332" s="5"/>
      <c r="B332" s="12" t="s">
        <v>28</v>
      </c>
      <c r="C332" s="3">
        <f>C328+C329+C330+C331</f>
        <v>28942.03</v>
      </c>
      <c r="D332" s="3">
        <f t="shared" ref="D332:W332" si="99">D328+D329+D330+D331</f>
        <v>5349.57</v>
      </c>
      <c r="E332" s="3">
        <f t="shared" si="99"/>
        <v>4882.92</v>
      </c>
      <c r="F332" s="3">
        <f t="shared" si="99"/>
        <v>11492.08</v>
      </c>
      <c r="G332" s="3">
        <f t="shared" si="99"/>
        <v>9609.64</v>
      </c>
      <c r="H332" s="3">
        <f t="shared" si="99"/>
        <v>1882.44</v>
      </c>
      <c r="I332" s="3">
        <f t="shared" si="99"/>
        <v>1198.5</v>
      </c>
      <c r="J332" s="3">
        <f t="shared" si="99"/>
        <v>2</v>
      </c>
      <c r="K332" s="3">
        <f t="shared" si="99"/>
        <v>0</v>
      </c>
      <c r="L332" s="3">
        <f t="shared" si="99"/>
        <v>5009.36</v>
      </c>
      <c r="M332" s="3">
        <f t="shared" si="99"/>
        <v>0</v>
      </c>
      <c r="N332" s="3">
        <f t="shared" si="99"/>
        <v>0</v>
      </c>
      <c r="O332" s="3">
        <f t="shared" si="99"/>
        <v>156.7</v>
      </c>
      <c r="P332" s="3">
        <f t="shared" si="99"/>
        <v>0</v>
      </c>
      <c r="Q332" s="3">
        <f t="shared" si="99"/>
        <v>254.9</v>
      </c>
      <c r="R332" s="3">
        <f t="shared" si="99"/>
        <v>0</v>
      </c>
      <c r="S332" s="3">
        <f t="shared" si="99"/>
        <v>596</v>
      </c>
      <c r="T332" s="3">
        <f t="shared" si="99"/>
        <v>0</v>
      </c>
      <c r="U332" s="3">
        <f t="shared" si="99"/>
        <v>0</v>
      </c>
      <c r="W332" s="3">
        <f>W328+W329+W330+W331</f>
        <v>0</v>
      </c>
      <c r="X332" s="4">
        <f t="shared" si="98"/>
        <v>28942.03</v>
      </c>
      <c r="Y332" s="14">
        <f t="shared" si="81"/>
        <v>0</v>
      </c>
    </row>
    <row r="333" ht="18.75" spans="1:25">
      <c r="A333" s="10" t="s">
        <v>98</v>
      </c>
      <c r="B333" s="11" t="s">
        <v>24</v>
      </c>
      <c r="C333" s="3">
        <v>18931.94</v>
      </c>
      <c r="D333" s="3">
        <v>5074.91</v>
      </c>
      <c r="E333" s="3">
        <v>1438.3</v>
      </c>
      <c r="F333" s="3">
        <v>7005.5</v>
      </c>
      <c r="G333" s="3">
        <v>3557.5</v>
      </c>
      <c r="H333" s="3">
        <v>3448</v>
      </c>
      <c r="I333" s="3">
        <v>1372</v>
      </c>
      <c r="L333" s="3">
        <v>506.8</v>
      </c>
      <c r="O333" s="3">
        <v>2492.2</v>
      </c>
      <c r="P333" s="3">
        <v>28.73</v>
      </c>
      <c r="Q333" s="3">
        <v>241.8</v>
      </c>
      <c r="R333" s="3">
        <v>139.3</v>
      </c>
      <c r="S333" s="3">
        <v>380.5</v>
      </c>
      <c r="T333" s="3">
        <v>251.9</v>
      </c>
      <c r="X333" s="4">
        <f t="shared" si="98"/>
        <v>18931.94</v>
      </c>
      <c r="Y333" s="14">
        <f t="shared" si="81"/>
        <v>0</v>
      </c>
    </row>
    <row r="334" ht="18.75" spans="1:25">
      <c r="A334" s="10"/>
      <c r="B334" s="11" t="s">
        <v>25</v>
      </c>
      <c r="X334" s="4">
        <f t="shared" si="98"/>
        <v>0</v>
      </c>
      <c r="Y334" s="14">
        <f t="shared" si="81"/>
        <v>0</v>
      </c>
    </row>
    <row r="335" ht="18.75" spans="1:25">
      <c r="A335" s="10"/>
      <c r="B335" s="11" t="s">
        <v>26</v>
      </c>
      <c r="X335" s="4">
        <f t="shared" si="98"/>
        <v>0</v>
      </c>
      <c r="Y335" s="14">
        <f t="shared" si="81"/>
        <v>0</v>
      </c>
    </row>
    <row r="336" ht="18.75" spans="1:25">
      <c r="A336" s="10"/>
      <c r="B336" s="11" t="s">
        <v>69</v>
      </c>
      <c r="C336" s="3">
        <v>5059.96</v>
      </c>
      <c r="D336" s="3">
        <v>975.65</v>
      </c>
      <c r="E336" s="3">
        <v>2355.8</v>
      </c>
      <c r="F336" s="3">
        <v>1694.41</v>
      </c>
      <c r="G336" s="3">
        <v>1406.32</v>
      </c>
      <c r="H336" s="3">
        <v>288.09</v>
      </c>
      <c r="I336" s="3">
        <v>34.1</v>
      </c>
      <c r="X336" s="4">
        <f t="shared" si="98"/>
        <v>5059.96</v>
      </c>
      <c r="Y336" s="14">
        <f t="shared" si="81"/>
        <v>0</v>
      </c>
    </row>
    <row r="337" ht="18.75" spans="1:25">
      <c r="A337" s="5"/>
      <c r="B337" s="12" t="s">
        <v>28</v>
      </c>
      <c r="C337" s="3">
        <f>C333+C334+C335+C336</f>
        <v>23991.9</v>
      </c>
      <c r="D337" s="3">
        <f t="shared" ref="D337:W337" si="100">D333+D334+D335+D336</f>
        <v>6050.56</v>
      </c>
      <c r="E337" s="3">
        <f t="shared" si="100"/>
        <v>3794.1</v>
      </c>
      <c r="F337" s="3">
        <f t="shared" si="100"/>
        <v>8699.91</v>
      </c>
      <c r="G337" s="3">
        <f t="shared" si="100"/>
        <v>4963.82</v>
      </c>
      <c r="H337" s="3">
        <f t="shared" si="100"/>
        <v>3736.09</v>
      </c>
      <c r="I337" s="3">
        <f t="shared" si="100"/>
        <v>1406.1</v>
      </c>
      <c r="J337" s="3">
        <f t="shared" si="100"/>
        <v>0</v>
      </c>
      <c r="K337" s="3">
        <f t="shared" si="100"/>
        <v>0</v>
      </c>
      <c r="L337" s="3">
        <f t="shared" si="100"/>
        <v>506.8</v>
      </c>
      <c r="M337" s="3">
        <f t="shared" si="100"/>
        <v>0</v>
      </c>
      <c r="N337" s="3">
        <f t="shared" si="100"/>
        <v>0</v>
      </c>
      <c r="O337" s="3">
        <f t="shared" si="100"/>
        <v>2492.2</v>
      </c>
      <c r="P337" s="3">
        <f t="shared" si="100"/>
        <v>28.73</v>
      </c>
      <c r="Q337" s="3">
        <f t="shared" si="100"/>
        <v>241.8</v>
      </c>
      <c r="R337" s="3">
        <f t="shared" si="100"/>
        <v>139.3</v>
      </c>
      <c r="S337" s="3">
        <f t="shared" si="100"/>
        <v>380.5</v>
      </c>
      <c r="T337" s="3">
        <f t="shared" si="100"/>
        <v>251.9</v>
      </c>
      <c r="U337" s="3">
        <f t="shared" si="100"/>
        <v>0</v>
      </c>
      <c r="W337" s="3">
        <f>W333+W334+W335+W336</f>
        <v>0</v>
      </c>
      <c r="X337" s="4">
        <f t="shared" si="98"/>
        <v>23991.9</v>
      </c>
      <c r="Y337" s="14">
        <f t="shared" si="81"/>
        <v>0</v>
      </c>
    </row>
    <row r="338" ht="18.75" spans="1:25">
      <c r="A338" s="10" t="s">
        <v>99</v>
      </c>
      <c r="B338" s="11" t="s">
        <v>24</v>
      </c>
      <c r="C338" s="3">
        <v>14874.71</v>
      </c>
      <c r="D338" s="3">
        <v>4144.4</v>
      </c>
      <c r="E338" s="3">
        <v>1098.5</v>
      </c>
      <c r="F338" s="3">
        <v>5538.85</v>
      </c>
      <c r="G338" s="3">
        <v>3955.35</v>
      </c>
      <c r="H338" s="3">
        <v>1583.5</v>
      </c>
      <c r="I338" s="3">
        <v>224.2</v>
      </c>
      <c r="J338" s="3">
        <v>2320</v>
      </c>
      <c r="L338" s="3">
        <v>824.2</v>
      </c>
      <c r="O338" s="3">
        <v>160.62</v>
      </c>
      <c r="Q338" s="3">
        <v>563.9</v>
      </c>
      <c r="X338" s="4">
        <f t="shared" si="98"/>
        <v>14874.67</v>
      </c>
      <c r="Y338" s="14">
        <f t="shared" si="81"/>
        <v>-0.0399999999972351</v>
      </c>
    </row>
    <row r="339" ht="18.75" spans="1:25">
      <c r="A339" s="10"/>
      <c r="B339" s="11" t="s">
        <v>25</v>
      </c>
      <c r="X339" s="4">
        <f t="shared" si="98"/>
        <v>0</v>
      </c>
      <c r="Y339" s="14">
        <f t="shared" si="81"/>
        <v>0</v>
      </c>
    </row>
    <row r="340" ht="18.75" spans="1:25">
      <c r="A340" s="10"/>
      <c r="B340" s="11" t="s">
        <v>26</v>
      </c>
      <c r="X340" s="4">
        <f t="shared" ref="X340:X357" si="101">D340+E340+G340+H340+I340+J340+K340+L340+M340+N340+O340+P340+Q340+R340+S340+T340+U340+W340</f>
        <v>0</v>
      </c>
      <c r="Y340" s="14">
        <f t="shared" si="81"/>
        <v>0</v>
      </c>
    </row>
    <row r="341" ht="18.75" spans="1:25">
      <c r="A341" s="10"/>
      <c r="B341" s="11" t="s">
        <v>69</v>
      </c>
      <c r="C341" s="3">
        <v>2098.41</v>
      </c>
      <c r="D341" s="3">
        <v>283.1</v>
      </c>
      <c r="E341" s="3">
        <v>193.76</v>
      </c>
      <c r="F341" s="3">
        <v>1487.17</v>
      </c>
      <c r="G341" s="3">
        <v>1487.17</v>
      </c>
      <c r="O341" s="3">
        <v>134.35</v>
      </c>
      <c r="X341" s="4">
        <f t="shared" si="101"/>
        <v>2098.38</v>
      </c>
      <c r="Y341" s="14">
        <f t="shared" si="81"/>
        <v>-0.0299999999997453</v>
      </c>
    </row>
    <row r="342" ht="18.75" spans="1:25">
      <c r="A342" s="5"/>
      <c r="B342" s="12" t="s">
        <v>28</v>
      </c>
      <c r="C342" s="3">
        <f>C338+C339+C340+C341</f>
        <v>16973.12</v>
      </c>
      <c r="D342" s="3">
        <f t="shared" ref="D342:W342" si="102">D338+D339+D340+D341</f>
        <v>4427.5</v>
      </c>
      <c r="E342" s="3">
        <f t="shared" si="102"/>
        <v>1292.26</v>
      </c>
      <c r="F342" s="3">
        <f t="shared" si="102"/>
        <v>7026.02</v>
      </c>
      <c r="G342" s="3">
        <f t="shared" si="102"/>
        <v>5442.52</v>
      </c>
      <c r="H342" s="3">
        <f t="shared" si="102"/>
        <v>1583.5</v>
      </c>
      <c r="I342" s="3">
        <f t="shared" si="102"/>
        <v>224.2</v>
      </c>
      <c r="J342" s="3">
        <f t="shared" si="102"/>
        <v>2320</v>
      </c>
      <c r="K342" s="3">
        <f t="shared" si="102"/>
        <v>0</v>
      </c>
      <c r="L342" s="3">
        <f t="shared" si="102"/>
        <v>824.2</v>
      </c>
      <c r="M342" s="3">
        <f t="shared" si="102"/>
        <v>0</v>
      </c>
      <c r="N342" s="3">
        <f t="shared" si="102"/>
        <v>0</v>
      </c>
      <c r="O342" s="3">
        <f t="shared" si="102"/>
        <v>294.97</v>
      </c>
      <c r="P342" s="3">
        <f t="shared" si="102"/>
        <v>0</v>
      </c>
      <c r="Q342" s="3">
        <f t="shared" si="102"/>
        <v>563.9</v>
      </c>
      <c r="R342" s="3">
        <f t="shared" si="102"/>
        <v>0</v>
      </c>
      <c r="S342" s="3">
        <f t="shared" si="102"/>
        <v>0</v>
      </c>
      <c r="T342" s="3">
        <f t="shared" si="102"/>
        <v>0</v>
      </c>
      <c r="U342" s="3">
        <f t="shared" si="102"/>
        <v>0</v>
      </c>
      <c r="W342" s="3">
        <f>W338+W339+W340+W341</f>
        <v>0</v>
      </c>
      <c r="X342" s="4">
        <f t="shared" si="101"/>
        <v>16973.05</v>
      </c>
      <c r="Y342" s="14">
        <f t="shared" si="81"/>
        <v>-0.069999999996071</v>
      </c>
    </row>
    <row r="343" ht="18.75" spans="1:25">
      <c r="A343" s="10" t="s">
        <v>100</v>
      </c>
      <c r="B343" s="11" t="s">
        <v>24</v>
      </c>
      <c r="C343" s="3">
        <v>10318.59</v>
      </c>
      <c r="D343" s="3">
        <v>1185.4</v>
      </c>
      <c r="E343" s="3">
        <v>3544.1</v>
      </c>
      <c r="F343" s="3">
        <v>3453.73</v>
      </c>
      <c r="G343" s="3">
        <v>2690.63</v>
      </c>
      <c r="H343" s="3">
        <v>763.1</v>
      </c>
      <c r="J343" s="3">
        <v>770.6</v>
      </c>
      <c r="K343" s="3">
        <v>603.78</v>
      </c>
      <c r="O343" s="3">
        <v>545.2</v>
      </c>
      <c r="Q343" s="3">
        <v>156</v>
      </c>
      <c r="T343" s="3">
        <v>59.8</v>
      </c>
      <c r="X343" s="4">
        <f t="shared" si="101"/>
        <v>10318.61</v>
      </c>
      <c r="Y343" s="14">
        <f t="shared" si="81"/>
        <v>0.0200000000004366</v>
      </c>
    </row>
    <row r="344" ht="18.75" spans="1:25">
      <c r="A344" s="10"/>
      <c r="B344" s="11" t="s">
        <v>25</v>
      </c>
      <c r="C344" s="3">
        <v>19823.38</v>
      </c>
      <c r="D344" s="3">
        <v>3168.6</v>
      </c>
      <c r="E344" s="3">
        <v>2684.8</v>
      </c>
      <c r="F344" s="3">
        <v>11641.48</v>
      </c>
      <c r="G344" s="3">
        <v>11130.38</v>
      </c>
      <c r="H344" s="3">
        <v>511.1</v>
      </c>
      <c r="I344" s="3">
        <v>524.5</v>
      </c>
      <c r="L344" s="3">
        <v>798.54</v>
      </c>
      <c r="O344" s="3">
        <v>184.6</v>
      </c>
      <c r="Q344" s="3">
        <v>34.56</v>
      </c>
      <c r="S344" s="3">
        <v>786.3</v>
      </c>
      <c r="X344" s="4">
        <f t="shared" si="101"/>
        <v>19823.38</v>
      </c>
      <c r="Y344" s="14">
        <f t="shared" si="81"/>
        <v>0</v>
      </c>
    </row>
    <row r="345" ht="18.75" spans="1:25">
      <c r="A345" s="10"/>
      <c r="B345" s="11" t="s">
        <v>26</v>
      </c>
      <c r="X345" s="4">
        <f t="shared" si="101"/>
        <v>0</v>
      </c>
      <c r="Y345" s="14">
        <f t="shared" si="81"/>
        <v>0</v>
      </c>
    </row>
    <row r="346" ht="18.75" spans="1:25">
      <c r="A346" s="10"/>
      <c r="B346" s="11" t="s">
        <v>69</v>
      </c>
      <c r="C346" s="3">
        <v>7865.29</v>
      </c>
      <c r="D346" s="3">
        <v>2237.2</v>
      </c>
      <c r="E346" s="3">
        <v>69.12</v>
      </c>
      <c r="F346" s="3">
        <v>4769.79</v>
      </c>
      <c r="G346" s="3">
        <v>2786.24</v>
      </c>
      <c r="H346" s="3">
        <v>1983.55</v>
      </c>
      <c r="O346" s="3">
        <v>676.89</v>
      </c>
      <c r="R346" s="3">
        <v>112.32</v>
      </c>
      <c r="X346" s="4">
        <f t="shared" si="101"/>
        <v>7865.32</v>
      </c>
      <c r="Y346" s="14">
        <f t="shared" si="81"/>
        <v>0.0299999999997453</v>
      </c>
    </row>
    <row r="347" ht="18.75" spans="1:25">
      <c r="A347" s="5"/>
      <c r="B347" s="12" t="s">
        <v>28</v>
      </c>
      <c r="C347" s="3">
        <f>C343+C344+C345+C346</f>
        <v>38007.26</v>
      </c>
      <c r="D347" s="3">
        <f t="shared" ref="D347:W347" si="103">D343+D344+D345+D346</f>
        <v>6591.2</v>
      </c>
      <c r="E347" s="3">
        <f t="shared" si="103"/>
        <v>6298.02</v>
      </c>
      <c r="F347" s="3">
        <f t="shared" si="103"/>
        <v>19865</v>
      </c>
      <c r="G347" s="3">
        <f t="shared" si="103"/>
        <v>16607.25</v>
      </c>
      <c r="H347" s="3">
        <f t="shared" si="103"/>
        <v>3257.75</v>
      </c>
      <c r="I347" s="3">
        <f t="shared" si="103"/>
        <v>524.5</v>
      </c>
      <c r="J347" s="3">
        <f t="shared" si="103"/>
        <v>770.6</v>
      </c>
      <c r="K347" s="3">
        <f t="shared" si="103"/>
        <v>603.78</v>
      </c>
      <c r="L347" s="3">
        <f t="shared" si="103"/>
        <v>798.54</v>
      </c>
      <c r="M347" s="3">
        <f t="shared" si="103"/>
        <v>0</v>
      </c>
      <c r="N347" s="3">
        <f t="shared" si="103"/>
        <v>0</v>
      </c>
      <c r="O347" s="3">
        <f t="shared" si="103"/>
        <v>1406.69</v>
      </c>
      <c r="P347" s="3">
        <f t="shared" si="103"/>
        <v>0</v>
      </c>
      <c r="Q347" s="3">
        <f t="shared" si="103"/>
        <v>190.56</v>
      </c>
      <c r="R347" s="3">
        <f t="shared" si="103"/>
        <v>112.32</v>
      </c>
      <c r="S347" s="3">
        <f t="shared" si="103"/>
        <v>786.3</v>
      </c>
      <c r="T347" s="3">
        <f t="shared" si="103"/>
        <v>59.8</v>
      </c>
      <c r="U347" s="3">
        <f t="shared" si="103"/>
        <v>0</v>
      </c>
      <c r="W347" s="3">
        <f>W343+W344+W345+W346</f>
        <v>0</v>
      </c>
      <c r="X347" s="4">
        <f t="shared" si="101"/>
        <v>38007.31</v>
      </c>
      <c r="Y347" s="14">
        <f t="shared" si="81"/>
        <v>0.0500000000029104</v>
      </c>
    </row>
    <row r="348" ht="18.75" spans="1:25">
      <c r="A348" s="18" t="s">
        <v>101</v>
      </c>
      <c r="B348" s="11" t="s">
        <v>24</v>
      </c>
      <c r="C348" s="3">
        <v>22840.64</v>
      </c>
      <c r="D348" s="3">
        <v>3091.5</v>
      </c>
      <c r="E348" s="3">
        <v>3888.82</v>
      </c>
      <c r="F348" s="3">
        <v>9326.71</v>
      </c>
      <c r="G348" s="3">
        <v>8131.21</v>
      </c>
      <c r="H348" s="3">
        <v>1195.5</v>
      </c>
      <c r="I348" s="3">
        <v>1880.6</v>
      </c>
      <c r="J348" s="3">
        <v>1326.49</v>
      </c>
      <c r="L348" s="3">
        <v>2885.7</v>
      </c>
      <c r="O348" s="3">
        <v>72.8</v>
      </c>
      <c r="Q348" s="3">
        <v>160</v>
      </c>
      <c r="R348" s="3">
        <v>208</v>
      </c>
      <c r="S348" s="3">
        <v>0</v>
      </c>
      <c r="T348" s="3">
        <v>0</v>
      </c>
      <c r="U348" s="3">
        <v>0</v>
      </c>
      <c r="W348" s="3">
        <v>0</v>
      </c>
      <c r="X348" s="4">
        <f t="shared" si="101"/>
        <v>22840.62</v>
      </c>
      <c r="Y348" s="14">
        <f t="shared" si="81"/>
        <v>-0.0200000000004366</v>
      </c>
    </row>
    <row r="349" ht="18.75" spans="1:25">
      <c r="A349" s="18"/>
      <c r="B349" s="11" t="s">
        <v>25</v>
      </c>
      <c r="X349" s="4">
        <f t="shared" ref="X349:X374" si="104">D349+E349+G349+H349+I349+J349+K349+L349+M349+N349+O349+P349+Q349+R349+S349+T349+U349+W349</f>
        <v>0</v>
      </c>
      <c r="Y349" s="14">
        <f t="shared" si="81"/>
        <v>0</v>
      </c>
    </row>
    <row r="350" ht="18.75" spans="1:25">
      <c r="A350" s="18"/>
      <c r="B350" s="11" t="s">
        <v>26</v>
      </c>
      <c r="C350" s="3">
        <v>1776.97</v>
      </c>
      <c r="D350" s="3">
        <v>478.64</v>
      </c>
      <c r="E350" s="3">
        <v>50.7</v>
      </c>
      <c r="F350" s="3">
        <v>1175.63</v>
      </c>
      <c r="G350" s="3">
        <v>887.77</v>
      </c>
      <c r="H350" s="3">
        <v>287.86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72</v>
      </c>
      <c r="S350" s="3">
        <v>0</v>
      </c>
      <c r="T350" s="3">
        <v>0</v>
      </c>
      <c r="U350" s="3">
        <v>0</v>
      </c>
      <c r="W350" s="3">
        <v>0</v>
      </c>
      <c r="X350" s="4">
        <f t="shared" si="104"/>
        <v>1776.97</v>
      </c>
      <c r="Y350" s="14">
        <f t="shared" si="81"/>
        <v>0</v>
      </c>
    </row>
    <row r="351" ht="18.75" spans="1:25">
      <c r="A351" s="18"/>
      <c r="B351" s="11" t="s">
        <v>69</v>
      </c>
      <c r="X351" s="4">
        <f t="shared" si="104"/>
        <v>0</v>
      </c>
      <c r="Y351" s="14">
        <f t="shared" ref="Y351:Y414" si="105">X351-C351</f>
        <v>0</v>
      </c>
    </row>
    <row r="352" ht="18.75" spans="1:25">
      <c r="A352" s="18"/>
      <c r="B352" s="12" t="s">
        <v>28</v>
      </c>
      <c r="C352" s="3">
        <f>SUM(C348:C351)</f>
        <v>24617.61</v>
      </c>
      <c r="D352" s="3">
        <f t="shared" ref="D352:X352" si="106">SUM(D348:D351)</f>
        <v>3570.14</v>
      </c>
      <c r="E352" s="3">
        <f t="shared" si="106"/>
        <v>3939.52</v>
      </c>
      <c r="F352" s="3">
        <f t="shared" si="106"/>
        <v>10502.34</v>
      </c>
      <c r="G352" s="3">
        <f t="shared" si="106"/>
        <v>9018.98</v>
      </c>
      <c r="H352" s="3">
        <f t="shared" si="106"/>
        <v>1483.36</v>
      </c>
      <c r="I352" s="3">
        <f t="shared" si="106"/>
        <v>1880.6</v>
      </c>
      <c r="J352" s="3">
        <f t="shared" si="106"/>
        <v>1326.49</v>
      </c>
      <c r="K352" s="3">
        <f t="shared" si="106"/>
        <v>0</v>
      </c>
      <c r="L352" s="3">
        <f t="shared" si="106"/>
        <v>2885.7</v>
      </c>
      <c r="M352" s="3">
        <f t="shared" si="106"/>
        <v>0</v>
      </c>
      <c r="N352" s="3">
        <f t="shared" si="106"/>
        <v>0</v>
      </c>
      <c r="O352" s="3">
        <f t="shared" si="106"/>
        <v>72.8</v>
      </c>
      <c r="P352" s="3">
        <f t="shared" si="106"/>
        <v>0</v>
      </c>
      <c r="Q352" s="3">
        <f t="shared" si="106"/>
        <v>160</v>
      </c>
      <c r="R352" s="3">
        <f t="shared" si="106"/>
        <v>280</v>
      </c>
      <c r="S352" s="3">
        <f t="shared" si="106"/>
        <v>0</v>
      </c>
      <c r="T352" s="3">
        <f t="shared" si="106"/>
        <v>0</v>
      </c>
      <c r="U352" s="3">
        <f t="shared" si="106"/>
        <v>0</v>
      </c>
      <c r="W352" s="3">
        <f>SUM(W348:W351)</f>
        <v>0</v>
      </c>
      <c r="X352" s="3">
        <f>SUM(X348:X351)</f>
        <v>24617.59</v>
      </c>
      <c r="Y352" s="14">
        <f t="shared" si="105"/>
        <v>-0.0200000000004366</v>
      </c>
    </row>
    <row r="353" ht="18.75" spans="1:25">
      <c r="A353" s="18" t="s">
        <v>102</v>
      </c>
      <c r="B353" s="11" t="s">
        <v>24</v>
      </c>
      <c r="C353" s="3">
        <v>14534.69</v>
      </c>
      <c r="D353" s="3">
        <v>2493.4</v>
      </c>
      <c r="E353" s="3">
        <v>2789.4</v>
      </c>
      <c r="F353" s="3">
        <v>5886.42</v>
      </c>
      <c r="G353" s="3">
        <v>2956.22</v>
      </c>
      <c r="H353" s="3">
        <v>2930.2</v>
      </c>
      <c r="I353" s="3">
        <v>0</v>
      </c>
      <c r="J353" s="3">
        <v>291</v>
      </c>
      <c r="K353" s="3">
        <v>380.5</v>
      </c>
      <c r="L353" s="3">
        <v>2652.4</v>
      </c>
      <c r="M353" s="3">
        <v>0</v>
      </c>
      <c r="N353" s="3">
        <v>0</v>
      </c>
      <c r="O353" s="3">
        <v>41.6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W353" s="3">
        <v>0</v>
      </c>
      <c r="X353" s="4">
        <f t="shared" si="104"/>
        <v>14534.72</v>
      </c>
      <c r="Y353" s="14">
        <f t="shared" si="105"/>
        <v>0.0300000000006548</v>
      </c>
    </row>
    <row r="354" ht="18.75" spans="1:25">
      <c r="A354" s="18"/>
      <c r="B354" s="11" t="s">
        <v>25</v>
      </c>
      <c r="C354" s="3">
        <v>12185.33</v>
      </c>
      <c r="D354" s="3">
        <v>358.5</v>
      </c>
      <c r="E354" s="3">
        <v>3331.39</v>
      </c>
      <c r="F354" s="3">
        <v>3995.68</v>
      </c>
      <c r="G354" s="3">
        <v>2124.98</v>
      </c>
      <c r="H354" s="3">
        <v>1870.7</v>
      </c>
      <c r="I354" s="3">
        <v>1727.86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2136.8</v>
      </c>
      <c r="P354" s="3">
        <v>0</v>
      </c>
      <c r="Q354" s="3">
        <v>0</v>
      </c>
      <c r="R354" s="3">
        <v>0</v>
      </c>
      <c r="S354" s="3">
        <v>635.1</v>
      </c>
      <c r="T354" s="3">
        <v>0</v>
      </c>
      <c r="U354" s="3">
        <v>0</v>
      </c>
      <c r="W354" s="3">
        <v>0</v>
      </c>
      <c r="X354" s="4">
        <f t="shared" si="104"/>
        <v>12185.33</v>
      </c>
      <c r="Y354" s="14">
        <f t="shared" si="105"/>
        <v>0</v>
      </c>
    </row>
    <row r="355" ht="18.75" spans="1:25">
      <c r="A355" s="18"/>
      <c r="B355" s="11" t="s">
        <v>26</v>
      </c>
      <c r="C355" s="3">
        <v>3742.82</v>
      </c>
      <c r="D355" s="3">
        <v>657.27</v>
      </c>
      <c r="E355" s="3">
        <v>1571.36</v>
      </c>
      <c r="F355" s="3">
        <v>1409.59</v>
      </c>
      <c r="G355" s="3">
        <v>865.54</v>
      </c>
      <c r="H355" s="3">
        <v>544.05</v>
      </c>
      <c r="I355" s="3">
        <v>0</v>
      </c>
      <c r="J355" s="3">
        <v>12.92</v>
      </c>
      <c r="K355" s="3">
        <v>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3">
        <v>91.68</v>
      </c>
      <c r="T355" s="3">
        <v>0</v>
      </c>
      <c r="U355" s="3">
        <v>0</v>
      </c>
      <c r="W355" s="3">
        <v>0</v>
      </c>
      <c r="X355" s="4">
        <f t="shared" si="104"/>
        <v>3742.82</v>
      </c>
      <c r="Y355" s="14">
        <f t="shared" si="105"/>
        <v>0</v>
      </c>
    </row>
    <row r="356" ht="18.75" spans="1:25">
      <c r="A356" s="18"/>
      <c r="B356" s="11" t="s">
        <v>69</v>
      </c>
      <c r="X356" s="4">
        <f t="shared" si="104"/>
        <v>0</v>
      </c>
      <c r="Y356" s="14">
        <f t="shared" si="105"/>
        <v>0</v>
      </c>
    </row>
    <row r="357" ht="18.75" spans="1:25">
      <c r="A357" s="18"/>
      <c r="B357" s="12" t="s">
        <v>28</v>
      </c>
      <c r="C357" s="3">
        <f>SUM(C353:C356)</f>
        <v>30462.84</v>
      </c>
      <c r="D357" s="3">
        <f t="shared" ref="D357:X357" si="107">SUM(D353:D356)</f>
        <v>3509.17</v>
      </c>
      <c r="E357" s="3">
        <f t="shared" si="107"/>
        <v>7692.15</v>
      </c>
      <c r="F357" s="3">
        <f t="shared" si="107"/>
        <v>11291.69</v>
      </c>
      <c r="G357" s="3">
        <f t="shared" si="107"/>
        <v>5946.74</v>
      </c>
      <c r="H357" s="3">
        <f t="shared" si="107"/>
        <v>5344.95</v>
      </c>
      <c r="I357" s="3">
        <f t="shared" si="107"/>
        <v>1727.86</v>
      </c>
      <c r="J357" s="3">
        <f t="shared" si="107"/>
        <v>303.92</v>
      </c>
      <c r="K357" s="3">
        <f t="shared" si="107"/>
        <v>380.5</v>
      </c>
      <c r="L357" s="3">
        <f t="shared" si="107"/>
        <v>2652.4</v>
      </c>
      <c r="M357" s="3">
        <f t="shared" si="107"/>
        <v>0</v>
      </c>
      <c r="N357" s="3">
        <f t="shared" si="107"/>
        <v>0</v>
      </c>
      <c r="O357" s="3">
        <f t="shared" si="107"/>
        <v>2178.4</v>
      </c>
      <c r="P357" s="3">
        <f t="shared" si="107"/>
        <v>0</v>
      </c>
      <c r="Q357" s="3">
        <f t="shared" si="107"/>
        <v>0</v>
      </c>
      <c r="R357" s="3">
        <f t="shared" si="107"/>
        <v>0</v>
      </c>
      <c r="S357" s="3">
        <f t="shared" si="107"/>
        <v>726.78</v>
      </c>
      <c r="T357" s="3">
        <f t="shared" si="107"/>
        <v>0</v>
      </c>
      <c r="U357" s="3">
        <f t="shared" si="107"/>
        <v>0</v>
      </c>
      <c r="W357" s="3">
        <f>SUM(W353:W356)</f>
        <v>0</v>
      </c>
      <c r="X357" s="3">
        <f>SUM(X353:X356)</f>
        <v>30462.87</v>
      </c>
      <c r="Y357" s="14">
        <f t="shared" si="105"/>
        <v>0.0300000000024738</v>
      </c>
    </row>
    <row r="358" ht="18.75" spans="1:25">
      <c r="A358" s="18" t="s">
        <v>103</v>
      </c>
      <c r="B358" s="11" t="s">
        <v>24</v>
      </c>
      <c r="C358" s="3">
        <v>22333.4</v>
      </c>
      <c r="D358" s="3">
        <v>5696.18</v>
      </c>
      <c r="E358" s="3">
        <v>2526.6</v>
      </c>
      <c r="F358" s="3">
        <v>4421.56</v>
      </c>
      <c r="G358" s="3">
        <v>2674.96</v>
      </c>
      <c r="H358" s="3">
        <v>1746.6</v>
      </c>
      <c r="J358" s="3">
        <v>187.2</v>
      </c>
      <c r="L358" s="3">
        <v>8924.2</v>
      </c>
      <c r="M358" s="3">
        <v>169</v>
      </c>
      <c r="O358" s="3">
        <v>286.06</v>
      </c>
      <c r="Q358" s="3">
        <v>104.6</v>
      </c>
      <c r="T358" s="3">
        <v>18</v>
      </c>
      <c r="X358" s="4">
        <f t="shared" si="104"/>
        <v>22333.4</v>
      </c>
      <c r="Y358" s="14">
        <f t="shared" si="105"/>
        <v>0</v>
      </c>
    </row>
    <row r="359" ht="18.75" spans="1:25">
      <c r="A359" s="18"/>
      <c r="B359" s="11" t="s">
        <v>25</v>
      </c>
      <c r="C359" s="3">
        <v>3999.7</v>
      </c>
      <c r="D359" s="3">
        <v>183.5</v>
      </c>
      <c r="E359" s="3">
        <v>1330</v>
      </c>
      <c r="F359" s="3">
        <v>623.7</v>
      </c>
      <c r="G359" s="3">
        <v>491.8</v>
      </c>
      <c r="H359" s="3">
        <v>131.9</v>
      </c>
      <c r="L359" s="3">
        <v>1780.3</v>
      </c>
      <c r="T359" s="3">
        <v>82.2</v>
      </c>
      <c r="X359" s="4">
        <f t="shared" si="104"/>
        <v>3999.7</v>
      </c>
      <c r="Y359" s="14">
        <f t="shared" si="105"/>
        <v>0</v>
      </c>
    </row>
    <row r="360" ht="18.75" spans="1:25">
      <c r="A360" s="18"/>
      <c r="B360" s="11" t="s">
        <v>26</v>
      </c>
      <c r="X360" s="4">
        <f t="shared" si="104"/>
        <v>0</v>
      </c>
      <c r="Y360" s="14">
        <f t="shared" si="105"/>
        <v>0</v>
      </c>
    </row>
    <row r="361" ht="18.75" spans="1:25">
      <c r="A361" s="18"/>
      <c r="B361" s="11" t="s">
        <v>69</v>
      </c>
      <c r="C361" s="3">
        <v>11445.51</v>
      </c>
      <c r="D361" s="3">
        <v>3059.8</v>
      </c>
      <c r="E361" s="3">
        <v>5069.38</v>
      </c>
      <c r="F361" s="3">
        <v>3310.83</v>
      </c>
      <c r="G361" s="3">
        <v>3273.55</v>
      </c>
      <c r="H361" s="3">
        <v>37.28</v>
      </c>
      <c r="O361" s="3">
        <v>5.5</v>
      </c>
      <c r="X361" s="4">
        <f t="shared" si="104"/>
        <v>11445.51</v>
      </c>
      <c r="Y361" s="14">
        <f t="shared" si="105"/>
        <v>0</v>
      </c>
    </row>
    <row r="362" ht="18.75" spans="1:25">
      <c r="A362" s="18"/>
      <c r="B362" s="12" t="s">
        <v>28</v>
      </c>
      <c r="C362" s="3">
        <f>C358+C359+C360+C361</f>
        <v>37778.61</v>
      </c>
      <c r="D362" s="3">
        <f t="shared" ref="D362:V362" si="108">D358+D359+D360+D361</f>
        <v>8939.48</v>
      </c>
      <c r="E362" s="3">
        <f t="shared" si="108"/>
        <v>8925.98</v>
      </c>
      <c r="F362" s="3">
        <f t="shared" si="108"/>
        <v>8356.09</v>
      </c>
      <c r="G362" s="3">
        <f t="shared" si="108"/>
        <v>6440.31</v>
      </c>
      <c r="H362" s="3">
        <f t="shared" si="108"/>
        <v>1915.78</v>
      </c>
      <c r="I362" s="3">
        <f t="shared" si="108"/>
        <v>0</v>
      </c>
      <c r="J362" s="3">
        <f t="shared" si="108"/>
        <v>187.2</v>
      </c>
      <c r="K362" s="3">
        <f t="shared" si="108"/>
        <v>0</v>
      </c>
      <c r="L362" s="3">
        <f t="shared" si="108"/>
        <v>10704.5</v>
      </c>
      <c r="M362" s="3">
        <f t="shared" si="108"/>
        <v>169</v>
      </c>
      <c r="N362" s="3">
        <f t="shared" si="108"/>
        <v>0</v>
      </c>
      <c r="O362" s="3">
        <f t="shared" si="108"/>
        <v>291.56</v>
      </c>
      <c r="P362" s="3">
        <f t="shared" si="108"/>
        <v>0</v>
      </c>
      <c r="Q362" s="3">
        <f t="shared" si="108"/>
        <v>104.6</v>
      </c>
      <c r="R362" s="3">
        <f t="shared" si="108"/>
        <v>0</v>
      </c>
      <c r="S362" s="3">
        <f t="shared" si="108"/>
        <v>0</v>
      </c>
      <c r="T362" s="3">
        <f t="shared" si="108"/>
        <v>100.2</v>
      </c>
      <c r="U362" s="3">
        <f t="shared" si="108"/>
        <v>0</v>
      </c>
      <c r="W362" s="3">
        <f>W358+W359+W360+W361</f>
        <v>0</v>
      </c>
      <c r="X362" s="4">
        <f t="shared" si="104"/>
        <v>37778.61</v>
      </c>
      <c r="Y362" s="14">
        <f t="shared" si="105"/>
        <v>0</v>
      </c>
    </row>
    <row r="363" ht="18.75" spans="1:25">
      <c r="A363" s="18" t="s">
        <v>104</v>
      </c>
      <c r="B363" s="11" t="s">
        <v>24</v>
      </c>
      <c r="C363" s="3">
        <v>11861.58</v>
      </c>
      <c r="D363" s="3">
        <v>1264.74</v>
      </c>
      <c r="E363" s="3">
        <v>640.6</v>
      </c>
      <c r="F363" s="3">
        <v>5903.04</v>
      </c>
      <c r="G363" s="3">
        <v>2783.42</v>
      </c>
      <c r="H363" s="3">
        <v>3119.62</v>
      </c>
      <c r="I363" s="3">
        <v>456.2</v>
      </c>
      <c r="L363" s="3">
        <v>2741.8</v>
      </c>
      <c r="O363" s="3">
        <v>14</v>
      </c>
      <c r="S363" s="3">
        <v>828.7</v>
      </c>
      <c r="T363" s="3">
        <v>12.5</v>
      </c>
      <c r="X363" s="4">
        <f t="shared" si="104"/>
        <v>11861.58</v>
      </c>
      <c r="Y363" s="14">
        <f t="shared" si="105"/>
        <v>0</v>
      </c>
    </row>
    <row r="364" ht="18.75" spans="1:25">
      <c r="A364" s="18"/>
      <c r="B364" s="11" t="s">
        <v>25</v>
      </c>
      <c r="C364" s="3">
        <v>5414.54</v>
      </c>
      <c r="D364" s="3">
        <v>2106.6</v>
      </c>
      <c r="E364" s="3">
        <v>106.8</v>
      </c>
      <c r="F364" s="3">
        <v>2573.46</v>
      </c>
      <c r="G364" s="3">
        <v>1515.32</v>
      </c>
      <c r="H364" s="3">
        <v>1058.14</v>
      </c>
      <c r="L364" s="3">
        <v>60</v>
      </c>
      <c r="O364" s="3">
        <v>567.7</v>
      </c>
      <c r="X364" s="4">
        <f t="shared" si="104"/>
        <v>5414.56</v>
      </c>
      <c r="Y364" s="14">
        <f t="shared" si="105"/>
        <v>0.0200000000004366</v>
      </c>
    </row>
    <row r="365" ht="18.75" spans="1:25">
      <c r="A365" s="18"/>
      <c r="B365" s="11" t="s">
        <v>26</v>
      </c>
      <c r="X365" s="4">
        <f t="shared" si="104"/>
        <v>0</v>
      </c>
      <c r="Y365" s="14">
        <f t="shared" si="105"/>
        <v>0</v>
      </c>
    </row>
    <row r="366" ht="18.75" spans="1:25">
      <c r="A366" s="18"/>
      <c r="B366" s="11" t="s">
        <v>69</v>
      </c>
      <c r="C366" s="3">
        <v>4226.09</v>
      </c>
      <c r="D366" s="3">
        <v>1391.61</v>
      </c>
      <c r="F366" s="3">
        <v>2521.56</v>
      </c>
      <c r="G366" s="3">
        <v>2173.31</v>
      </c>
      <c r="H366" s="3">
        <v>348.25</v>
      </c>
      <c r="I366" s="3">
        <v>22.5</v>
      </c>
      <c r="L366" s="3">
        <v>24</v>
      </c>
      <c r="O366" s="3">
        <v>266.42</v>
      </c>
      <c r="X366" s="4">
        <f t="shared" si="104"/>
        <v>4226.09</v>
      </c>
      <c r="Y366" s="14">
        <f t="shared" si="105"/>
        <v>0</v>
      </c>
    </row>
    <row r="367" ht="18.75" spans="1:25">
      <c r="A367" s="18"/>
      <c r="B367" s="12" t="s">
        <v>28</v>
      </c>
      <c r="C367" s="3">
        <f>C363+C364+C365+C366</f>
        <v>21502.21</v>
      </c>
      <c r="D367" s="3">
        <f t="shared" ref="D367:V367" si="109">D363+D364+D365+D366</f>
        <v>4762.95</v>
      </c>
      <c r="E367" s="3">
        <f t="shared" si="109"/>
        <v>747.4</v>
      </c>
      <c r="F367" s="3">
        <f t="shared" si="109"/>
        <v>10998.06</v>
      </c>
      <c r="G367" s="3">
        <f t="shared" si="109"/>
        <v>6472.05</v>
      </c>
      <c r="H367" s="3">
        <f t="shared" si="109"/>
        <v>4526.01</v>
      </c>
      <c r="I367" s="3">
        <f t="shared" si="109"/>
        <v>478.7</v>
      </c>
      <c r="J367" s="3">
        <f t="shared" si="109"/>
        <v>0</v>
      </c>
      <c r="K367" s="3">
        <f t="shared" si="109"/>
        <v>0</v>
      </c>
      <c r="L367" s="3">
        <f t="shared" si="109"/>
        <v>2825.8</v>
      </c>
      <c r="M367" s="3">
        <f t="shared" si="109"/>
        <v>0</v>
      </c>
      <c r="N367" s="3">
        <f t="shared" si="109"/>
        <v>0</v>
      </c>
      <c r="O367" s="3">
        <f t="shared" si="109"/>
        <v>848.12</v>
      </c>
      <c r="P367" s="3">
        <f t="shared" si="109"/>
        <v>0</v>
      </c>
      <c r="Q367" s="3">
        <f t="shared" si="109"/>
        <v>0</v>
      </c>
      <c r="R367" s="3">
        <f t="shared" si="109"/>
        <v>0</v>
      </c>
      <c r="S367" s="3">
        <f t="shared" si="109"/>
        <v>828.7</v>
      </c>
      <c r="T367" s="3">
        <f t="shared" si="109"/>
        <v>12.5</v>
      </c>
      <c r="U367" s="3">
        <f t="shared" si="109"/>
        <v>0</v>
      </c>
      <c r="W367" s="3">
        <f>W363+W364+W365+W366</f>
        <v>0</v>
      </c>
      <c r="X367" s="4">
        <f t="shared" si="104"/>
        <v>21502.23</v>
      </c>
      <c r="Y367" s="14">
        <f t="shared" si="105"/>
        <v>0.0199999999967986</v>
      </c>
    </row>
    <row r="368" ht="18.75" spans="1:25">
      <c r="A368" s="18" t="s">
        <v>105</v>
      </c>
      <c r="B368" s="11" t="s">
        <v>24</v>
      </c>
      <c r="C368" s="3">
        <v>10324.74</v>
      </c>
      <c r="D368" s="3">
        <v>3831.4</v>
      </c>
      <c r="E368" s="3">
        <v>3093.6</v>
      </c>
      <c r="F368" s="3">
        <v>2713.84</v>
      </c>
      <c r="G368" s="3">
        <v>1597.08</v>
      </c>
      <c r="H368" s="3">
        <v>1116.76</v>
      </c>
      <c r="I368" s="3">
        <v>0</v>
      </c>
      <c r="J368" s="3">
        <v>0</v>
      </c>
      <c r="K368" s="3">
        <v>0</v>
      </c>
      <c r="L368" s="3">
        <v>85.2</v>
      </c>
      <c r="M368" s="3">
        <v>0</v>
      </c>
      <c r="N368" s="3">
        <v>0</v>
      </c>
      <c r="O368" s="3">
        <v>380.5</v>
      </c>
      <c r="P368" s="3">
        <v>0</v>
      </c>
      <c r="Q368" s="3">
        <v>189.6</v>
      </c>
      <c r="R368" s="3">
        <v>0</v>
      </c>
      <c r="S368" s="3">
        <v>0</v>
      </c>
      <c r="T368" s="3">
        <v>30.6</v>
      </c>
      <c r="U368" s="3">
        <v>0</v>
      </c>
      <c r="W368" s="3">
        <v>0</v>
      </c>
      <c r="X368" s="4">
        <f t="shared" si="104"/>
        <v>10324.74</v>
      </c>
      <c r="Y368" s="14">
        <f t="shared" si="105"/>
        <v>0</v>
      </c>
    </row>
    <row r="369" ht="18.75" spans="1:25">
      <c r="A369" s="18"/>
      <c r="B369" s="11" t="s">
        <v>25</v>
      </c>
      <c r="C369" s="3">
        <v>3001.38</v>
      </c>
      <c r="D369" s="3">
        <v>1164</v>
      </c>
      <c r="E369" s="3">
        <v>79</v>
      </c>
      <c r="F369" s="3">
        <v>1481.6</v>
      </c>
      <c r="G369" s="3">
        <v>1287.5</v>
      </c>
      <c r="H369" s="3">
        <v>194.1</v>
      </c>
      <c r="I369" s="3">
        <v>0</v>
      </c>
      <c r="J369" s="3">
        <v>0</v>
      </c>
      <c r="K369" s="3">
        <v>0</v>
      </c>
      <c r="L369" s="3">
        <v>217.8</v>
      </c>
      <c r="M369" s="3">
        <v>0</v>
      </c>
      <c r="N369" s="3">
        <v>0</v>
      </c>
      <c r="O369" s="3">
        <v>59</v>
      </c>
      <c r="P369" s="3">
        <v>0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W369" s="3">
        <v>0</v>
      </c>
      <c r="X369" s="4">
        <f t="shared" si="104"/>
        <v>3001.4</v>
      </c>
      <c r="Y369" s="14">
        <f t="shared" si="105"/>
        <v>0.0199999999999818</v>
      </c>
    </row>
    <row r="370" ht="18.75" spans="1:25">
      <c r="A370" s="18"/>
      <c r="B370" s="11" t="s">
        <v>26</v>
      </c>
      <c r="X370" s="4">
        <f t="shared" si="104"/>
        <v>0</v>
      </c>
      <c r="Y370" s="14">
        <f t="shared" si="105"/>
        <v>0</v>
      </c>
    </row>
    <row r="371" ht="18.75" spans="1:25">
      <c r="A371" s="18"/>
      <c r="B371" s="11" t="s">
        <v>69</v>
      </c>
      <c r="C371" s="3">
        <v>580.76</v>
      </c>
      <c r="D371" s="3">
        <v>158.1</v>
      </c>
      <c r="E371" s="3">
        <v>0</v>
      </c>
      <c r="F371" s="3">
        <v>422.66</v>
      </c>
      <c r="G371" s="3">
        <v>117.05</v>
      </c>
      <c r="H371" s="3">
        <v>305.61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W371" s="3">
        <v>0</v>
      </c>
      <c r="X371" s="4">
        <f t="shared" si="104"/>
        <v>580.76</v>
      </c>
      <c r="Y371" s="14">
        <f t="shared" si="105"/>
        <v>0</v>
      </c>
    </row>
    <row r="372" ht="18.75" spans="1:25">
      <c r="A372" s="18"/>
      <c r="B372" s="12" t="s">
        <v>28</v>
      </c>
      <c r="C372" s="3">
        <f>SUM(C368:C371)</f>
        <v>13906.88</v>
      </c>
      <c r="D372" s="3">
        <f t="shared" ref="D372:X372" si="110">SUM(D368:D371)</f>
        <v>5153.5</v>
      </c>
      <c r="E372" s="3">
        <f t="shared" si="110"/>
        <v>3172.6</v>
      </c>
      <c r="F372" s="3">
        <f t="shared" si="110"/>
        <v>4618.1</v>
      </c>
      <c r="G372" s="3">
        <f t="shared" si="110"/>
        <v>3001.63</v>
      </c>
      <c r="H372" s="3">
        <f t="shared" si="110"/>
        <v>1616.47</v>
      </c>
      <c r="I372" s="3">
        <f t="shared" si="110"/>
        <v>0</v>
      </c>
      <c r="J372" s="3">
        <f t="shared" si="110"/>
        <v>0</v>
      </c>
      <c r="K372" s="3">
        <f t="shared" si="110"/>
        <v>0</v>
      </c>
      <c r="L372" s="3">
        <f t="shared" si="110"/>
        <v>303</v>
      </c>
      <c r="M372" s="3">
        <f t="shared" si="110"/>
        <v>0</v>
      </c>
      <c r="N372" s="3">
        <f t="shared" si="110"/>
        <v>0</v>
      </c>
      <c r="O372" s="3">
        <f t="shared" si="110"/>
        <v>439.5</v>
      </c>
      <c r="P372" s="3">
        <f t="shared" si="110"/>
        <v>0</v>
      </c>
      <c r="Q372" s="3">
        <f t="shared" si="110"/>
        <v>189.6</v>
      </c>
      <c r="R372" s="3">
        <f t="shared" si="110"/>
        <v>0</v>
      </c>
      <c r="S372" s="3">
        <f t="shared" si="110"/>
        <v>0</v>
      </c>
      <c r="T372" s="3">
        <f t="shared" si="110"/>
        <v>30.6</v>
      </c>
      <c r="U372" s="3">
        <f t="shared" si="110"/>
        <v>0</v>
      </c>
      <c r="W372" s="3">
        <f>SUM(W368:W371)</f>
        <v>0</v>
      </c>
      <c r="X372" s="3">
        <f>SUM(X368:X371)</f>
        <v>13906.9</v>
      </c>
      <c r="Y372" s="14">
        <f t="shared" si="105"/>
        <v>0.0200000000022555</v>
      </c>
    </row>
    <row r="373" ht="18.75" spans="1:25">
      <c r="A373" s="18" t="s">
        <v>106</v>
      </c>
      <c r="B373" s="11" t="s">
        <v>24</v>
      </c>
      <c r="C373" s="3">
        <v>12382.71</v>
      </c>
      <c r="D373" s="3">
        <v>3128</v>
      </c>
      <c r="E373" s="3">
        <v>664.8</v>
      </c>
      <c r="F373" s="3">
        <v>8497.86</v>
      </c>
      <c r="G373" s="3">
        <v>3050.04</v>
      </c>
      <c r="H373" s="3">
        <v>5447.82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92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W373" s="3">
        <v>0</v>
      </c>
      <c r="X373" s="4">
        <f t="shared" si="104"/>
        <v>12382.66</v>
      </c>
      <c r="Y373" s="14">
        <f t="shared" si="105"/>
        <v>-0.0499999999992724</v>
      </c>
    </row>
    <row r="374" ht="18.75" spans="1:25">
      <c r="A374" s="18"/>
      <c r="B374" s="11" t="s">
        <v>25</v>
      </c>
      <c r="C374" s="3">
        <v>18589.17</v>
      </c>
      <c r="D374" s="3">
        <v>3195.21</v>
      </c>
      <c r="E374" s="3">
        <v>510</v>
      </c>
      <c r="F374" s="3">
        <v>7739.26</v>
      </c>
      <c r="G374" s="3">
        <v>5138.53</v>
      </c>
      <c r="H374" s="3">
        <v>2600.73</v>
      </c>
      <c r="I374" s="3">
        <v>0</v>
      </c>
      <c r="J374" s="3">
        <v>0</v>
      </c>
      <c r="K374" s="3">
        <v>0</v>
      </c>
      <c r="L374" s="3">
        <v>6336</v>
      </c>
      <c r="M374" s="3">
        <v>0</v>
      </c>
      <c r="N374" s="3">
        <v>0</v>
      </c>
      <c r="O374" s="3">
        <v>200</v>
      </c>
      <c r="P374" s="3">
        <v>0</v>
      </c>
      <c r="Q374" s="3">
        <v>88.7</v>
      </c>
      <c r="R374" s="3">
        <v>0</v>
      </c>
      <c r="S374" s="3">
        <v>509</v>
      </c>
      <c r="T374" s="3">
        <v>11</v>
      </c>
      <c r="U374" s="3">
        <v>0</v>
      </c>
      <c r="W374" s="3">
        <v>0</v>
      </c>
      <c r="X374" s="4">
        <f t="shared" si="104"/>
        <v>18589.17</v>
      </c>
      <c r="Y374" s="14">
        <f t="shared" si="105"/>
        <v>0</v>
      </c>
    </row>
    <row r="375" ht="18.75" spans="1:25">
      <c r="A375" s="18"/>
      <c r="B375" s="11" t="s">
        <v>26</v>
      </c>
      <c r="Y375" s="14">
        <f t="shared" si="105"/>
        <v>0</v>
      </c>
    </row>
    <row r="376" ht="18.75" spans="1:25">
      <c r="A376" s="18"/>
      <c r="B376" s="11" t="s">
        <v>69</v>
      </c>
      <c r="C376" s="3">
        <v>5812.57</v>
      </c>
      <c r="D376" s="3">
        <v>1921.21</v>
      </c>
      <c r="E376" s="3">
        <v>1292.6</v>
      </c>
      <c r="F376" s="3">
        <v>2578.22</v>
      </c>
      <c r="G376" s="3">
        <v>1317.43</v>
      </c>
      <c r="H376" s="3">
        <v>1260.79</v>
      </c>
      <c r="I376" s="3">
        <v>0</v>
      </c>
      <c r="J376" s="3">
        <v>0</v>
      </c>
      <c r="K376" s="3">
        <v>0</v>
      </c>
      <c r="L376" s="3">
        <v>20.54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W376" s="3">
        <v>0</v>
      </c>
      <c r="X376" s="4">
        <f t="shared" ref="X376:X381" si="111">D376+E376+G376+H376+I376+J376+K376+L376+M376+N376+O376+P376+Q376+R376+S376+T376+U376+W376</f>
        <v>5812.57</v>
      </c>
      <c r="Y376" s="14">
        <f t="shared" si="105"/>
        <v>0</v>
      </c>
    </row>
    <row r="377" ht="18.75" spans="1:25">
      <c r="A377" s="18"/>
      <c r="B377" s="12" t="s">
        <v>28</v>
      </c>
      <c r="C377" s="3">
        <f>SUM(C373:C376)</f>
        <v>36784.45</v>
      </c>
      <c r="D377" s="3">
        <f t="shared" ref="D377:X377" si="112">SUM(D373:D376)</f>
        <v>8244.42</v>
      </c>
      <c r="E377" s="3">
        <f t="shared" si="112"/>
        <v>2467.4</v>
      </c>
      <c r="F377" s="3">
        <f t="shared" si="112"/>
        <v>18815.34</v>
      </c>
      <c r="G377" s="3">
        <f t="shared" si="112"/>
        <v>9506</v>
      </c>
      <c r="H377" s="3">
        <f t="shared" si="112"/>
        <v>9309.34</v>
      </c>
      <c r="I377" s="3">
        <f t="shared" si="112"/>
        <v>0</v>
      </c>
      <c r="J377" s="3">
        <f t="shared" si="112"/>
        <v>0</v>
      </c>
      <c r="K377" s="3">
        <f t="shared" si="112"/>
        <v>0</v>
      </c>
      <c r="L377" s="3">
        <f t="shared" si="112"/>
        <v>6356.54</v>
      </c>
      <c r="M377" s="3">
        <f t="shared" si="112"/>
        <v>0</v>
      </c>
      <c r="N377" s="3">
        <f t="shared" si="112"/>
        <v>0</v>
      </c>
      <c r="O377" s="3">
        <f t="shared" si="112"/>
        <v>292</v>
      </c>
      <c r="P377" s="3">
        <f t="shared" si="112"/>
        <v>0</v>
      </c>
      <c r="Q377" s="3">
        <f t="shared" si="112"/>
        <v>88.7</v>
      </c>
      <c r="R377" s="3">
        <f t="shared" si="112"/>
        <v>0</v>
      </c>
      <c r="S377" s="3">
        <f t="shared" si="112"/>
        <v>509</v>
      </c>
      <c r="T377" s="3">
        <f t="shared" si="112"/>
        <v>11</v>
      </c>
      <c r="U377" s="3">
        <f t="shared" si="112"/>
        <v>0</v>
      </c>
      <c r="W377" s="3">
        <f>SUM(W373:W376)</f>
        <v>0</v>
      </c>
      <c r="X377" s="3">
        <f>SUM(X373:X376)</f>
        <v>36784.4</v>
      </c>
      <c r="Y377" s="14">
        <f t="shared" si="105"/>
        <v>-0.0499999999956344</v>
      </c>
    </row>
    <row r="378" ht="18.75" spans="1:25">
      <c r="A378" s="18" t="s">
        <v>107</v>
      </c>
      <c r="B378" s="11" t="s">
        <v>24</v>
      </c>
      <c r="I378" s="3">
        <v>0</v>
      </c>
      <c r="J378" s="3">
        <v>0</v>
      </c>
      <c r="K378" s="3">
        <v>0</v>
      </c>
      <c r="M378" s="3">
        <v>0</v>
      </c>
      <c r="N378" s="3">
        <v>0</v>
      </c>
      <c r="P378" s="3">
        <v>0</v>
      </c>
      <c r="R378" s="3">
        <v>0</v>
      </c>
      <c r="S378" s="3">
        <v>0</v>
      </c>
      <c r="U378" s="3">
        <v>0</v>
      </c>
      <c r="W378" s="3">
        <v>0</v>
      </c>
      <c r="X378" s="4">
        <f t="shared" si="111"/>
        <v>0</v>
      </c>
      <c r="Y378" s="14">
        <f t="shared" si="105"/>
        <v>0</v>
      </c>
    </row>
    <row r="379" ht="18.75" spans="1:25">
      <c r="A379" s="18"/>
      <c r="B379" s="11" t="s">
        <v>25</v>
      </c>
      <c r="C379" s="3">
        <v>19381.83</v>
      </c>
      <c r="D379" s="3">
        <v>1985.13</v>
      </c>
      <c r="E379" s="3">
        <v>1910</v>
      </c>
      <c r="F379" s="3">
        <v>9034.42</v>
      </c>
      <c r="G379" s="3">
        <v>6860.72</v>
      </c>
      <c r="H379" s="3">
        <v>2173</v>
      </c>
      <c r="I379" s="3">
        <v>611.8</v>
      </c>
      <c r="J379" s="3">
        <v>0</v>
      </c>
      <c r="K379" s="3">
        <v>0</v>
      </c>
      <c r="L379" s="3">
        <v>3714.2</v>
      </c>
      <c r="M379" s="3">
        <v>0</v>
      </c>
      <c r="N379" s="3">
        <v>0</v>
      </c>
      <c r="O379" s="3">
        <v>1471.7</v>
      </c>
      <c r="P379" s="3">
        <v>0</v>
      </c>
      <c r="Q379" s="3">
        <v>424.58</v>
      </c>
      <c r="R379" s="3">
        <v>230</v>
      </c>
      <c r="S379" s="3">
        <v>0</v>
      </c>
      <c r="T379" s="3">
        <v>0</v>
      </c>
      <c r="U379" s="3">
        <v>0</v>
      </c>
      <c r="W379" s="3">
        <v>0</v>
      </c>
      <c r="X379" s="4">
        <v>19381.83</v>
      </c>
      <c r="Y379" s="14">
        <f t="shared" si="105"/>
        <v>0</v>
      </c>
    </row>
    <row r="380" ht="18.75" spans="1:25">
      <c r="A380" s="18"/>
      <c r="B380" s="11" t="s">
        <v>26</v>
      </c>
      <c r="X380" s="4">
        <f t="shared" si="111"/>
        <v>0</v>
      </c>
      <c r="Y380" s="14">
        <f t="shared" si="105"/>
        <v>0</v>
      </c>
    </row>
    <row r="381" ht="18.75" spans="1:25">
      <c r="A381" s="18"/>
      <c r="B381" s="11" t="s">
        <v>69</v>
      </c>
      <c r="C381" s="3">
        <v>3515.04</v>
      </c>
      <c r="D381" s="3">
        <v>1286.11</v>
      </c>
      <c r="E381" s="3">
        <v>0</v>
      </c>
      <c r="F381" s="3">
        <v>2022.55</v>
      </c>
      <c r="G381" s="3">
        <v>781.82</v>
      </c>
      <c r="H381" s="3">
        <v>1240.73</v>
      </c>
      <c r="I381" s="3">
        <v>0</v>
      </c>
      <c r="J381" s="3">
        <v>0</v>
      </c>
      <c r="K381" s="3">
        <v>0</v>
      </c>
      <c r="L381" s="3">
        <v>129.5</v>
      </c>
      <c r="M381" s="3">
        <v>0</v>
      </c>
      <c r="N381" s="3">
        <v>0</v>
      </c>
      <c r="O381" s="3">
        <v>76.88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W381" s="3">
        <v>0</v>
      </c>
      <c r="X381" s="4">
        <f t="shared" si="111"/>
        <v>3515.04</v>
      </c>
      <c r="Y381" s="14">
        <f t="shared" si="105"/>
        <v>0</v>
      </c>
    </row>
    <row r="382" ht="18.75" spans="1:25">
      <c r="A382" s="18"/>
      <c r="B382" s="12" t="s">
        <v>28</v>
      </c>
      <c r="C382" s="3">
        <f t="shared" ref="C382:K382" si="113">SUM(C378:C381)</f>
        <v>22896.87</v>
      </c>
      <c r="D382" s="3">
        <f t="shared" si="113"/>
        <v>3271.24</v>
      </c>
      <c r="E382" s="3">
        <f t="shared" si="113"/>
        <v>1910</v>
      </c>
      <c r="F382" s="3">
        <f t="shared" si="113"/>
        <v>11056.97</v>
      </c>
      <c r="G382" s="3">
        <f t="shared" si="113"/>
        <v>7642.54</v>
      </c>
      <c r="H382" s="3">
        <f t="shared" si="113"/>
        <v>3413.73</v>
      </c>
      <c r="I382" s="3">
        <f t="shared" si="113"/>
        <v>611.8</v>
      </c>
      <c r="J382" s="3">
        <f t="shared" si="113"/>
        <v>0</v>
      </c>
      <c r="K382" s="3">
        <f t="shared" si="113"/>
        <v>0</v>
      </c>
      <c r="L382" s="3">
        <v>129.5</v>
      </c>
      <c r="M382" s="3">
        <f t="shared" ref="M382:P382" si="114">SUM(M378:M381)</f>
        <v>0</v>
      </c>
      <c r="N382" s="3">
        <f t="shared" si="114"/>
        <v>0</v>
      </c>
      <c r="O382" s="3">
        <v>1548.58</v>
      </c>
      <c r="P382" s="3">
        <f t="shared" si="114"/>
        <v>0</v>
      </c>
      <c r="Q382" s="3">
        <v>424.58</v>
      </c>
      <c r="R382" s="3">
        <f t="shared" ref="R382:U382" si="115">SUM(R378:R381)</f>
        <v>230</v>
      </c>
      <c r="S382" s="3">
        <f t="shared" si="115"/>
        <v>0</v>
      </c>
      <c r="U382" s="3">
        <f t="shared" si="115"/>
        <v>0</v>
      </c>
      <c r="W382" s="3">
        <f>SUM(W378:W381)</f>
        <v>0</v>
      </c>
      <c r="X382" s="3">
        <v>22896.87</v>
      </c>
      <c r="Y382" s="14">
        <f t="shared" si="105"/>
        <v>0</v>
      </c>
    </row>
    <row r="383" ht="18.75" spans="1:25">
      <c r="A383" s="18" t="s">
        <v>108</v>
      </c>
      <c r="B383" s="11" t="s">
        <v>24</v>
      </c>
      <c r="C383" s="3">
        <v>16410.22</v>
      </c>
      <c r="D383" s="3">
        <v>7082.61</v>
      </c>
      <c r="E383" s="3">
        <v>1475.5</v>
      </c>
      <c r="F383" s="3">
        <v>6535.4</v>
      </c>
      <c r="G383" s="3">
        <v>4234.15</v>
      </c>
      <c r="H383" s="3">
        <v>2211.25</v>
      </c>
      <c r="I383" s="3">
        <v>1005.45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271.56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W383" s="3">
        <v>40</v>
      </c>
      <c r="X383" s="4">
        <v>16410.22</v>
      </c>
      <c r="Y383" s="14">
        <f t="shared" si="105"/>
        <v>0</v>
      </c>
    </row>
    <row r="384" ht="18.75" spans="1:25">
      <c r="A384" s="18"/>
      <c r="B384" s="11" t="s">
        <v>25</v>
      </c>
      <c r="C384" s="3">
        <v>6853.61</v>
      </c>
      <c r="D384" s="3">
        <v>2114.93</v>
      </c>
      <c r="E384" s="3">
        <v>151.24</v>
      </c>
      <c r="F384" s="3">
        <v>4244.74</v>
      </c>
      <c r="G384" s="3">
        <v>3779.22</v>
      </c>
      <c r="H384" s="3">
        <v>465.52</v>
      </c>
      <c r="I384" s="3">
        <v>0</v>
      </c>
      <c r="J384" s="3">
        <v>0</v>
      </c>
      <c r="K384" s="3">
        <v>306.6</v>
      </c>
      <c r="M384" s="3">
        <v>0</v>
      </c>
      <c r="N384" s="3">
        <v>0</v>
      </c>
      <c r="O384" s="3">
        <v>36.1</v>
      </c>
      <c r="U384" s="3">
        <v>0</v>
      </c>
      <c r="W384" s="3">
        <v>0</v>
      </c>
      <c r="X384" s="4">
        <v>6853.61</v>
      </c>
      <c r="Y384" s="14">
        <f t="shared" si="105"/>
        <v>0</v>
      </c>
    </row>
    <row r="385" ht="18.75" spans="1:25">
      <c r="A385" s="18"/>
      <c r="B385" s="11" t="s">
        <v>26</v>
      </c>
      <c r="X385" s="4">
        <v>0</v>
      </c>
      <c r="Y385" s="14">
        <f t="shared" si="105"/>
        <v>0</v>
      </c>
    </row>
    <row r="386" ht="18.75" spans="1:25">
      <c r="A386" s="18"/>
      <c r="B386" s="11" t="s">
        <v>69</v>
      </c>
      <c r="C386" s="3">
        <v>8292.03</v>
      </c>
      <c r="D386" s="3">
        <v>2567.18</v>
      </c>
      <c r="E386" s="3">
        <v>1151.06</v>
      </c>
      <c r="F386" s="3">
        <v>3464.91</v>
      </c>
      <c r="G386" s="3">
        <v>2166.54</v>
      </c>
      <c r="H386" s="3">
        <v>1298.37</v>
      </c>
      <c r="I386" s="3">
        <v>0</v>
      </c>
      <c r="J386" s="3">
        <v>0</v>
      </c>
      <c r="K386" s="3">
        <v>0</v>
      </c>
      <c r="L386" s="3">
        <v>1108.88</v>
      </c>
      <c r="M386" s="3">
        <v>0</v>
      </c>
      <c r="N386" s="3">
        <v>0</v>
      </c>
      <c r="O386" s="3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W386" s="3">
        <v>0</v>
      </c>
      <c r="X386" s="4">
        <v>8292.03</v>
      </c>
      <c r="Y386" s="14">
        <f t="shared" si="105"/>
        <v>0</v>
      </c>
    </row>
    <row r="387" ht="18.75" spans="1:25">
      <c r="A387" s="18"/>
      <c r="B387" s="12" t="s">
        <v>28</v>
      </c>
      <c r="C387" s="3">
        <v>31555.86</v>
      </c>
      <c r="D387" s="3">
        <v>11764.72</v>
      </c>
      <c r="E387" s="3">
        <f t="shared" ref="E387:K387" si="116">SUM(E378:E386)</f>
        <v>6597.8</v>
      </c>
      <c r="F387" s="3">
        <f t="shared" si="116"/>
        <v>36358.99</v>
      </c>
      <c r="G387" s="3">
        <f>SUM(G383:G386)</f>
        <v>10179.91</v>
      </c>
      <c r="H387" s="3">
        <f>SUM(H383:H386)</f>
        <v>3975.14</v>
      </c>
      <c r="I387" s="3">
        <f t="shared" si="116"/>
        <v>2229.05</v>
      </c>
      <c r="J387" s="3">
        <f t="shared" si="116"/>
        <v>0</v>
      </c>
      <c r="K387" s="3">
        <f t="shared" si="116"/>
        <v>306.6</v>
      </c>
      <c r="L387" s="3">
        <v>1108.88</v>
      </c>
      <c r="M387" s="3">
        <f t="shared" ref="M387:P387" si="117">SUM(M378:M386)</f>
        <v>0</v>
      </c>
      <c r="N387" s="3">
        <f t="shared" si="117"/>
        <v>0</v>
      </c>
      <c r="O387" s="3">
        <v>307.66</v>
      </c>
      <c r="P387" s="3">
        <f t="shared" si="117"/>
        <v>0</v>
      </c>
      <c r="Q387" s="3">
        <v>0</v>
      </c>
      <c r="R387" s="3">
        <f>SUM(R383:R386)</f>
        <v>0</v>
      </c>
      <c r="S387" s="3">
        <f t="shared" ref="S387:W387" si="118">SUM(S378:S386)</f>
        <v>0</v>
      </c>
      <c r="U387" s="3">
        <f t="shared" si="118"/>
        <v>0</v>
      </c>
      <c r="W387" s="3">
        <f t="shared" si="118"/>
        <v>40</v>
      </c>
      <c r="X387" s="4">
        <v>31555.86</v>
      </c>
      <c r="Y387" s="14">
        <f t="shared" si="105"/>
        <v>0</v>
      </c>
    </row>
    <row r="388" ht="18.75" spans="1:25">
      <c r="A388" s="18" t="s">
        <v>109</v>
      </c>
      <c r="B388" s="11" t="s">
        <v>24</v>
      </c>
      <c r="C388" s="3">
        <v>4204.52</v>
      </c>
      <c r="D388" s="3">
        <v>1117.4</v>
      </c>
      <c r="E388" s="3">
        <v>1023.2</v>
      </c>
      <c r="F388" s="3">
        <v>1766.03</v>
      </c>
      <c r="G388" s="3">
        <v>1602.45</v>
      </c>
      <c r="H388" s="3">
        <v>163.58</v>
      </c>
      <c r="J388" s="3">
        <v>235.91</v>
      </c>
      <c r="L388" s="3">
        <v>8.78</v>
      </c>
      <c r="O388" s="3">
        <v>26.2</v>
      </c>
      <c r="T388" s="3">
        <v>27.03</v>
      </c>
      <c r="X388" s="4">
        <f>D388+E388+G388+H388+I388+J388+K388+L388+M388+N388+O388+P388+Q388+R388+S388+T388+U388+W388</f>
        <v>4204.55</v>
      </c>
      <c r="Y388" s="14">
        <f t="shared" si="105"/>
        <v>0.0299999999988358</v>
      </c>
    </row>
    <row r="389" ht="18.75" spans="1:25">
      <c r="A389" s="18"/>
      <c r="B389" s="11" t="s">
        <v>25</v>
      </c>
      <c r="C389" s="3">
        <v>9877.6</v>
      </c>
      <c r="D389" s="3">
        <v>4733.1</v>
      </c>
      <c r="E389" s="3">
        <v>685.68</v>
      </c>
      <c r="F389" s="3">
        <v>4040.42</v>
      </c>
      <c r="G389" s="3">
        <v>2410.61</v>
      </c>
      <c r="H389" s="3">
        <v>1629.81</v>
      </c>
      <c r="I389" s="3">
        <v>71.95</v>
      </c>
      <c r="L389" s="3">
        <v>272.24</v>
      </c>
      <c r="O389" s="3">
        <v>56.24</v>
      </c>
      <c r="Q389" s="3">
        <v>18</v>
      </c>
      <c r="X389" s="4">
        <f t="shared" ref="X389:X459" si="119">D389+E389+G389+H389+I389+J389+K389+L389+M389+N389+O389+P389+Q389+R389+S389+T389+U389+W389</f>
        <v>9877.63</v>
      </c>
      <c r="Y389" s="14">
        <f t="shared" si="105"/>
        <v>0.0300000000006548</v>
      </c>
    </row>
    <row r="390" ht="18.75" spans="1:25">
      <c r="A390" s="18"/>
      <c r="B390" s="11" t="s">
        <v>26</v>
      </c>
      <c r="X390" s="4">
        <f t="shared" si="119"/>
        <v>0</v>
      </c>
      <c r="Y390" s="14">
        <f t="shared" si="105"/>
        <v>0</v>
      </c>
    </row>
    <row r="391" ht="18.75" spans="1:25">
      <c r="A391" s="18"/>
      <c r="B391" s="11" t="s">
        <v>69</v>
      </c>
      <c r="C391" s="3">
        <v>12300.92</v>
      </c>
      <c r="D391" s="3">
        <v>6053.4</v>
      </c>
      <c r="E391" s="3">
        <v>4909.13</v>
      </c>
      <c r="F391" s="3">
        <v>993.21</v>
      </c>
      <c r="G391" s="3">
        <v>752.1</v>
      </c>
      <c r="H391" s="3">
        <v>241.11</v>
      </c>
      <c r="Q391" s="3">
        <v>345.2</v>
      </c>
      <c r="X391" s="4">
        <f t="shared" si="119"/>
        <v>12300.94</v>
      </c>
      <c r="Y391" s="14">
        <f t="shared" si="105"/>
        <v>0.0200000000004366</v>
      </c>
    </row>
    <row r="392" ht="18.75" spans="1:25">
      <c r="A392" s="18"/>
      <c r="B392" s="12" t="s">
        <v>28</v>
      </c>
      <c r="C392" s="3">
        <f>SUM(C388:C391)</f>
        <v>26383.04</v>
      </c>
      <c r="D392" s="3">
        <f t="shared" ref="D392:V392" si="120">SUM(D388:D391)</f>
        <v>11903.9</v>
      </c>
      <c r="E392" s="3">
        <f t="shared" si="120"/>
        <v>6618.01</v>
      </c>
      <c r="F392" s="3">
        <f t="shared" si="120"/>
        <v>6799.66</v>
      </c>
      <c r="G392" s="3">
        <f t="shared" si="120"/>
        <v>4765.16</v>
      </c>
      <c r="H392" s="3">
        <f t="shared" si="120"/>
        <v>2034.5</v>
      </c>
      <c r="I392" s="3">
        <f t="shared" si="120"/>
        <v>71.95</v>
      </c>
      <c r="J392" s="3">
        <f t="shared" si="120"/>
        <v>235.91</v>
      </c>
      <c r="K392" s="3">
        <f t="shared" si="120"/>
        <v>0</v>
      </c>
      <c r="L392" s="3">
        <f t="shared" si="120"/>
        <v>281.02</v>
      </c>
      <c r="M392" s="3">
        <f t="shared" si="120"/>
        <v>0</v>
      </c>
      <c r="N392" s="3">
        <f t="shared" si="120"/>
        <v>0</v>
      </c>
      <c r="O392" s="3">
        <f t="shared" si="120"/>
        <v>82.44</v>
      </c>
      <c r="P392" s="3">
        <f t="shared" si="120"/>
        <v>0</v>
      </c>
      <c r="Q392" s="3">
        <f t="shared" si="120"/>
        <v>363.2</v>
      </c>
      <c r="R392" s="3">
        <f t="shared" si="120"/>
        <v>0</v>
      </c>
      <c r="S392" s="3">
        <f t="shared" si="120"/>
        <v>0</v>
      </c>
      <c r="T392" s="3">
        <f t="shared" si="120"/>
        <v>27.03</v>
      </c>
      <c r="U392" s="3">
        <f t="shared" si="120"/>
        <v>0</v>
      </c>
      <c r="W392" s="3">
        <f>SUM(W388:W391)</f>
        <v>0</v>
      </c>
      <c r="X392" s="4">
        <f t="shared" si="119"/>
        <v>26383.12</v>
      </c>
      <c r="Y392" s="14">
        <f t="shared" si="105"/>
        <v>0.0799999999981083</v>
      </c>
    </row>
    <row r="393" s="3" customFormat="1" ht="18.75" spans="1:25">
      <c r="A393" s="18" t="s">
        <v>110</v>
      </c>
      <c r="B393" s="11" t="s">
        <v>24</v>
      </c>
      <c r="C393" s="3">
        <v>6051.42</v>
      </c>
      <c r="D393" s="3">
        <v>135.7</v>
      </c>
      <c r="E393" s="3">
        <v>2878.7</v>
      </c>
      <c r="F393" s="3">
        <v>2724.58</v>
      </c>
      <c r="G393" s="3">
        <v>2559.08</v>
      </c>
      <c r="H393" s="3">
        <v>165.5</v>
      </c>
      <c r="L393" s="3">
        <v>12.4</v>
      </c>
      <c r="O393" s="3">
        <v>300</v>
      </c>
      <c r="X393" s="4">
        <f t="shared" si="119"/>
        <v>6051.38</v>
      </c>
      <c r="Y393" s="14">
        <f t="shared" si="105"/>
        <v>-0.0400000000008731</v>
      </c>
    </row>
    <row r="394" s="3" customFormat="1" ht="18.75" spans="1:25">
      <c r="A394" s="18"/>
      <c r="B394" s="11" t="s">
        <v>25</v>
      </c>
      <c r="C394" s="3">
        <v>2949.82</v>
      </c>
      <c r="D394" s="3">
        <v>107</v>
      </c>
      <c r="E394" s="3">
        <v>1133.73</v>
      </c>
      <c r="F394" s="3">
        <v>942.2</v>
      </c>
      <c r="G394" s="3">
        <v>782.4</v>
      </c>
      <c r="H394" s="3">
        <v>159.8</v>
      </c>
      <c r="I394" s="3">
        <v>285.73</v>
      </c>
      <c r="O394" s="3">
        <v>475.2</v>
      </c>
      <c r="Q394" s="3">
        <v>6</v>
      </c>
      <c r="X394" s="4">
        <f t="shared" si="119"/>
        <v>2949.86</v>
      </c>
      <c r="Y394" s="14">
        <f t="shared" si="105"/>
        <v>0.0399999999999636</v>
      </c>
    </row>
    <row r="395" s="3" customFormat="1" ht="18.75" spans="1:25">
      <c r="A395" s="18"/>
      <c r="B395" s="11" t="s">
        <v>26</v>
      </c>
      <c r="X395" s="4">
        <f t="shared" si="119"/>
        <v>0</v>
      </c>
      <c r="Y395" s="14">
        <f t="shared" si="105"/>
        <v>0</v>
      </c>
    </row>
    <row r="396" s="3" customFormat="1" ht="18.75" spans="1:25">
      <c r="A396" s="18"/>
      <c r="B396" s="11" t="s">
        <v>69</v>
      </c>
      <c r="C396" s="3">
        <v>2475.21</v>
      </c>
      <c r="D396" s="3">
        <v>347.44</v>
      </c>
      <c r="E396" s="3">
        <v>1908.95</v>
      </c>
      <c r="F396" s="3">
        <v>218.82</v>
      </c>
      <c r="G396" s="3">
        <v>218.82</v>
      </c>
      <c r="X396" s="4">
        <f t="shared" si="119"/>
        <v>2475.21</v>
      </c>
      <c r="Y396" s="14">
        <f t="shared" si="105"/>
        <v>0</v>
      </c>
    </row>
    <row r="397" s="3" customFormat="1" ht="18.75" spans="1:25">
      <c r="A397" s="18"/>
      <c r="B397" s="12" t="s">
        <v>28</v>
      </c>
      <c r="C397" s="3">
        <f t="shared" ref="C397:V397" si="121">SUM(C393:C396)</f>
        <v>11476.45</v>
      </c>
      <c r="D397" s="3">
        <f t="shared" si="121"/>
        <v>590.14</v>
      </c>
      <c r="E397" s="3">
        <f t="shared" si="121"/>
        <v>5921.38</v>
      </c>
      <c r="F397" s="3">
        <f t="shared" si="121"/>
        <v>3885.6</v>
      </c>
      <c r="G397" s="3">
        <f t="shared" si="121"/>
        <v>3560.3</v>
      </c>
      <c r="H397" s="3">
        <f t="shared" si="121"/>
        <v>325.3</v>
      </c>
      <c r="I397" s="3">
        <f t="shared" si="121"/>
        <v>285.73</v>
      </c>
      <c r="J397" s="3">
        <f t="shared" si="121"/>
        <v>0</v>
      </c>
      <c r="K397" s="3">
        <f t="shared" si="121"/>
        <v>0</v>
      </c>
      <c r="L397" s="3">
        <f t="shared" si="121"/>
        <v>12.4</v>
      </c>
      <c r="M397" s="3">
        <f t="shared" si="121"/>
        <v>0</v>
      </c>
      <c r="N397" s="3">
        <f t="shared" si="121"/>
        <v>0</v>
      </c>
      <c r="O397" s="3">
        <f t="shared" si="121"/>
        <v>775.2</v>
      </c>
      <c r="P397" s="3">
        <f t="shared" si="121"/>
        <v>0</v>
      </c>
      <c r="Q397" s="3">
        <f t="shared" si="121"/>
        <v>6</v>
      </c>
      <c r="R397" s="3">
        <f t="shared" si="121"/>
        <v>0</v>
      </c>
      <c r="S397" s="3">
        <f t="shared" si="121"/>
        <v>0</v>
      </c>
      <c r="T397" s="3">
        <f t="shared" si="121"/>
        <v>0</v>
      </c>
      <c r="U397" s="3">
        <f t="shared" si="121"/>
        <v>0</v>
      </c>
      <c r="W397" s="3">
        <f>SUM(W393:W396)</f>
        <v>0</v>
      </c>
      <c r="X397" s="4">
        <f t="shared" si="119"/>
        <v>11476.45</v>
      </c>
      <c r="Y397" s="14">
        <f t="shared" si="105"/>
        <v>0</v>
      </c>
    </row>
    <row r="398" s="3" customFormat="1" ht="18.75" spans="1:25">
      <c r="A398" s="18" t="s">
        <v>111</v>
      </c>
      <c r="B398" s="11" t="s">
        <v>24</v>
      </c>
      <c r="X398" s="4">
        <f t="shared" si="119"/>
        <v>0</v>
      </c>
      <c r="Y398" s="14">
        <f t="shared" si="105"/>
        <v>0</v>
      </c>
    </row>
    <row r="399" s="3" customFormat="1" ht="18.75" spans="1:25">
      <c r="A399" s="18"/>
      <c r="B399" s="11" t="s">
        <v>25</v>
      </c>
      <c r="C399" s="3">
        <v>9708.88</v>
      </c>
      <c r="D399" s="3">
        <v>2106.4</v>
      </c>
      <c r="E399" s="3">
        <v>2252.8</v>
      </c>
      <c r="F399" s="3">
        <v>2904.04</v>
      </c>
      <c r="G399" s="3">
        <v>1778.74</v>
      </c>
      <c r="H399" s="3">
        <v>1125.3</v>
      </c>
      <c r="L399" s="3">
        <v>1762.03</v>
      </c>
      <c r="O399" s="3">
        <v>200</v>
      </c>
      <c r="Q399" s="3">
        <v>483.6</v>
      </c>
      <c r="X399" s="4">
        <f t="shared" si="119"/>
        <v>9708.87</v>
      </c>
      <c r="Y399" s="14">
        <f t="shared" si="105"/>
        <v>-0.00999999999839929</v>
      </c>
    </row>
    <row r="400" s="3" customFormat="1" ht="18.75" spans="1:25">
      <c r="A400" s="18"/>
      <c r="B400" s="11" t="s">
        <v>26</v>
      </c>
      <c r="X400" s="4">
        <f t="shared" si="119"/>
        <v>0</v>
      </c>
      <c r="Y400" s="14">
        <f t="shared" si="105"/>
        <v>0</v>
      </c>
    </row>
    <row r="401" s="3" customFormat="1" ht="18.75" spans="1:25">
      <c r="A401" s="18"/>
      <c r="B401" s="11" t="s">
        <v>69</v>
      </c>
      <c r="C401" s="3">
        <v>2366.87</v>
      </c>
      <c r="D401" s="3">
        <v>1751.7</v>
      </c>
      <c r="E401" s="3">
        <v>254.26</v>
      </c>
      <c r="F401" s="3">
        <v>222.31</v>
      </c>
      <c r="G401" s="3">
        <v>39.14</v>
      </c>
      <c r="H401" s="3">
        <v>183.17</v>
      </c>
      <c r="L401" s="3">
        <v>135.25</v>
      </c>
      <c r="O401" s="3">
        <v>3.4</v>
      </c>
      <c r="X401" s="4">
        <f t="shared" si="119"/>
        <v>2366.92</v>
      </c>
      <c r="Y401" s="14">
        <f t="shared" si="105"/>
        <v>0.0500000000001819</v>
      </c>
    </row>
    <row r="402" s="3" customFormat="1" ht="18.75" spans="1:25">
      <c r="A402" s="18"/>
      <c r="B402" s="12" t="s">
        <v>28</v>
      </c>
      <c r="C402" s="3">
        <f t="shared" ref="C402:V402" si="122">SUM(C398:C401)</f>
        <v>12075.75</v>
      </c>
      <c r="D402" s="3">
        <f t="shared" si="122"/>
        <v>3858.1</v>
      </c>
      <c r="E402" s="3">
        <f t="shared" si="122"/>
        <v>2507.06</v>
      </c>
      <c r="F402" s="3">
        <f t="shared" si="122"/>
        <v>3126.35</v>
      </c>
      <c r="G402" s="3">
        <f t="shared" si="122"/>
        <v>1817.88</v>
      </c>
      <c r="H402" s="3">
        <f t="shared" si="122"/>
        <v>1308.47</v>
      </c>
      <c r="I402" s="3">
        <f t="shared" si="122"/>
        <v>0</v>
      </c>
      <c r="J402" s="3">
        <f t="shared" si="122"/>
        <v>0</v>
      </c>
      <c r="K402" s="3">
        <f t="shared" si="122"/>
        <v>0</v>
      </c>
      <c r="L402" s="3">
        <f t="shared" si="122"/>
        <v>1897.28</v>
      </c>
      <c r="M402" s="3">
        <f t="shared" si="122"/>
        <v>0</v>
      </c>
      <c r="N402" s="3">
        <f t="shared" si="122"/>
        <v>0</v>
      </c>
      <c r="O402" s="3">
        <f t="shared" si="122"/>
        <v>203.4</v>
      </c>
      <c r="P402" s="3">
        <f t="shared" si="122"/>
        <v>0</v>
      </c>
      <c r="Q402" s="3">
        <f t="shared" si="122"/>
        <v>483.6</v>
      </c>
      <c r="R402" s="3">
        <f t="shared" si="122"/>
        <v>0</v>
      </c>
      <c r="S402" s="3">
        <f t="shared" si="122"/>
        <v>0</v>
      </c>
      <c r="T402" s="3">
        <f t="shared" si="122"/>
        <v>0</v>
      </c>
      <c r="U402" s="3">
        <f t="shared" si="122"/>
        <v>0</v>
      </c>
      <c r="W402" s="3">
        <f>SUM(W398:W401)</f>
        <v>0</v>
      </c>
      <c r="X402" s="4">
        <f t="shared" si="119"/>
        <v>12075.79</v>
      </c>
      <c r="Y402" s="14">
        <f t="shared" si="105"/>
        <v>0.0400000000008731</v>
      </c>
    </row>
    <row r="403" s="3" customFormat="1" ht="18.75" spans="1:25">
      <c r="A403" s="18" t="s">
        <v>112</v>
      </c>
      <c r="B403" s="11" t="s">
        <v>24</v>
      </c>
      <c r="C403" s="3">
        <v>22778.51</v>
      </c>
      <c r="D403" s="3">
        <v>4831.1</v>
      </c>
      <c r="E403" s="3">
        <v>2470.9</v>
      </c>
      <c r="F403" s="3">
        <v>6380.93</v>
      </c>
      <c r="G403" s="3">
        <v>4115.33</v>
      </c>
      <c r="H403" s="3">
        <v>2265.6</v>
      </c>
      <c r="I403" s="3">
        <v>756.2</v>
      </c>
      <c r="L403" s="3">
        <v>7881.24</v>
      </c>
      <c r="O403" s="3">
        <v>112.1</v>
      </c>
      <c r="Q403" s="3">
        <v>93</v>
      </c>
      <c r="S403" s="3">
        <v>253.1</v>
      </c>
      <c r="X403" s="4">
        <f t="shared" si="119"/>
        <v>22778.57</v>
      </c>
      <c r="Y403" s="14">
        <f t="shared" si="105"/>
        <v>0.0600000000013097</v>
      </c>
    </row>
    <row r="404" s="3" customFormat="1" ht="18.75" spans="1:25">
      <c r="A404" s="18"/>
      <c r="B404" s="11" t="s">
        <v>25</v>
      </c>
      <c r="C404" s="3">
        <v>13046.14</v>
      </c>
      <c r="D404" s="3">
        <v>2780.2</v>
      </c>
      <c r="E404" s="3">
        <v>750</v>
      </c>
      <c r="F404" s="3">
        <v>8039.76</v>
      </c>
      <c r="G404" s="3">
        <v>4936.9</v>
      </c>
      <c r="H404" s="3">
        <v>3102.86</v>
      </c>
      <c r="L404" s="3">
        <v>1376.53</v>
      </c>
      <c r="O404" s="3">
        <v>99.7</v>
      </c>
      <c r="X404" s="4">
        <f t="shared" si="119"/>
        <v>13046.19</v>
      </c>
      <c r="Y404" s="14">
        <f t="shared" si="105"/>
        <v>0.0500000000010914</v>
      </c>
    </row>
    <row r="405" s="3" customFormat="1" ht="18.75" spans="1:25">
      <c r="A405" s="18"/>
      <c r="B405" s="11" t="s">
        <v>26</v>
      </c>
      <c r="X405" s="4">
        <f t="shared" si="119"/>
        <v>0</v>
      </c>
      <c r="Y405" s="14">
        <f t="shared" si="105"/>
        <v>0</v>
      </c>
    </row>
    <row r="406" s="3" customFormat="1" ht="18.75" spans="1:25">
      <c r="A406" s="18"/>
      <c r="B406" s="11" t="s">
        <v>69</v>
      </c>
      <c r="C406" s="3">
        <v>4847.71</v>
      </c>
      <c r="D406" s="3">
        <v>1706.9</v>
      </c>
      <c r="E406" s="3">
        <v>317.6</v>
      </c>
      <c r="F406" s="3">
        <v>2344.98</v>
      </c>
      <c r="G406" s="3">
        <v>1285.8</v>
      </c>
      <c r="H406" s="3">
        <v>1059.18</v>
      </c>
      <c r="L406" s="3">
        <v>478.25</v>
      </c>
      <c r="X406" s="4">
        <f t="shared" si="119"/>
        <v>4847.73</v>
      </c>
      <c r="Y406" s="14">
        <f t="shared" si="105"/>
        <v>0.0200000000004366</v>
      </c>
    </row>
    <row r="407" s="3" customFormat="1" ht="18.75" spans="1:25">
      <c r="A407" s="18"/>
      <c r="B407" s="12" t="s">
        <v>28</v>
      </c>
      <c r="C407" s="3">
        <f t="shared" ref="C407:V407" si="123">SUM(C403:C406)</f>
        <v>40672.36</v>
      </c>
      <c r="D407" s="3">
        <f t="shared" si="123"/>
        <v>9318.2</v>
      </c>
      <c r="E407" s="3">
        <f t="shared" si="123"/>
        <v>3538.5</v>
      </c>
      <c r="F407" s="3">
        <f t="shared" si="123"/>
        <v>16765.67</v>
      </c>
      <c r="G407" s="3">
        <f t="shared" si="123"/>
        <v>10338.03</v>
      </c>
      <c r="H407" s="3">
        <f t="shared" si="123"/>
        <v>6427.64</v>
      </c>
      <c r="I407" s="3">
        <f t="shared" si="123"/>
        <v>756.2</v>
      </c>
      <c r="J407" s="3">
        <f t="shared" si="123"/>
        <v>0</v>
      </c>
      <c r="K407" s="3">
        <f t="shared" si="123"/>
        <v>0</v>
      </c>
      <c r="L407" s="3">
        <f t="shared" si="123"/>
        <v>9736.02</v>
      </c>
      <c r="M407" s="3">
        <f t="shared" si="123"/>
        <v>0</v>
      </c>
      <c r="N407" s="3">
        <f t="shared" si="123"/>
        <v>0</v>
      </c>
      <c r="O407" s="3">
        <f t="shared" si="123"/>
        <v>211.8</v>
      </c>
      <c r="P407" s="3">
        <f t="shared" si="123"/>
        <v>0</v>
      </c>
      <c r="Q407" s="3">
        <f t="shared" si="123"/>
        <v>93</v>
      </c>
      <c r="R407" s="3">
        <f t="shared" si="123"/>
        <v>0</v>
      </c>
      <c r="S407" s="3">
        <f t="shared" si="123"/>
        <v>253.1</v>
      </c>
      <c r="T407" s="3">
        <f t="shared" si="123"/>
        <v>0</v>
      </c>
      <c r="U407" s="3">
        <f t="shared" si="123"/>
        <v>0</v>
      </c>
      <c r="W407" s="3">
        <f>SUM(W403:W406)</f>
        <v>0</v>
      </c>
      <c r="X407" s="4">
        <f t="shared" si="119"/>
        <v>40672.49</v>
      </c>
      <c r="Y407" s="14">
        <f t="shared" si="105"/>
        <v>0.130000000004657</v>
      </c>
    </row>
    <row r="408" s="3" customFormat="1" ht="18.75" spans="1:25">
      <c r="A408" s="18" t="s">
        <v>113</v>
      </c>
      <c r="B408" s="11" t="s">
        <v>24</v>
      </c>
      <c r="C408" s="3">
        <v>17915.73</v>
      </c>
      <c r="D408" s="3">
        <v>3246.1</v>
      </c>
      <c r="E408" s="3">
        <v>1308.4</v>
      </c>
      <c r="F408" s="3">
        <v>10963.89</v>
      </c>
      <c r="G408" s="3">
        <v>8907.29</v>
      </c>
      <c r="H408" s="3">
        <v>2056.6</v>
      </c>
      <c r="I408" s="3">
        <v>167.2</v>
      </c>
      <c r="J408" s="3">
        <v>0</v>
      </c>
      <c r="K408" s="3">
        <v>0</v>
      </c>
      <c r="L408" s="3">
        <v>1556.65</v>
      </c>
      <c r="M408" s="3">
        <v>0</v>
      </c>
      <c r="N408" s="3">
        <v>0</v>
      </c>
      <c r="O408" s="3">
        <v>552.4</v>
      </c>
      <c r="P408" s="3">
        <v>0</v>
      </c>
      <c r="Q408" s="3">
        <v>121.1</v>
      </c>
      <c r="R408" s="3">
        <v>0</v>
      </c>
      <c r="S408" s="3">
        <v>0</v>
      </c>
      <c r="T408" s="3">
        <v>0</v>
      </c>
      <c r="U408" s="3">
        <v>0</v>
      </c>
      <c r="W408" s="3">
        <v>0</v>
      </c>
      <c r="X408" s="4">
        <f t="shared" si="119"/>
        <v>17915.74</v>
      </c>
      <c r="Y408" s="14">
        <f t="shared" si="105"/>
        <v>0.0100000000020373</v>
      </c>
    </row>
    <row r="409" s="3" customFormat="1" ht="18.75" spans="1:25">
      <c r="A409" s="18"/>
      <c r="B409" s="11" t="s">
        <v>25</v>
      </c>
      <c r="C409" s="3">
        <v>9538.89</v>
      </c>
      <c r="D409" s="3">
        <v>410.9</v>
      </c>
      <c r="E409" s="3">
        <v>730.4</v>
      </c>
      <c r="F409" s="3">
        <v>2169.91</v>
      </c>
      <c r="G409" s="3">
        <v>2169.91</v>
      </c>
      <c r="H409" s="3">
        <v>0</v>
      </c>
      <c r="I409" s="3">
        <v>0</v>
      </c>
      <c r="J409" s="3">
        <v>0</v>
      </c>
      <c r="K409" s="3">
        <v>0</v>
      </c>
      <c r="L409" s="3">
        <v>6227.67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W409" s="3">
        <v>0</v>
      </c>
      <c r="X409" s="4">
        <f t="shared" si="119"/>
        <v>9538.88</v>
      </c>
      <c r="Y409" s="14">
        <f t="shared" si="105"/>
        <v>-0.00999999999839929</v>
      </c>
    </row>
    <row r="410" s="3" customFormat="1" ht="18.75" spans="1:25">
      <c r="A410" s="18"/>
      <c r="B410" s="11" t="s">
        <v>26</v>
      </c>
      <c r="X410" s="4">
        <f t="shared" si="119"/>
        <v>0</v>
      </c>
      <c r="Y410" s="14">
        <f t="shared" si="105"/>
        <v>0</v>
      </c>
    </row>
    <row r="411" s="3" customFormat="1" ht="18.75" spans="1:25">
      <c r="A411" s="18"/>
      <c r="B411" s="11" t="s">
        <v>69</v>
      </c>
      <c r="C411" s="3">
        <v>2277.87</v>
      </c>
      <c r="D411" s="3">
        <v>493.42</v>
      </c>
      <c r="E411" s="3">
        <v>1265.6</v>
      </c>
      <c r="F411" s="3">
        <v>342.92</v>
      </c>
      <c r="G411" s="3">
        <v>173.3</v>
      </c>
      <c r="H411" s="3">
        <v>169.62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175.93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W411" s="3">
        <v>0</v>
      </c>
      <c r="X411" s="4">
        <f t="shared" si="119"/>
        <v>2277.87</v>
      </c>
      <c r="Y411" s="14">
        <f t="shared" si="105"/>
        <v>0</v>
      </c>
    </row>
    <row r="412" s="3" customFormat="1" ht="18.75" spans="1:25">
      <c r="A412" s="18"/>
      <c r="B412" s="12" t="s">
        <v>28</v>
      </c>
      <c r="C412" s="3">
        <f t="shared" ref="C412:V412" si="124">SUM(C408:C411)</f>
        <v>29732.49</v>
      </c>
      <c r="D412" s="3">
        <f t="shared" si="124"/>
        <v>4150.42</v>
      </c>
      <c r="E412" s="3">
        <f t="shared" si="124"/>
        <v>3304.4</v>
      </c>
      <c r="F412" s="3">
        <f t="shared" si="124"/>
        <v>13476.72</v>
      </c>
      <c r="G412" s="3">
        <f t="shared" si="124"/>
        <v>11250.5</v>
      </c>
      <c r="H412" s="3">
        <f t="shared" si="124"/>
        <v>2226.22</v>
      </c>
      <c r="I412" s="3">
        <f t="shared" si="124"/>
        <v>167.2</v>
      </c>
      <c r="J412" s="3">
        <f t="shared" si="124"/>
        <v>0</v>
      </c>
      <c r="K412" s="3">
        <f t="shared" si="124"/>
        <v>0</v>
      </c>
      <c r="L412" s="3">
        <f t="shared" si="124"/>
        <v>7784.32</v>
      </c>
      <c r="M412" s="3">
        <f t="shared" si="124"/>
        <v>0</v>
      </c>
      <c r="N412" s="3">
        <f t="shared" si="124"/>
        <v>0</v>
      </c>
      <c r="O412" s="3">
        <f t="shared" si="124"/>
        <v>728.33</v>
      </c>
      <c r="P412" s="3">
        <f t="shared" si="124"/>
        <v>0</v>
      </c>
      <c r="Q412" s="3">
        <f t="shared" si="124"/>
        <v>121.1</v>
      </c>
      <c r="R412" s="3">
        <f t="shared" si="124"/>
        <v>0</v>
      </c>
      <c r="S412" s="3">
        <f t="shared" si="124"/>
        <v>0</v>
      </c>
      <c r="T412" s="3">
        <f t="shared" si="124"/>
        <v>0</v>
      </c>
      <c r="U412" s="3">
        <f t="shared" si="124"/>
        <v>0</v>
      </c>
      <c r="W412" s="3">
        <f>SUM(W408:W411)</f>
        <v>0</v>
      </c>
      <c r="X412" s="4">
        <f t="shared" si="119"/>
        <v>29732.49</v>
      </c>
      <c r="Y412" s="14">
        <f t="shared" si="105"/>
        <v>0</v>
      </c>
    </row>
    <row r="413" s="3" customFormat="1" ht="18.75" spans="1:25">
      <c r="A413" s="18" t="s">
        <v>114</v>
      </c>
      <c r="B413" s="11" t="s">
        <v>24</v>
      </c>
      <c r="C413" s="3">
        <v>11553.46</v>
      </c>
      <c r="D413" s="3">
        <v>3349.7</v>
      </c>
      <c r="E413" s="3">
        <v>0</v>
      </c>
      <c r="F413" s="3">
        <v>3685.88</v>
      </c>
      <c r="G413" s="3">
        <v>2560.78</v>
      </c>
      <c r="H413" s="3">
        <v>1125.1</v>
      </c>
      <c r="I413" s="3">
        <v>0</v>
      </c>
      <c r="J413" s="3">
        <v>0</v>
      </c>
      <c r="K413" s="3">
        <v>0</v>
      </c>
      <c r="L413" s="3">
        <v>3449.8</v>
      </c>
      <c r="M413" s="3">
        <v>0</v>
      </c>
      <c r="N413" s="3">
        <v>0</v>
      </c>
      <c r="O413" s="3">
        <v>0</v>
      </c>
      <c r="P413" s="3">
        <v>0</v>
      </c>
      <c r="Q413" s="3">
        <v>16</v>
      </c>
      <c r="R413" s="3">
        <v>0</v>
      </c>
      <c r="S413" s="3">
        <v>1026.5</v>
      </c>
      <c r="T413" s="3">
        <v>25.6</v>
      </c>
      <c r="U413" s="3">
        <v>0</v>
      </c>
      <c r="W413" s="3">
        <v>0</v>
      </c>
      <c r="X413" s="4">
        <f t="shared" si="119"/>
        <v>11553.48</v>
      </c>
      <c r="Y413" s="14">
        <f t="shared" si="105"/>
        <v>0.0200000000022555</v>
      </c>
    </row>
    <row r="414" s="3" customFormat="1" ht="18.75" spans="1:25">
      <c r="A414" s="18"/>
      <c r="B414" s="11" t="s">
        <v>25</v>
      </c>
      <c r="C414" s="3">
        <v>16543.75</v>
      </c>
      <c r="D414" s="3">
        <v>1765</v>
      </c>
      <c r="E414" s="3">
        <v>3223</v>
      </c>
      <c r="F414" s="3">
        <v>5925.65</v>
      </c>
      <c r="G414" s="3">
        <v>4716.66</v>
      </c>
      <c r="H414" s="3">
        <v>1208.99</v>
      </c>
      <c r="I414" s="3">
        <v>389.5</v>
      </c>
      <c r="J414" s="3">
        <v>0</v>
      </c>
      <c r="K414" s="3">
        <v>419.6</v>
      </c>
      <c r="L414" s="3">
        <v>4630.8</v>
      </c>
      <c r="M414" s="3">
        <v>0</v>
      </c>
      <c r="N414" s="3">
        <v>0</v>
      </c>
      <c r="O414" s="3">
        <v>108.2</v>
      </c>
      <c r="P414" s="3">
        <v>0</v>
      </c>
      <c r="Q414" s="3">
        <v>82</v>
      </c>
      <c r="R414" s="3">
        <v>0</v>
      </c>
      <c r="S414" s="3">
        <v>0</v>
      </c>
      <c r="T414" s="3">
        <v>0</v>
      </c>
      <c r="U414" s="3">
        <v>0</v>
      </c>
      <c r="W414" s="3">
        <v>0</v>
      </c>
      <c r="X414" s="4">
        <f t="shared" si="119"/>
        <v>16543.75</v>
      </c>
      <c r="Y414" s="14">
        <f t="shared" si="105"/>
        <v>0</v>
      </c>
    </row>
    <row r="415" s="3" customFormat="1" ht="18.75" spans="1:25">
      <c r="A415" s="18"/>
      <c r="B415" s="11" t="s">
        <v>26</v>
      </c>
      <c r="C415" s="3">
        <v>88</v>
      </c>
      <c r="D415" s="3">
        <v>0</v>
      </c>
      <c r="E415" s="3">
        <v>0</v>
      </c>
      <c r="F415" s="3">
        <v>88</v>
      </c>
      <c r="G415" s="3">
        <v>0</v>
      </c>
      <c r="H415" s="3">
        <v>88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W415" s="3">
        <v>0</v>
      </c>
      <c r="X415" s="4">
        <f t="shared" si="119"/>
        <v>88</v>
      </c>
      <c r="Y415" s="14">
        <f t="shared" ref="Y415:Y478" si="125">X415-C415</f>
        <v>0</v>
      </c>
    </row>
    <row r="416" s="3" customFormat="1" ht="18.75" spans="1:25">
      <c r="A416" s="18"/>
      <c r="B416" s="11" t="s">
        <v>69</v>
      </c>
      <c r="C416" s="3">
        <v>5979.8</v>
      </c>
      <c r="D416" s="3">
        <v>2591.82</v>
      </c>
      <c r="E416" s="3">
        <v>427</v>
      </c>
      <c r="F416" s="3">
        <v>2858.98</v>
      </c>
      <c r="G416" s="3">
        <v>2466.55</v>
      </c>
      <c r="H416" s="3">
        <v>392.43</v>
      </c>
      <c r="I416" s="3">
        <v>0</v>
      </c>
      <c r="J416" s="3">
        <v>0</v>
      </c>
      <c r="K416" s="3">
        <v>0</v>
      </c>
      <c r="L416" s="3">
        <v>102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W416" s="3">
        <v>0</v>
      </c>
      <c r="X416" s="4">
        <f t="shared" si="119"/>
        <v>5979.8</v>
      </c>
      <c r="Y416" s="14">
        <f t="shared" si="125"/>
        <v>0</v>
      </c>
    </row>
    <row r="417" s="3" customFormat="1" ht="18.75" spans="1:25">
      <c r="A417" s="18"/>
      <c r="B417" s="12" t="s">
        <v>28</v>
      </c>
      <c r="C417" s="3">
        <f t="shared" ref="C417:V417" si="126">SUM(C413:C416)</f>
        <v>34165.01</v>
      </c>
      <c r="D417" s="3">
        <f t="shared" si="126"/>
        <v>7706.52</v>
      </c>
      <c r="E417" s="3">
        <f t="shared" si="126"/>
        <v>3650</v>
      </c>
      <c r="F417" s="3">
        <f t="shared" si="126"/>
        <v>12558.51</v>
      </c>
      <c r="G417" s="3">
        <f t="shared" si="126"/>
        <v>9743.99</v>
      </c>
      <c r="H417" s="3">
        <f t="shared" si="126"/>
        <v>2814.52</v>
      </c>
      <c r="I417" s="3">
        <f t="shared" si="126"/>
        <v>389.5</v>
      </c>
      <c r="J417" s="3">
        <f t="shared" si="126"/>
        <v>0</v>
      </c>
      <c r="K417" s="3">
        <f t="shared" si="126"/>
        <v>419.6</v>
      </c>
      <c r="L417" s="3">
        <f t="shared" si="126"/>
        <v>8182.6</v>
      </c>
      <c r="M417" s="3">
        <f t="shared" si="126"/>
        <v>0</v>
      </c>
      <c r="N417" s="3">
        <f t="shared" si="126"/>
        <v>0</v>
      </c>
      <c r="O417" s="3">
        <f t="shared" si="126"/>
        <v>108.2</v>
      </c>
      <c r="P417" s="3">
        <f t="shared" si="126"/>
        <v>0</v>
      </c>
      <c r="Q417" s="3">
        <f t="shared" si="126"/>
        <v>98</v>
      </c>
      <c r="R417" s="3">
        <f t="shared" si="126"/>
        <v>0</v>
      </c>
      <c r="S417" s="3">
        <f t="shared" si="126"/>
        <v>1026.5</v>
      </c>
      <c r="T417" s="3">
        <f t="shared" si="126"/>
        <v>25.6</v>
      </c>
      <c r="U417" s="3">
        <f t="shared" si="126"/>
        <v>0</v>
      </c>
      <c r="W417" s="3">
        <f>SUM(W413:W416)</f>
        <v>0</v>
      </c>
      <c r="X417" s="4">
        <f t="shared" si="119"/>
        <v>34165.03</v>
      </c>
      <c r="Y417" s="14">
        <f t="shared" si="125"/>
        <v>0.0199999999967986</v>
      </c>
    </row>
    <row r="418" s="3" customFormat="1" ht="18.75" spans="1:25">
      <c r="A418" s="18" t="s">
        <v>115</v>
      </c>
      <c r="B418" s="11" t="s">
        <v>24</v>
      </c>
      <c r="C418" s="3">
        <v>18265.35</v>
      </c>
      <c r="D418" s="3">
        <v>3553.79</v>
      </c>
      <c r="E418" s="3">
        <v>3578.22</v>
      </c>
      <c r="F418" s="3">
        <v>6682.62</v>
      </c>
      <c r="G418" s="3">
        <v>4394.32</v>
      </c>
      <c r="H418" s="3">
        <v>2288.3</v>
      </c>
      <c r="K418" s="3">
        <v>34.8</v>
      </c>
      <c r="L418" s="3">
        <v>3211.48</v>
      </c>
      <c r="O418" s="3">
        <v>479.8</v>
      </c>
      <c r="R418" s="3">
        <v>698.64</v>
      </c>
      <c r="T418" s="3">
        <v>26</v>
      </c>
      <c r="X418" s="4">
        <f t="shared" si="119"/>
        <v>18265.35</v>
      </c>
      <c r="Y418" s="14">
        <f t="shared" si="125"/>
        <v>0</v>
      </c>
    </row>
    <row r="419" s="3" customFormat="1" ht="18.75" spans="1:25">
      <c r="A419" s="18"/>
      <c r="B419" s="11" t="s">
        <v>25</v>
      </c>
      <c r="X419" s="4">
        <f t="shared" si="119"/>
        <v>0</v>
      </c>
      <c r="Y419" s="14">
        <f t="shared" si="125"/>
        <v>0</v>
      </c>
    </row>
    <row r="420" s="3" customFormat="1" ht="18.75" spans="1:25">
      <c r="A420" s="18"/>
      <c r="B420" s="11" t="s">
        <v>26</v>
      </c>
      <c r="X420" s="4">
        <f t="shared" si="119"/>
        <v>0</v>
      </c>
      <c r="Y420" s="14">
        <f t="shared" si="125"/>
        <v>0</v>
      </c>
    </row>
    <row r="421" s="3" customFormat="1" ht="18.75" spans="1:25">
      <c r="A421" s="18"/>
      <c r="B421" s="11" t="s">
        <v>69</v>
      </c>
      <c r="C421" s="3">
        <v>2573.15</v>
      </c>
      <c r="D421" s="3">
        <v>641.2</v>
      </c>
      <c r="E421" s="3">
        <v>675.85</v>
      </c>
      <c r="F421" s="3">
        <v>1208.85</v>
      </c>
      <c r="G421" s="3">
        <v>836.79</v>
      </c>
      <c r="H421" s="3">
        <v>372.06</v>
      </c>
      <c r="R421" s="3">
        <v>47.28</v>
      </c>
      <c r="X421" s="4">
        <f t="shared" ref="X421:X427" si="127">D421+E421+G421+H421+I421+J421+K421+L421+M421+N421+O421+P421+Q421+R421+S421+T421+U421+W421</f>
        <v>2573.18</v>
      </c>
      <c r="Y421" s="14">
        <f t="shared" si="125"/>
        <v>0.0300000000002001</v>
      </c>
    </row>
    <row r="422" s="3" customFormat="1" ht="18.75" spans="1:25">
      <c r="A422" s="18"/>
      <c r="B422" s="12" t="s">
        <v>28</v>
      </c>
      <c r="C422" s="3">
        <f t="shared" ref="C422:V422" si="128">SUM(C418:C421)</f>
        <v>20838.5</v>
      </c>
      <c r="D422" s="3">
        <f t="shared" si="128"/>
        <v>4194.99</v>
      </c>
      <c r="E422" s="3">
        <f t="shared" si="128"/>
        <v>4254.07</v>
      </c>
      <c r="F422" s="3">
        <f t="shared" si="128"/>
        <v>7891.47</v>
      </c>
      <c r="G422" s="3">
        <f t="shared" si="128"/>
        <v>5231.11</v>
      </c>
      <c r="H422" s="3">
        <f t="shared" si="128"/>
        <v>2660.36</v>
      </c>
      <c r="I422" s="3">
        <f t="shared" si="128"/>
        <v>0</v>
      </c>
      <c r="J422" s="3">
        <f t="shared" si="128"/>
        <v>0</v>
      </c>
      <c r="K422" s="3">
        <f t="shared" si="128"/>
        <v>34.8</v>
      </c>
      <c r="L422" s="3">
        <f t="shared" si="128"/>
        <v>3211.48</v>
      </c>
      <c r="M422" s="3">
        <f t="shared" si="128"/>
        <v>0</v>
      </c>
      <c r="N422" s="3">
        <f t="shared" si="128"/>
        <v>0</v>
      </c>
      <c r="O422" s="3">
        <f t="shared" si="128"/>
        <v>479.8</v>
      </c>
      <c r="P422" s="3">
        <f t="shared" si="128"/>
        <v>0</v>
      </c>
      <c r="Q422" s="3">
        <f t="shared" si="128"/>
        <v>0</v>
      </c>
      <c r="R422" s="3">
        <f t="shared" si="128"/>
        <v>745.92</v>
      </c>
      <c r="S422" s="3">
        <f t="shared" si="128"/>
        <v>0</v>
      </c>
      <c r="T422" s="3">
        <f t="shared" si="128"/>
        <v>26</v>
      </c>
      <c r="U422" s="3">
        <f t="shared" si="128"/>
        <v>0</v>
      </c>
      <c r="W422" s="3">
        <f>SUM(W418:W421)</f>
        <v>0</v>
      </c>
      <c r="X422" s="4">
        <f t="shared" si="127"/>
        <v>20838.53</v>
      </c>
      <c r="Y422" s="14">
        <f t="shared" si="125"/>
        <v>0.0299999999951979</v>
      </c>
    </row>
    <row r="423" s="3" customFormat="1" ht="18.75" spans="1:25">
      <c r="A423" s="18" t="s">
        <v>116</v>
      </c>
      <c r="B423" s="11" t="s">
        <v>24</v>
      </c>
      <c r="C423" s="3">
        <v>17304.07</v>
      </c>
      <c r="D423" s="3">
        <v>4327.46</v>
      </c>
      <c r="E423" s="3">
        <v>27.2</v>
      </c>
      <c r="F423" s="3">
        <v>7944.19</v>
      </c>
      <c r="G423" s="3">
        <v>4595.62</v>
      </c>
      <c r="H423" s="3">
        <v>3348.57</v>
      </c>
      <c r="I423" s="3">
        <v>1324.11</v>
      </c>
      <c r="K423" s="3">
        <v>52.74</v>
      </c>
      <c r="L423" s="3">
        <v>1871.9</v>
      </c>
      <c r="O423" s="3">
        <v>1239.8</v>
      </c>
      <c r="Q423" s="3">
        <v>127.8</v>
      </c>
      <c r="R423" s="3">
        <v>149.61</v>
      </c>
      <c r="S423" s="3">
        <v>239.26</v>
      </c>
      <c r="X423" s="4">
        <f t="shared" si="127"/>
        <v>17304.07</v>
      </c>
      <c r="Y423" s="14">
        <f t="shared" si="125"/>
        <v>0</v>
      </c>
    </row>
    <row r="424" s="3" customFormat="1" ht="18.75" spans="1:25">
      <c r="A424" s="18"/>
      <c r="B424" s="11" t="s">
        <v>25</v>
      </c>
      <c r="C424" s="3">
        <v>1742.71</v>
      </c>
      <c r="D424" s="3">
        <v>305.8</v>
      </c>
      <c r="F424" s="3">
        <v>882.86</v>
      </c>
      <c r="G424" s="3">
        <v>648.11</v>
      </c>
      <c r="H424" s="3">
        <v>234.75</v>
      </c>
      <c r="L424" s="3">
        <v>524.5</v>
      </c>
      <c r="M424" s="3">
        <v>29.6</v>
      </c>
      <c r="X424" s="4">
        <f t="shared" si="127"/>
        <v>1742.76</v>
      </c>
      <c r="Y424" s="14">
        <f t="shared" si="125"/>
        <v>0.0499999999999545</v>
      </c>
    </row>
    <row r="425" s="3" customFormat="1" ht="18.75" spans="1:25">
      <c r="A425" s="18"/>
      <c r="B425" s="11" t="s">
        <v>26</v>
      </c>
      <c r="X425" s="4">
        <f t="shared" si="127"/>
        <v>0</v>
      </c>
      <c r="Y425" s="14">
        <f t="shared" si="125"/>
        <v>0</v>
      </c>
    </row>
    <row r="426" s="3" customFormat="1" ht="18.75" spans="1:25">
      <c r="A426" s="18"/>
      <c r="B426" s="11" t="s">
        <v>69</v>
      </c>
      <c r="C426" s="3">
        <v>10261.11</v>
      </c>
      <c r="D426" s="3">
        <v>5444.41</v>
      </c>
      <c r="E426" s="3">
        <v>810.94</v>
      </c>
      <c r="F426" s="3">
        <v>2955.94</v>
      </c>
      <c r="G426" s="3">
        <v>2431.55</v>
      </c>
      <c r="H426" s="3">
        <v>524.39</v>
      </c>
      <c r="L426" s="3">
        <v>714.96</v>
      </c>
      <c r="Q426" s="3">
        <v>154.81</v>
      </c>
      <c r="R426" s="3">
        <v>80.5</v>
      </c>
      <c r="S426" s="3">
        <v>99.55</v>
      </c>
      <c r="X426" s="4">
        <f t="shared" si="127"/>
        <v>10261.11</v>
      </c>
      <c r="Y426" s="14">
        <f t="shared" si="125"/>
        <v>0</v>
      </c>
    </row>
    <row r="427" s="3" customFormat="1" ht="18.75" spans="1:25">
      <c r="A427" s="18"/>
      <c r="B427" s="12" t="s">
        <v>28</v>
      </c>
      <c r="C427" s="3">
        <f t="shared" ref="C427:V427" si="129">SUM(C423:C426)</f>
        <v>29307.89</v>
      </c>
      <c r="D427" s="3">
        <f t="shared" si="129"/>
        <v>10077.67</v>
      </c>
      <c r="E427" s="3">
        <f t="shared" si="129"/>
        <v>838.14</v>
      </c>
      <c r="F427" s="3">
        <f t="shared" si="129"/>
        <v>11782.99</v>
      </c>
      <c r="G427" s="3">
        <f t="shared" si="129"/>
        <v>7675.28</v>
      </c>
      <c r="H427" s="3">
        <f t="shared" si="129"/>
        <v>4107.71</v>
      </c>
      <c r="I427" s="3">
        <f t="shared" si="129"/>
        <v>1324.11</v>
      </c>
      <c r="J427" s="3">
        <f t="shared" si="129"/>
        <v>0</v>
      </c>
      <c r="K427" s="3">
        <f t="shared" si="129"/>
        <v>52.74</v>
      </c>
      <c r="L427" s="3">
        <f t="shared" si="129"/>
        <v>3111.36</v>
      </c>
      <c r="M427" s="3">
        <f t="shared" si="129"/>
        <v>29.6</v>
      </c>
      <c r="N427" s="3">
        <f t="shared" si="129"/>
        <v>0</v>
      </c>
      <c r="O427" s="3">
        <f t="shared" si="129"/>
        <v>1239.8</v>
      </c>
      <c r="P427" s="3">
        <f t="shared" si="129"/>
        <v>0</v>
      </c>
      <c r="Q427" s="3">
        <f t="shared" si="129"/>
        <v>282.61</v>
      </c>
      <c r="R427" s="3">
        <f t="shared" si="129"/>
        <v>230.11</v>
      </c>
      <c r="S427" s="3">
        <f t="shared" si="129"/>
        <v>338.81</v>
      </c>
      <c r="T427" s="3">
        <f t="shared" si="129"/>
        <v>0</v>
      </c>
      <c r="U427" s="3">
        <f t="shared" si="129"/>
        <v>0</v>
      </c>
      <c r="W427" s="3">
        <f>SUM(W423:W426)</f>
        <v>0</v>
      </c>
      <c r="X427" s="4">
        <f t="shared" si="127"/>
        <v>29307.94</v>
      </c>
      <c r="Y427" s="14">
        <f t="shared" si="125"/>
        <v>0.0500000000029104</v>
      </c>
    </row>
    <row r="428" s="3" customFormat="1" ht="18.75" spans="1:25">
      <c r="A428" s="18" t="s">
        <v>117</v>
      </c>
      <c r="B428" s="11" t="s">
        <v>24</v>
      </c>
      <c r="C428" s="3">
        <v>18127.61</v>
      </c>
      <c r="D428" s="3">
        <v>3752.7</v>
      </c>
      <c r="E428" s="3">
        <v>3756.53</v>
      </c>
      <c r="F428" s="3">
        <v>10379.71</v>
      </c>
      <c r="G428" s="3">
        <v>5256.78</v>
      </c>
      <c r="H428" s="3">
        <v>5122.93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32.74</v>
      </c>
      <c r="P428" s="3">
        <v>32</v>
      </c>
      <c r="Q428" s="3">
        <v>32</v>
      </c>
      <c r="R428" s="3">
        <v>0</v>
      </c>
      <c r="S428" s="3">
        <v>141.92</v>
      </c>
      <c r="T428" s="3">
        <v>0</v>
      </c>
      <c r="U428" s="3">
        <v>0</v>
      </c>
      <c r="W428" s="3">
        <v>0</v>
      </c>
      <c r="X428" s="4">
        <f t="shared" si="119"/>
        <v>18127.6</v>
      </c>
      <c r="Y428" s="14">
        <f t="shared" si="125"/>
        <v>-0.0100000000020373</v>
      </c>
    </row>
    <row r="429" s="3" customFormat="1" ht="18.75" spans="1:25">
      <c r="A429" s="18"/>
      <c r="B429" s="11" t="s">
        <v>25</v>
      </c>
      <c r="X429" s="4">
        <f t="shared" si="119"/>
        <v>0</v>
      </c>
      <c r="Y429" s="14">
        <f t="shared" si="125"/>
        <v>0</v>
      </c>
    </row>
    <row r="430" s="3" customFormat="1" ht="18.75" spans="1:25">
      <c r="A430" s="18"/>
      <c r="B430" s="11" t="s">
        <v>26</v>
      </c>
      <c r="X430" s="4">
        <f t="shared" si="119"/>
        <v>0</v>
      </c>
      <c r="Y430" s="14">
        <f t="shared" si="125"/>
        <v>0</v>
      </c>
    </row>
    <row r="431" s="3" customFormat="1" ht="18.75" spans="1:25">
      <c r="A431" s="18"/>
      <c r="B431" s="11" t="s">
        <v>69</v>
      </c>
      <c r="C431" s="3">
        <v>7919.64</v>
      </c>
      <c r="D431" s="3">
        <v>2330.8</v>
      </c>
      <c r="E431" s="3">
        <v>2516.66</v>
      </c>
      <c r="F431" s="3">
        <v>2374.12</v>
      </c>
      <c r="G431" s="3">
        <v>1709.76</v>
      </c>
      <c r="H431" s="3">
        <v>664.36</v>
      </c>
      <c r="I431" s="3">
        <v>0</v>
      </c>
      <c r="J431" s="3">
        <v>0</v>
      </c>
      <c r="K431" s="3">
        <v>0</v>
      </c>
      <c r="L431" s="3">
        <v>360.74</v>
      </c>
      <c r="M431" s="3">
        <v>0</v>
      </c>
      <c r="N431" s="3">
        <v>0</v>
      </c>
      <c r="O431" s="3">
        <v>170.78</v>
      </c>
      <c r="P431" s="3">
        <v>0</v>
      </c>
      <c r="Q431" s="3">
        <v>166.55</v>
      </c>
      <c r="R431" s="3">
        <v>0</v>
      </c>
      <c r="S431" s="3">
        <v>0</v>
      </c>
      <c r="T431" s="3">
        <v>0</v>
      </c>
      <c r="U431" s="3">
        <v>0</v>
      </c>
      <c r="W431" s="3">
        <v>0</v>
      </c>
      <c r="X431" s="4">
        <f t="shared" si="119"/>
        <v>7919.65</v>
      </c>
      <c r="Y431" s="14">
        <f t="shared" si="125"/>
        <v>0.00999999999930878</v>
      </c>
    </row>
    <row r="432" s="3" customFormat="1" ht="18.75" spans="1:25">
      <c r="A432" s="18"/>
      <c r="B432" s="12" t="s">
        <v>28</v>
      </c>
      <c r="C432" s="3">
        <f t="shared" ref="C432:V432" si="130">SUM(C428:C431)</f>
        <v>26047.25</v>
      </c>
      <c r="D432" s="3">
        <f t="shared" si="130"/>
        <v>6083.5</v>
      </c>
      <c r="E432" s="3">
        <f t="shared" si="130"/>
        <v>6273.19</v>
      </c>
      <c r="F432" s="3">
        <f t="shared" si="130"/>
        <v>12753.83</v>
      </c>
      <c r="G432" s="3">
        <f t="shared" si="130"/>
        <v>6966.54</v>
      </c>
      <c r="H432" s="3">
        <f t="shared" si="130"/>
        <v>5787.29</v>
      </c>
      <c r="I432" s="3">
        <f t="shared" si="130"/>
        <v>0</v>
      </c>
      <c r="J432" s="3">
        <f t="shared" si="130"/>
        <v>0</v>
      </c>
      <c r="K432" s="3">
        <f t="shared" si="130"/>
        <v>0</v>
      </c>
      <c r="L432" s="3">
        <f t="shared" si="130"/>
        <v>360.74</v>
      </c>
      <c r="M432" s="3">
        <f t="shared" si="130"/>
        <v>0</v>
      </c>
      <c r="N432" s="3">
        <f t="shared" si="130"/>
        <v>0</v>
      </c>
      <c r="O432" s="3">
        <f t="shared" si="130"/>
        <v>203.52</v>
      </c>
      <c r="P432" s="3">
        <f t="shared" si="130"/>
        <v>32</v>
      </c>
      <c r="Q432" s="3">
        <f t="shared" si="130"/>
        <v>198.55</v>
      </c>
      <c r="R432" s="3">
        <f t="shared" si="130"/>
        <v>0</v>
      </c>
      <c r="S432" s="3">
        <f t="shared" si="130"/>
        <v>141.92</v>
      </c>
      <c r="T432" s="3">
        <f t="shared" si="130"/>
        <v>0</v>
      </c>
      <c r="U432" s="3">
        <f t="shared" si="130"/>
        <v>0</v>
      </c>
      <c r="W432" s="3">
        <f>SUM(W428:W431)</f>
        <v>0</v>
      </c>
      <c r="X432" s="4">
        <f t="shared" si="119"/>
        <v>26047.25</v>
      </c>
      <c r="Y432" s="14">
        <f t="shared" si="125"/>
        <v>0</v>
      </c>
    </row>
    <row r="433" s="3" customFormat="1" ht="18.75" spans="1:25">
      <c r="A433" s="18" t="s">
        <v>118</v>
      </c>
      <c r="B433" s="11" t="s">
        <v>24</v>
      </c>
      <c r="C433" s="3">
        <v>10350.94</v>
      </c>
      <c r="D433" s="3">
        <v>3955.8</v>
      </c>
      <c r="E433" s="3">
        <v>244</v>
      </c>
      <c r="F433" s="3">
        <v>4063.58</v>
      </c>
      <c r="G433" s="3">
        <v>2464.18</v>
      </c>
      <c r="H433" s="3">
        <v>1599.4</v>
      </c>
      <c r="I433" s="3">
        <v>206.1</v>
      </c>
      <c r="J433" s="3">
        <v>0</v>
      </c>
      <c r="K433" s="3">
        <v>0</v>
      </c>
      <c r="L433" s="3">
        <v>1851.7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29.8</v>
      </c>
      <c r="T433" s="3">
        <v>0</v>
      </c>
      <c r="U433" s="3">
        <v>0</v>
      </c>
      <c r="W433" s="3">
        <v>0</v>
      </c>
      <c r="X433" s="4">
        <f t="shared" si="119"/>
        <v>10350.98</v>
      </c>
      <c r="Y433" s="14">
        <f t="shared" si="125"/>
        <v>0.0399999999990541</v>
      </c>
    </row>
    <row r="434" s="3" customFormat="1" ht="18.75" spans="1:25">
      <c r="A434" s="18"/>
      <c r="B434" s="11" t="s">
        <v>25</v>
      </c>
      <c r="C434" s="3">
        <v>6777.84</v>
      </c>
      <c r="D434" s="3">
        <v>665.9</v>
      </c>
      <c r="E434" s="3">
        <v>1947</v>
      </c>
      <c r="F434" s="3">
        <v>1793.9</v>
      </c>
      <c r="G434" s="3">
        <v>1288.6</v>
      </c>
      <c r="H434" s="3">
        <v>505.3</v>
      </c>
      <c r="I434" s="3">
        <v>0</v>
      </c>
      <c r="J434" s="3">
        <v>0</v>
      </c>
      <c r="K434" s="3">
        <v>0</v>
      </c>
      <c r="L434" s="3">
        <v>1882</v>
      </c>
      <c r="M434" s="3">
        <v>0</v>
      </c>
      <c r="N434" s="3">
        <v>0</v>
      </c>
      <c r="O434" s="3">
        <v>299.53</v>
      </c>
      <c r="P434" s="3">
        <v>0</v>
      </c>
      <c r="Q434" s="3">
        <v>21.8</v>
      </c>
      <c r="R434" s="3">
        <v>167.7</v>
      </c>
      <c r="S434" s="3">
        <v>0</v>
      </c>
      <c r="T434" s="3">
        <v>0</v>
      </c>
      <c r="U434" s="3">
        <v>0</v>
      </c>
      <c r="W434" s="3">
        <v>0</v>
      </c>
      <c r="X434" s="4">
        <f t="shared" si="119"/>
        <v>6777.83</v>
      </c>
      <c r="Y434" s="14">
        <f t="shared" si="125"/>
        <v>-0.0100000000002183</v>
      </c>
    </row>
    <row r="435" s="3" customFormat="1" ht="18.75" spans="1:25">
      <c r="A435" s="18"/>
      <c r="B435" s="11" t="s">
        <v>26</v>
      </c>
      <c r="X435" s="4">
        <f t="shared" si="119"/>
        <v>0</v>
      </c>
      <c r="Y435" s="14">
        <f t="shared" si="125"/>
        <v>0</v>
      </c>
    </row>
    <row r="436" s="3" customFormat="1" ht="18.75" spans="1:25">
      <c r="A436" s="18"/>
      <c r="B436" s="11" t="s">
        <v>69</v>
      </c>
      <c r="C436" s="3">
        <v>5152.33</v>
      </c>
      <c r="D436" s="3">
        <v>1755.1</v>
      </c>
      <c r="E436" s="3">
        <v>2291.52</v>
      </c>
      <c r="F436" s="3">
        <v>985.99</v>
      </c>
      <c r="G436" s="3">
        <v>809.92</v>
      </c>
      <c r="H436" s="3">
        <v>176.07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46</v>
      </c>
      <c r="P436" s="3">
        <v>0</v>
      </c>
      <c r="Q436" s="3">
        <v>0</v>
      </c>
      <c r="R436" s="3">
        <v>0</v>
      </c>
      <c r="S436" s="3">
        <v>73.67</v>
      </c>
      <c r="T436" s="3">
        <v>0</v>
      </c>
      <c r="U436" s="3">
        <v>0</v>
      </c>
      <c r="W436" s="3">
        <v>0</v>
      </c>
      <c r="X436" s="4">
        <f t="shared" si="119"/>
        <v>5152.28</v>
      </c>
      <c r="Y436" s="14">
        <f t="shared" si="125"/>
        <v>-0.0500000000001819</v>
      </c>
    </row>
    <row r="437" s="3" customFormat="1" ht="18.75" spans="1:25">
      <c r="A437" s="18"/>
      <c r="B437" s="12" t="s">
        <v>28</v>
      </c>
      <c r="C437" s="3">
        <f t="shared" ref="C437:V437" si="131">SUM(C433:C436)</f>
        <v>22281.11</v>
      </c>
      <c r="D437" s="3">
        <f t="shared" si="131"/>
        <v>6376.8</v>
      </c>
      <c r="E437" s="3">
        <f t="shared" si="131"/>
        <v>4482.52</v>
      </c>
      <c r="F437" s="3">
        <f t="shared" si="131"/>
        <v>6843.47</v>
      </c>
      <c r="G437" s="3">
        <f t="shared" si="131"/>
        <v>4562.7</v>
      </c>
      <c r="H437" s="3">
        <f t="shared" si="131"/>
        <v>2280.77</v>
      </c>
      <c r="I437" s="3">
        <f t="shared" si="131"/>
        <v>206.1</v>
      </c>
      <c r="J437" s="3">
        <f t="shared" si="131"/>
        <v>0</v>
      </c>
      <c r="K437" s="3">
        <f t="shared" si="131"/>
        <v>0</v>
      </c>
      <c r="L437" s="3">
        <f t="shared" si="131"/>
        <v>3733.7</v>
      </c>
      <c r="M437" s="3">
        <f t="shared" si="131"/>
        <v>0</v>
      </c>
      <c r="N437" s="3">
        <f t="shared" si="131"/>
        <v>0</v>
      </c>
      <c r="O437" s="3">
        <f t="shared" si="131"/>
        <v>345.53</v>
      </c>
      <c r="P437" s="3">
        <f t="shared" si="131"/>
        <v>0</v>
      </c>
      <c r="Q437" s="3">
        <f t="shared" si="131"/>
        <v>21.8</v>
      </c>
      <c r="R437" s="3">
        <f t="shared" si="131"/>
        <v>167.7</v>
      </c>
      <c r="S437" s="3">
        <f t="shared" si="131"/>
        <v>103.47</v>
      </c>
      <c r="T437" s="3">
        <f t="shared" si="131"/>
        <v>0</v>
      </c>
      <c r="U437" s="3">
        <f t="shared" si="131"/>
        <v>0</v>
      </c>
      <c r="W437" s="3">
        <f>SUM(W433:W436)</f>
        <v>0</v>
      </c>
      <c r="X437" s="4">
        <f t="shared" si="119"/>
        <v>22281.09</v>
      </c>
      <c r="Y437" s="14">
        <f t="shared" si="125"/>
        <v>-0.0200000000004366</v>
      </c>
    </row>
    <row r="438" s="3" customFormat="1" ht="18.75" spans="1:25">
      <c r="A438" s="18" t="s">
        <v>119</v>
      </c>
      <c r="B438" s="11" t="s">
        <v>24</v>
      </c>
      <c r="C438" s="3">
        <v>11484.94</v>
      </c>
      <c r="D438" s="3">
        <v>3280</v>
      </c>
      <c r="E438" s="3">
        <v>1374.7</v>
      </c>
      <c r="F438" s="3">
        <v>5920.33</v>
      </c>
      <c r="G438" s="3">
        <v>3275.63</v>
      </c>
      <c r="H438" s="3">
        <v>2644.7</v>
      </c>
      <c r="K438" s="3">
        <v>117.6</v>
      </c>
      <c r="O438" s="3">
        <v>682.75</v>
      </c>
      <c r="Q438" s="3">
        <v>109.6</v>
      </c>
      <c r="X438" s="4">
        <f t="shared" si="119"/>
        <v>11484.98</v>
      </c>
      <c r="Y438" s="14">
        <f t="shared" si="125"/>
        <v>0.0399999999990541</v>
      </c>
    </row>
    <row r="439" s="3" customFormat="1" ht="18.75" spans="1:25">
      <c r="A439" s="18"/>
      <c r="B439" s="11" t="s">
        <v>25</v>
      </c>
      <c r="C439" s="3">
        <v>5181</v>
      </c>
      <c r="D439" s="3">
        <v>629.8</v>
      </c>
      <c r="E439" s="3">
        <v>3484</v>
      </c>
      <c r="F439" s="3">
        <v>549.2</v>
      </c>
      <c r="G439" s="3">
        <v>312</v>
      </c>
      <c r="H439" s="3">
        <v>237.2</v>
      </c>
      <c r="O439" s="3">
        <v>518</v>
      </c>
      <c r="X439" s="4">
        <f t="shared" si="119"/>
        <v>5181</v>
      </c>
      <c r="Y439" s="14">
        <f t="shared" si="125"/>
        <v>0</v>
      </c>
    </row>
    <row r="440" s="3" customFormat="1" ht="18.75" spans="1:25">
      <c r="A440" s="18"/>
      <c r="B440" s="11" t="s">
        <v>26</v>
      </c>
      <c r="X440" s="4">
        <f t="shared" si="119"/>
        <v>0</v>
      </c>
      <c r="Y440" s="14">
        <f t="shared" si="125"/>
        <v>0</v>
      </c>
    </row>
    <row r="441" s="3" customFormat="1" ht="18.75" spans="1:25">
      <c r="A441" s="18"/>
      <c r="B441" s="11" t="s">
        <v>69</v>
      </c>
      <c r="C441" s="3">
        <v>1903.43</v>
      </c>
      <c r="D441" s="3">
        <v>485.89</v>
      </c>
      <c r="F441" s="3">
        <v>1417.54</v>
      </c>
      <c r="G441" s="3">
        <v>1411.6</v>
      </c>
      <c r="H441" s="3">
        <v>5.94</v>
      </c>
      <c r="X441" s="4">
        <f t="shared" si="119"/>
        <v>1903.43</v>
      </c>
      <c r="Y441" s="14">
        <f t="shared" si="125"/>
        <v>0</v>
      </c>
    </row>
    <row r="442" s="3" customFormat="1" ht="18.75" spans="1:25">
      <c r="A442" s="18"/>
      <c r="B442" s="12" t="s">
        <v>28</v>
      </c>
      <c r="C442" s="3">
        <f t="shared" ref="C442:V442" si="132">SUM(C438:C441)</f>
        <v>18569.37</v>
      </c>
      <c r="D442" s="3">
        <f t="shared" si="132"/>
        <v>4395.69</v>
      </c>
      <c r="E442" s="3">
        <f t="shared" si="132"/>
        <v>4858.7</v>
      </c>
      <c r="F442" s="3">
        <f t="shared" si="132"/>
        <v>7887.07</v>
      </c>
      <c r="G442" s="3">
        <f t="shared" si="132"/>
        <v>4999.23</v>
      </c>
      <c r="H442" s="3">
        <f t="shared" si="132"/>
        <v>2887.84</v>
      </c>
      <c r="I442" s="3">
        <f t="shared" si="132"/>
        <v>0</v>
      </c>
      <c r="J442" s="3">
        <f t="shared" si="132"/>
        <v>0</v>
      </c>
      <c r="K442" s="3">
        <f t="shared" si="132"/>
        <v>117.6</v>
      </c>
      <c r="L442" s="3">
        <f t="shared" si="132"/>
        <v>0</v>
      </c>
      <c r="M442" s="3">
        <f t="shared" si="132"/>
        <v>0</v>
      </c>
      <c r="N442" s="3">
        <f t="shared" si="132"/>
        <v>0</v>
      </c>
      <c r="O442" s="3">
        <f t="shared" si="132"/>
        <v>1200.75</v>
      </c>
      <c r="P442" s="3">
        <f t="shared" si="132"/>
        <v>0</v>
      </c>
      <c r="Q442" s="3">
        <f t="shared" si="132"/>
        <v>109.6</v>
      </c>
      <c r="R442" s="3">
        <f t="shared" si="132"/>
        <v>0</v>
      </c>
      <c r="S442" s="3">
        <f t="shared" si="132"/>
        <v>0</v>
      </c>
      <c r="T442" s="3">
        <f t="shared" si="132"/>
        <v>0</v>
      </c>
      <c r="U442" s="3">
        <f t="shared" si="132"/>
        <v>0</v>
      </c>
      <c r="W442" s="3">
        <f>SUM(W438:W441)</f>
        <v>0</v>
      </c>
      <c r="X442" s="4">
        <f t="shared" si="119"/>
        <v>18569.41</v>
      </c>
      <c r="Y442" s="14">
        <f t="shared" si="125"/>
        <v>0.0399999999935972</v>
      </c>
    </row>
    <row r="443" s="3" customFormat="1" ht="18.75" spans="1:25">
      <c r="A443" s="18" t="s">
        <v>120</v>
      </c>
      <c r="B443" s="11" t="s">
        <v>24</v>
      </c>
      <c r="C443" s="3">
        <v>11702.08</v>
      </c>
      <c r="D443" s="3">
        <v>2722.3</v>
      </c>
      <c r="E443" s="3">
        <v>1047.2</v>
      </c>
      <c r="F443" s="3">
        <v>4221.62</v>
      </c>
      <c r="G443" s="3">
        <v>2014.28</v>
      </c>
      <c r="H443" s="3">
        <v>2207.34</v>
      </c>
      <c r="I443" s="3">
        <v>1785.7</v>
      </c>
      <c r="L443" s="3">
        <v>689</v>
      </c>
      <c r="O443" s="3">
        <v>276.7</v>
      </c>
      <c r="Q443" s="3">
        <v>34</v>
      </c>
      <c r="R443" s="3">
        <v>925.54</v>
      </c>
      <c r="X443" s="4">
        <f t="shared" si="119"/>
        <v>11702.06</v>
      </c>
      <c r="Y443" s="14">
        <f t="shared" si="125"/>
        <v>-0.0199999999986176</v>
      </c>
    </row>
    <row r="444" s="3" customFormat="1" ht="18.75" spans="1:25">
      <c r="A444" s="18"/>
      <c r="B444" s="11" t="s">
        <v>25</v>
      </c>
      <c r="C444" s="3">
        <v>3824.91</v>
      </c>
      <c r="D444" s="3">
        <v>120.1</v>
      </c>
      <c r="E444" s="3">
        <v>1262</v>
      </c>
      <c r="F444" s="3">
        <v>1548.91</v>
      </c>
      <c r="G444" s="3">
        <v>883.41</v>
      </c>
      <c r="H444" s="3">
        <v>665.5</v>
      </c>
      <c r="I444" s="3">
        <v>484.3</v>
      </c>
      <c r="M444" s="3">
        <v>46.6</v>
      </c>
      <c r="O444" s="3">
        <v>347.2</v>
      </c>
      <c r="T444" s="3">
        <v>15.8</v>
      </c>
      <c r="X444" s="4">
        <f t="shared" si="119"/>
        <v>3824.91</v>
      </c>
      <c r="Y444" s="14">
        <f t="shared" si="125"/>
        <v>0</v>
      </c>
    </row>
    <row r="445" s="3" customFormat="1" ht="18.75" spans="1:25">
      <c r="A445" s="18"/>
      <c r="B445" s="11" t="s">
        <v>26</v>
      </c>
      <c r="X445" s="4">
        <f t="shared" si="119"/>
        <v>0</v>
      </c>
      <c r="Y445" s="14">
        <f t="shared" si="125"/>
        <v>0</v>
      </c>
    </row>
    <row r="446" s="3" customFormat="1" ht="18.75" spans="1:25">
      <c r="A446" s="18"/>
      <c r="B446" s="11" t="s">
        <v>69</v>
      </c>
      <c r="C446" s="3">
        <v>5725.96</v>
      </c>
      <c r="D446" s="3">
        <v>1699.5</v>
      </c>
      <c r="E446" s="3">
        <v>1646.77</v>
      </c>
      <c r="F446" s="3">
        <v>2142.53</v>
      </c>
      <c r="G446" s="3">
        <v>1768.06</v>
      </c>
      <c r="H446" s="3">
        <v>374.47</v>
      </c>
      <c r="I446" s="3">
        <v>237.17</v>
      </c>
      <c r="X446" s="4">
        <f t="shared" si="119"/>
        <v>5725.97</v>
      </c>
      <c r="Y446" s="14">
        <f t="shared" si="125"/>
        <v>0.0100000000002183</v>
      </c>
    </row>
    <row r="447" s="3" customFormat="1" ht="18.75" spans="1:25">
      <c r="A447" s="18"/>
      <c r="B447" s="12" t="s">
        <v>28</v>
      </c>
      <c r="C447" s="3">
        <f t="shared" ref="C447:V447" si="133">SUM(C443:C446)</f>
        <v>21252.95</v>
      </c>
      <c r="D447" s="3">
        <f t="shared" si="133"/>
        <v>4541.9</v>
      </c>
      <c r="E447" s="3">
        <f t="shared" si="133"/>
        <v>3955.97</v>
      </c>
      <c r="F447" s="3">
        <f t="shared" si="133"/>
        <v>7913.06</v>
      </c>
      <c r="G447" s="3">
        <f t="shared" si="133"/>
        <v>4665.75</v>
      </c>
      <c r="H447" s="3">
        <f t="shared" si="133"/>
        <v>3247.31</v>
      </c>
      <c r="I447" s="3">
        <f t="shared" si="133"/>
        <v>2507.17</v>
      </c>
      <c r="J447" s="3">
        <f t="shared" si="133"/>
        <v>0</v>
      </c>
      <c r="K447" s="3">
        <f t="shared" si="133"/>
        <v>0</v>
      </c>
      <c r="L447" s="3">
        <f t="shared" si="133"/>
        <v>689</v>
      </c>
      <c r="M447" s="3">
        <f t="shared" si="133"/>
        <v>46.6</v>
      </c>
      <c r="N447" s="3">
        <f t="shared" si="133"/>
        <v>0</v>
      </c>
      <c r="O447" s="3">
        <f t="shared" si="133"/>
        <v>623.9</v>
      </c>
      <c r="P447" s="3">
        <f t="shared" si="133"/>
        <v>0</v>
      </c>
      <c r="Q447" s="3">
        <f t="shared" si="133"/>
        <v>34</v>
      </c>
      <c r="R447" s="3">
        <f t="shared" si="133"/>
        <v>925.54</v>
      </c>
      <c r="S447" s="3">
        <f t="shared" si="133"/>
        <v>0</v>
      </c>
      <c r="T447" s="3">
        <f t="shared" si="133"/>
        <v>15.8</v>
      </c>
      <c r="U447" s="3">
        <f t="shared" si="133"/>
        <v>0</v>
      </c>
      <c r="W447" s="3">
        <f>SUM(W443:W446)</f>
        <v>0</v>
      </c>
      <c r="X447" s="4">
        <f t="shared" si="119"/>
        <v>21252.94</v>
      </c>
      <c r="Y447" s="14">
        <f t="shared" si="125"/>
        <v>-0.0100000000020373</v>
      </c>
    </row>
    <row r="448" s="3" customFormat="1" ht="18.75" spans="1:25">
      <c r="A448" s="18" t="s">
        <v>121</v>
      </c>
      <c r="B448" s="11" t="s">
        <v>24</v>
      </c>
      <c r="C448" s="3">
        <v>22296.99</v>
      </c>
      <c r="D448" s="3">
        <v>3150.1</v>
      </c>
      <c r="E448" s="3">
        <v>805.8</v>
      </c>
      <c r="F448" s="3">
        <v>7474.23</v>
      </c>
      <c r="G448" s="3">
        <v>6266.13</v>
      </c>
      <c r="H448" s="3">
        <v>1208.1</v>
      </c>
      <c r="L448" s="3">
        <v>8961.45</v>
      </c>
      <c r="O448" s="3">
        <v>476.6</v>
      </c>
      <c r="Q448" s="3">
        <v>1395.8</v>
      </c>
      <c r="T448" s="3">
        <v>33</v>
      </c>
      <c r="X448" s="4">
        <f t="shared" si="119"/>
        <v>22296.98</v>
      </c>
      <c r="Y448" s="14">
        <f t="shared" si="125"/>
        <v>-0.0100000000020373</v>
      </c>
    </row>
    <row r="449" s="3" customFormat="1" ht="18.75" spans="1:25">
      <c r="A449" s="18"/>
      <c r="B449" s="11" t="s">
        <v>25</v>
      </c>
      <c r="X449" s="4">
        <f t="shared" si="119"/>
        <v>0</v>
      </c>
      <c r="Y449" s="14">
        <f t="shared" si="125"/>
        <v>0</v>
      </c>
    </row>
    <row r="450" s="3" customFormat="1" ht="18.75" spans="1:25">
      <c r="A450" s="18"/>
      <c r="B450" s="11" t="s">
        <v>26</v>
      </c>
      <c r="X450" s="4">
        <f t="shared" si="119"/>
        <v>0</v>
      </c>
      <c r="Y450" s="14">
        <f t="shared" si="125"/>
        <v>0</v>
      </c>
    </row>
    <row r="451" s="3" customFormat="1" ht="18.75" spans="1:25">
      <c r="A451" s="18"/>
      <c r="B451" s="11" t="s">
        <v>69</v>
      </c>
      <c r="C451" s="3">
        <v>2292.72</v>
      </c>
      <c r="D451" s="3">
        <v>3.88</v>
      </c>
      <c r="F451" s="3">
        <v>2288.84</v>
      </c>
      <c r="G451" s="3">
        <v>2159.95</v>
      </c>
      <c r="H451" s="3">
        <v>128.89</v>
      </c>
      <c r="X451" s="4">
        <f t="shared" si="119"/>
        <v>2292.72</v>
      </c>
      <c r="Y451" s="14">
        <f t="shared" si="125"/>
        <v>0</v>
      </c>
    </row>
    <row r="452" s="3" customFormat="1" ht="18.75" spans="1:25">
      <c r="A452" s="18"/>
      <c r="B452" s="12" t="s">
        <v>28</v>
      </c>
      <c r="C452" s="3">
        <f t="shared" ref="C452:V452" si="134">SUM(C448:C451)</f>
        <v>24589.71</v>
      </c>
      <c r="D452" s="3">
        <f t="shared" si="134"/>
        <v>3153.98</v>
      </c>
      <c r="E452" s="3">
        <f t="shared" si="134"/>
        <v>805.8</v>
      </c>
      <c r="F452" s="3">
        <f t="shared" si="134"/>
        <v>9763.07</v>
      </c>
      <c r="G452" s="3">
        <f t="shared" si="134"/>
        <v>8426.08</v>
      </c>
      <c r="H452" s="3">
        <f t="shared" si="134"/>
        <v>1336.99</v>
      </c>
      <c r="I452" s="3">
        <f t="shared" si="134"/>
        <v>0</v>
      </c>
      <c r="J452" s="3">
        <f t="shared" si="134"/>
        <v>0</v>
      </c>
      <c r="K452" s="3">
        <f t="shared" si="134"/>
        <v>0</v>
      </c>
      <c r="L452" s="3">
        <f t="shared" si="134"/>
        <v>8961.45</v>
      </c>
      <c r="M452" s="3">
        <f t="shared" si="134"/>
        <v>0</v>
      </c>
      <c r="N452" s="3">
        <f t="shared" si="134"/>
        <v>0</v>
      </c>
      <c r="O452" s="3">
        <f t="shared" si="134"/>
        <v>476.6</v>
      </c>
      <c r="P452" s="3">
        <f t="shared" si="134"/>
        <v>0</v>
      </c>
      <c r="Q452" s="3">
        <f t="shared" si="134"/>
        <v>1395.8</v>
      </c>
      <c r="R452" s="3">
        <f t="shared" si="134"/>
        <v>0</v>
      </c>
      <c r="S452" s="3">
        <f t="shared" si="134"/>
        <v>0</v>
      </c>
      <c r="T452" s="3">
        <f t="shared" si="134"/>
        <v>33</v>
      </c>
      <c r="U452" s="3">
        <f t="shared" si="134"/>
        <v>0</v>
      </c>
      <c r="W452" s="3">
        <f>SUM(W448:W451)</f>
        <v>0</v>
      </c>
      <c r="X452" s="4">
        <f t="shared" si="119"/>
        <v>24589.7</v>
      </c>
      <c r="Y452" s="14">
        <f t="shared" si="125"/>
        <v>-0.0100000000020373</v>
      </c>
    </row>
    <row r="453" ht="18.75" spans="1:25">
      <c r="A453" s="18" t="s">
        <v>122</v>
      </c>
      <c r="B453" s="11" t="s">
        <v>24</v>
      </c>
      <c r="C453" s="3">
        <v>16981.38</v>
      </c>
      <c r="D453" s="3">
        <v>1862.5</v>
      </c>
      <c r="E453" s="3">
        <v>1138.61</v>
      </c>
      <c r="F453" s="3">
        <v>8997.97</v>
      </c>
      <c r="G453" s="3">
        <v>6066.03</v>
      </c>
      <c r="H453" s="3">
        <v>2931.94</v>
      </c>
      <c r="I453" s="3">
        <v>1127.07</v>
      </c>
      <c r="K453" s="3">
        <v>289.4</v>
      </c>
      <c r="M453" s="3">
        <v>1000</v>
      </c>
      <c r="O453" s="3">
        <v>2351</v>
      </c>
      <c r="Q453" s="3">
        <v>100</v>
      </c>
      <c r="R453" s="3">
        <v>114.82</v>
      </c>
      <c r="X453" s="4">
        <f t="shared" si="119"/>
        <v>16981.37</v>
      </c>
      <c r="Y453" s="14">
        <f t="shared" si="125"/>
        <v>-0.0100000000020373</v>
      </c>
    </row>
    <row r="454" ht="18.75" spans="1:25">
      <c r="A454" s="18"/>
      <c r="B454" s="11" t="s">
        <v>25</v>
      </c>
      <c r="C454" s="3">
        <v>11175.6</v>
      </c>
      <c r="D454" s="3">
        <v>2805.2</v>
      </c>
      <c r="E454" s="3">
        <v>4152.72</v>
      </c>
      <c r="F454" s="3">
        <v>3894.02</v>
      </c>
      <c r="G454" s="3">
        <v>2123.2</v>
      </c>
      <c r="H454" s="3">
        <v>1770.82</v>
      </c>
      <c r="I454" s="3">
        <v>66.8</v>
      </c>
      <c r="L454" s="3">
        <v>133</v>
      </c>
      <c r="Q454" s="3">
        <v>123.89</v>
      </c>
      <c r="X454" s="4">
        <f t="shared" si="119"/>
        <v>11175.63</v>
      </c>
      <c r="Y454" s="14">
        <f t="shared" si="125"/>
        <v>0.0299999999970169</v>
      </c>
    </row>
    <row r="455" ht="18.75" spans="1:25">
      <c r="A455" s="18"/>
      <c r="B455" s="11" t="s">
        <v>26</v>
      </c>
      <c r="X455" s="4">
        <f t="shared" si="119"/>
        <v>0</v>
      </c>
      <c r="Y455" s="14">
        <f t="shared" si="125"/>
        <v>0</v>
      </c>
    </row>
    <row r="456" ht="18.75" spans="1:25">
      <c r="A456" s="18"/>
      <c r="B456" s="11" t="s">
        <v>69</v>
      </c>
      <c r="C456" s="3">
        <v>6877.54</v>
      </c>
      <c r="D456" s="3">
        <v>1104.06</v>
      </c>
      <c r="E456" s="3">
        <v>260.76</v>
      </c>
      <c r="F456" s="3">
        <v>5512.72</v>
      </c>
      <c r="G456" s="3">
        <v>5235.74</v>
      </c>
      <c r="H456" s="3">
        <v>276.98</v>
      </c>
      <c r="X456" s="4">
        <f t="shared" si="119"/>
        <v>6877.54</v>
      </c>
      <c r="Y456" s="14">
        <f t="shared" si="125"/>
        <v>0</v>
      </c>
    </row>
    <row r="457" ht="18.75" spans="1:25">
      <c r="A457" s="18"/>
      <c r="B457" s="12" t="s">
        <v>28</v>
      </c>
      <c r="C457" s="3">
        <f>C453+C454+C455+C456</f>
        <v>35034.52</v>
      </c>
      <c r="D457" s="3">
        <f t="shared" ref="D457:V457" si="135">D453+D454+D455+D456</f>
        <v>5771.76</v>
      </c>
      <c r="E457" s="3">
        <f t="shared" si="135"/>
        <v>5552.09</v>
      </c>
      <c r="F457" s="3">
        <f t="shared" si="135"/>
        <v>18404.71</v>
      </c>
      <c r="G457" s="3">
        <f t="shared" si="135"/>
        <v>13424.97</v>
      </c>
      <c r="H457" s="3">
        <f t="shared" si="135"/>
        <v>4979.74</v>
      </c>
      <c r="I457" s="3">
        <f t="shared" si="135"/>
        <v>1193.87</v>
      </c>
      <c r="J457" s="3">
        <f t="shared" si="135"/>
        <v>0</v>
      </c>
      <c r="K457" s="3">
        <f t="shared" si="135"/>
        <v>289.4</v>
      </c>
      <c r="L457" s="3">
        <f t="shared" si="135"/>
        <v>133</v>
      </c>
      <c r="M457" s="3">
        <f t="shared" si="135"/>
        <v>1000</v>
      </c>
      <c r="N457" s="3">
        <f t="shared" si="135"/>
        <v>0</v>
      </c>
      <c r="O457" s="3">
        <f t="shared" si="135"/>
        <v>2351</v>
      </c>
      <c r="P457" s="3">
        <f t="shared" si="135"/>
        <v>0</v>
      </c>
      <c r="Q457" s="3">
        <f t="shared" si="135"/>
        <v>223.89</v>
      </c>
      <c r="R457" s="3">
        <f t="shared" si="135"/>
        <v>114.82</v>
      </c>
      <c r="S457" s="3">
        <f t="shared" si="135"/>
        <v>0</v>
      </c>
      <c r="T457" s="3">
        <f t="shared" si="135"/>
        <v>0</v>
      </c>
      <c r="U457" s="3">
        <f t="shared" si="135"/>
        <v>0</v>
      </c>
      <c r="W457" s="3">
        <f>W453+W454+W455+W456</f>
        <v>0</v>
      </c>
      <c r="X457" s="4">
        <f t="shared" si="119"/>
        <v>35034.54</v>
      </c>
      <c r="Y457" s="14">
        <f t="shared" si="125"/>
        <v>0.0200000000040745</v>
      </c>
    </row>
    <row r="458" ht="18.75" spans="1:25">
      <c r="A458" s="18" t="s">
        <v>123</v>
      </c>
      <c r="B458" s="11" t="s">
        <v>24</v>
      </c>
      <c r="C458" s="3">
        <v>12002.71</v>
      </c>
      <c r="D458" s="3">
        <v>1372.7</v>
      </c>
      <c r="E458" s="3">
        <v>3143.6</v>
      </c>
      <c r="F458" s="3">
        <v>7264.72</v>
      </c>
      <c r="G458" s="3">
        <v>6421.33</v>
      </c>
      <c r="H458" s="3">
        <v>843.39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221.73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W458" s="3">
        <v>0</v>
      </c>
      <c r="X458" s="4">
        <f t="shared" ref="X458:X472" si="136">D458+E458+G458+H458+I458+J458+K458+L458+M458+N458+O458+P458+Q458+R458+S458+T458+U458+W458</f>
        <v>12002.75</v>
      </c>
      <c r="Y458" s="14">
        <f t="shared" si="125"/>
        <v>0.0400000000008731</v>
      </c>
    </row>
    <row r="459" ht="18.75" spans="1:25">
      <c r="A459" s="18"/>
      <c r="B459" s="11" t="s">
        <v>25</v>
      </c>
      <c r="C459" s="3">
        <v>7190.62</v>
      </c>
      <c r="D459" s="3">
        <v>936</v>
      </c>
      <c r="E459" s="3">
        <v>1553.15</v>
      </c>
      <c r="F459" s="3">
        <v>3064.04</v>
      </c>
      <c r="G459" s="3">
        <v>2851.14</v>
      </c>
      <c r="H459" s="3">
        <v>212.9</v>
      </c>
      <c r="I459" s="3">
        <v>162.64</v>
      </c>
      <c r="J459" s="3">
        <v>759.27</v>
      </c>
      <c r="K459" s="3">
        <v>0</v>
      </c>
      <c r="L459" s="3">
        <v>570.8</v>
      </c>
      <c r="M459" s="3">
        <v>0</v>
      </c>
      <c r="N459" s="3">
        <v>0</v>
      </c>
      <c r="O459" s="3">
        <v>81.6</v>
      </c>
      <c r="P459" s="3">
        <v>0</v>
      </c>
      <c r="Q459" s="3">
        <v>27.8</v>
      </c>
      <c r="R459" s="3">
        <v>0</v>
      </c>
      <c r="S459" s="3">
        <v>0</v>
      </c>
      <c r="T459" s="3">
        <v>35.37</v>
      </c>
      <c r="U459" s="3">
        <v>0</v>
      </c>
      <c r="W459" s="3">
        <v>0</v>
      </c>
      <c r="X459" s="4">
        <f t="shared" si="136"/>
        <v>7190.67</v>
      </c>
      <c r="Y459" s="14">
        <f t="shared" si="125"/>
        <v>0.0500000000010914</v>
      </c>
    </row>
    <row r="460" ht="18.75" spans="1:25">
      <c r="A460" s="18"/>
      <c r="B460" s="11" t="s">
        <v>26</v>
      </c>
      <c r="X460" s="4">
        <f t="shared" si="136"/>
        <v>0</v>
      </c>
      <c r="Y460" s="14">
        <f t="shared" si="125"/>
        <v>0</v>
      </c>
    </row>
    <row r="461" ht="18.75" spans="1:25">
      <c r="A461" s="18"/>
      <c r="B461" s="11" t="s">
        <v>69</v>
      </c>
      <c r="C461" s="3">
        <v>13156.94</v>
      </c>
      <c r="D461" s="3">
        <v>5442</v>
      </c>
      <c r="E461" s="3">
        <v>4343.65</v>
      </c>
      <c r="F461" s="3">
        <v>3371.33</v>
      </c>
      <c r="G461" s="3">
        <v>3070.12</v>
      </c>
      <c r="H461" s="3">
        <v>301.21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W461" s="3">
        <v>0</v>
      </c>
      <c r="X461" s="4">
        <f t="shared" si="136"/>
        <v>13156.98</v>
      </c>
      <c r="Y461" s="14">
        <f t="shared" si="125"/>
        <v>0.0399999999990541</v>
      </c>
    </row>
    <row r="462" ht="18.75" spans="1:25">
      <c r="A462" s="18"/>
      <c r="B462" s="12" t="s">
        <v>28</v>
      </c>
      <c r="C462" s="3">
        <f>C458+C459+C460+C461</f>
        <v>32350.27</v>
      </c>
      <c r="D462" s="3">
        <f t="shared" ref="D462:V462" si="137">D458+D459+D460+D461</f>
        <v>7750.7</v>
      </c>
      <c r="E462" s="3">
        <f t="shared" si="137"/>
        <v>9040.4</v>
      </c>
      <c r="F462" s="3">
        <f t="shared" si="137"/>
        <v>13700.09</v>
      </c>
      <c r="G462" s="3">
        <f t="shared" si="137"/>
        <v>12342.59</v>
      </c>
      <c r="H462" s="3">
        <f t="shared" si="137"/>
        <v>1357.5</v>
      </c>
      <c r="I462" s="3">
        <f t="shared" si="137"/>
        <v>162.64</v>
      </c>
      <c r="J462" s="3">
        <f t="shared" si="137"/>
        <v>759.27</v>
      </c>
      <c r="K462" s="3">
        <f t="shared" si="137"/>
        <v>0</v>
      </c>
      <c r="L462" s="3">
        <f t="shared" si="137"/>
        <v>570.8</v>
      </c>
      <c r="M462" s="3">
        <f t="shared" si="137"/>
        <v>0</v>
      </c>
      <c r="N462" s="3">
        <f t="shared" si="137"/>
        <v>0</v>
      </c>
      <c r="O462" s="3">
        <f t="shared" si="137"/>
        <v>303.33</v>
      </c>
      <c r="P462" s="3">
        <f t="shared" si="137"/>
        <v>0</v>
      </c>
      <c r="Q462" s="3">
        <f t="shared" si="137"/>
        <v>27.8</v>
      </c>
      <c r="R462" s="3">
        <f t="shared" si="137"/>
        <v>0</v>
      </c>
      <c r="S462" s="3">
        <f t="shared" si="137"/>
        <v>0</v>
      </c>
      <c r="T462" s="3">
        <f t="shared" si="137"/>
        <v>35.37</v>
      </c>
      <c r="U462" s="3">
        <f t="shared" si="137"/>
        <v>0</v>
      </c>
      <c r="W462" s="3">
        <f>W458+W459+W460+W461</f>
        <v>0</v>
      </c>
      <c r="X462" s="4">
        <f t="shared" si="136"/>
        <v>32350.4</v>
      </c>
      <c r="Y462" s="14">
        <f t="shared" si="125"/>
        <v>0.129999999997381</v>
      </c>
    </row>
    <row r="463" ht="18.75" spans="1:26">
      <c r="A463" s="18" t="s">
        <v>124</v>
      </c>
      <c r="B463" s="11" t="s">
        <v>24</v>
      </c>
      <c r="C463" s="3">
        <v>26001.62</v>
      </c>
      <c r="D463" s="3">
        <v>7752.4</v>
      </c>
      <c r="E463" s="3">
        <v>1611.2</v>
      </c>
      <c r="F463" s="3">
        <v>7494.56</v>
      </c>
      <c r="G463" s="3">
        <v>5186.84</v>
      </c>
      <c r="H463" s="3">
        <v>2307.72</v>
      </c>
      <c r="I463" s="3">
        <v>930.4</v>
      </c>
      <c r="J463" s="3">
        <v>0</v>
      </c>
      <c r="K463" s="3">
        <v>0</v>
      </c>
      <c r="L463" s="3">
        <v>832</v>
      </c>
      <c r="M463" s="3">
        <v>219</v>
      </c>
      <c r="N463" s="3">
        <v>0</v>
      </c>
      <c r="O463" s="3">
        <v>1567.1</v>
      </c>
      <c r="P463" s="3">
        <v>0</v>
      </c>
      <c r="Q463" s="3">
        <v>268.4</v>
      </c>
      <c r="R463" s="3">
        <v>0</v>
      </c>
      <c r="S463" s="3">
        <v>919.96</v>
      </c>
      <c r="T463" s="3">
        <v>86.6</v>
      </c>
      <c r="U463" s="3">
        <v>0</v>
      </c>
      <c r="W463" s="3">
        <v>0</v>
      </c>
      <c r="X463" s="4">
        <f t="shared" si="136"/>
        <v>21681.62</v>
      </c>
      <c r="Y463" s="14">
        <f t="shared" si="125"/>
        <v>-4320</v>
      </c>
      <c r="Z463" s="3" t="s">
        <v>125</v>
      </c>
    </row>
    <row r="464" ht="18.75" spans="1:25">
      <c r="A464" s="18"/>
      <c r="B464" s="11" t="s">
        <v>25</v>
      </c>
      <c r="X464" s="4">
        <f t="shared" si="136"/>
        <v>0</v>
      </c>
      <c r="Y464" s="14">
        <f t="shared" si="125"/>
        <v>0</v>
      </c>
    </row>
    <row r="465" ht="18.75" spans="1:25">
      <c r="A465" s="18"/>
      <c r="B465" s="11" t="s">
        <v>26</v>
      </c>
      <c r="X465" s="4">
        <f t="shared" si="136"/>
        <v>0</v>
      </c>
      <c r="Y465" s="14">
        <f t="shared" si="125"/>
        <v>0</v>
      </c>
    </row>
    <row r="466" ht="18.75" spans="1:25">
      <c r="A466" s="18"/>
      <c r="B466" s="11" t="s">
        <v>69</v>
      </c>
      <c r="C466" s="3">
        <v>3474.96</v>
      </c>
      <c r="D466" s="3">
        <v>1092</v>
      </c>
      <c r="E466" s="3">
        <v>539.02</v>
      </c>
      <c r="F466" s="3">
        <v>569.41</v>
      </c>
      <c r="G466" s="3">
        <v>427.12</v>
      </c>
      <c r="H466" s="3">
        <v>142.99</v>
      </c>
      <c r="I466" s="3">
        <v>0</v>
      </c>
      <c r="J466" s="3">
        <v>323.04</v>
      </c>
      <c r="K466" s="3">
        <v>0</v>
      </c>
      <c r="L466" s="3">
        <v>950.79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W466" s="3">
        <v>0</v>
      </c>
      <c r="X466" s="4">
        <f t="shared" si="136"/>
        <v>3474.96</v>
      </c>
      <c r="Y466" s="14">
        <f t="shared" si="125"/>
        <v>0</v>
      </c>
    </row>
    <row r="467" ht="18.75" spans="1:25">
      <c r="A467" s="18"/>
      <c r="B467" s="12" t="s">
        <v>28</v>
      </c>
      <c r="C467" s="3">
        <f>C463+C464+C465+C466</f>
        <v>29476.58</v>
      </c>
      <c r="D467" s="3">
        <f t="shared" ref="D467:V467" si="138">D463+D464+D465+D466</f>
        <v>8844.4</v>
      </c>
      <c r="E467" s="3">
        <f t="shared" si="138"/>
        <v>2150.22</v>
      </c>
      <c r="F467" s="3">
        <f t="shared" si="138"/>
        <v>8063.97</v>
      </c>
      <c r="G467" s="3">
        <f t="shared" si="138"/>
        <v>5613.96</v>
      </c>
      <c r="H467" s="3">
        <f t="shared" si="138"/>
        <v>2450.71</v>
      </c>
      <c r="I467" s="3">
        <f t="shared" si="138"/>
        <v>930.4</v>
      </c>
      <c r="J467" s="3">
        <f t="shared" si="138"/>
        <v>323.04</v>
      </c>
      <c r="K467" s="3">
        <f t="shared" si="138"/>
        <v>0</v>
      </c>
      <c r="L467" s="3">
        <f t="shared" si="138"/>
        <v>1782.79</v>
      </c>
      <c r="M467" s="3">
        <f t="shared" si="138"/>
        <v>219</v>
      </c>
      <c r="N467" s="3">
        <f t="shared" si="138"/>
        <v>0</v>
      </c>
      <c r="O467" s="3">
        <f t="shared" si="138"/>
        <v>1567.1</v>
      </c>
      <c r="P467" s="3">
        <f t="shared" si="138"/>
        <v>0</v>
      </c>
      <c r="Q467" s="3">
        <f t="shared" si="138"/>
        <v>268.4</v>
      </c>
      <c r="R467" s="3">
        <f t="shared" si="138"/>
        <v>0</v>
      </c>
      <c r="S467" s="3">
        <f t="shared" si="138"/>
        <v>919.96</v>
      </c>
      <c r="T467" s="3">
        <f t="shared" si="138"/>
        <v>86.6</v>
      </c>
      <c r="U467" s="3">
        <f t="shared" si="138"/>
        <v>0</v>
      </c>
      <c r="W467" s="3">
        <f>W463+W464+W465+W466</f>
        <v>0</v>
      </c>
      <c r="X467" s="4">
        <f t="shared" si="136"/>
        <v>25156.58</v>
      </c>
      <c r="Y467" s="14">
        <f t="shared" si="125"/>
        <v>-4320</v>
      </c>
    </row>
    <row r="468" ht="18.75" spans="1:25">
      <c r="A468" s="18" t="s">
        <v>126</v>
      </c>
      <c r="B468" s="11" t="s">
        <v>33</v>
      </c>
      <c r="C468" s="3">
        <v>20222.6</v>
      </c>
      <c r="D468" s="3">
        <v>3409.42</v>
      </c>
      <c r="E468" s="3">
        <v>3359.2</v>
      </c>
      <c r="F468" s="3">
        <v>6964.89</v>
      </c>
      <c r="G468" s="3">
        <v>5680.9</v>
      </c>
      <c r="H468" s="3">
        <v>1283.99</v>
      </c>
      <c r="K468" s="3">
        <v>28.1</v>
      </c>
      <c r="L468" s="3">
        <v>5797.89</v>
      </c>
      <c r="O468" s="3">
        <v>261.9</v>
      </c>
      <c r="Q468" s="3">
        <v>364.8</v>
      </c>
      <c r="T468" s="3">
        <v>36.4</v>
      </c>
      <c r="X468" s="4">
        <f t="shared" si="136"/>
        <v>20222.6</v>
      </c>
      <c r="Y468" s="14">
        <f t="shared" si="125"/>
        <v>0</v>
      </c>
    </row>
    <row r="469" ht="18.75" spans="1:26">
      <c r="A469" s="18"/>
      <c r="B469" s="11" t="s">
        <v>127</v>
      </c>
      <c r="C469" s="3">
        <v>1953.5</v>
      </c>
      <c r="X469" s="4">
        <f t="shared" si="136"/>
        <v>0</v>
      </c>
      <c r="Y469" s="14">
        <f t="shared" si="125"/>
        <v>-1953.5</v>
      </c>
      <c r="Z469" s="3" t="s">
        <v>128</v>
      </c>
    </row>
    <row r="470" ht="18.75" spans="1:25">
      <c r="A470" s="18"/>
      <c r="B470" s="11" t="s">
        <v>129</v>
      </c>
      <c r="X470" s="4">
        <f t="shared" si="136"/>
        <v>0</v>
      </c>
      <c r="Y470" s="14">
        <f t="shared" si="125"/>
        <v>0</v>
      </c>
    </row>
    <row r="471" ht="18.75" spans="1:25">
      <c r="A471" s="18"/>
      <c r="B471" s="11" t="s">
        <v>130</v>
      </c>
      <c r="C471" s="3">
        <v>3586.43</v>
      </c>
      <c r="D471" s="3">
        <v>630.57</v>
      </c>
      <c r="F471" s="3">
        <v>2955.86</v>
      </c>
      <c r="G471" s="3">
        <v>2490.88</v>
      </c>
      <c r="H471" s="3">
        <v>464.98</v>
      </c>
      <c r="X471" s="4">
        <f t="shared" si="136"/>
        <v>3586.43</v>
      </c>
      <c r="Y471" s="14">
        <f t="shared" si="125"/>
        <v>0</v>
      </c>
    </row>
    <row r="472" ht="18.75" spans="1:25">
      <c r="A472" s="18"/>
      <c r="B472" s="12" t="s">
        <v>28</v>
      </c>
      <c r="C472" s="3">
        <f t="shared" ref="C472:H472" si="139">SUM(C468:C471)</f>
        <v>25762.53</v>
      </c>
      <c r="D472" s="3">
        <f t="shared" si="139"/>
        <v>4039.99</v>
      </c>
      <c r="E472" s="3">
        <f t="shared" si="139"/>
        <v>3359.2</v>
      </c>
      <c r="F472" s="3">
        <f t="shared" si="139"/>
        <v>9920.75</v>
      </c>
      <c r="G472" s="3">
        <f t="shared" si="139"/>
        <v>8171.78</v>
      </c>
      <c r="H472" s="3">
        <f t="shared" si="139"/>
        <v>1748.97</v>
      </c>
      <c r="K472" s="3">
        <f t="shared" ref="K472:O472" si="140">SUM(K468:K471)</f>
        <v>28.1</v>
      </c>
      <c r="L472" s="3">
        <f t="shared" si="140"/>
        <v>5797.89</v>
      </c>
      <c r="O472" s="3">
        <f t="shared" si="140"/>
        <v>261.9</v>
      </c>
      <c r="Q472" s="3">
        <f>SUM(Q468:Q471)</f>
        <v>364.8</v>
      </c>
      <c r="T472" s="3">
        <f>SUM(T468:T471)</f>
        <v>36.4</v>
      </c>
      <c r="X472" s="4">
        <f t="shared" si="136"/>
        <v>23809.03</v>
      </c>
      <c r="Y472" s="14">
        <f t="shared" si="125"/>
        <v>-1953.5</v>
      </c>
    </row>
    <row r="473" ht="18.75" spans="1:25">
      <c r="A473" s="18" t="s">
        <v>131</v>
      </c>
      <c r="B473" s="11" t="s">
        <v>132</v>
      </c>
      <c r="C473" s="3">
        <v>17163.11</v>
      </c>
      <c r="D473" s="3">
        <v>2674.19</v>
      </c>
      <c r="E473" s="3">
        <v>1301.7</v>
      </c>
      <c r="F473" s="3">
        <v>6806.42</v>
      </c>
      <c r="G473" s="3">
        <v>4474</v>
      </c>
      <c r="H473" s="3">
        <v>2332.42</v>
      </c>
      <c r="I473" s="3">
        <v>402.4</v>
      </c>
      <c r="L473" s="3">
        <v>5145.4</v>
      </c>
      <c r="O473" s="3">
        <v>410.4</v>
      </c>
      <c r="Q473" s="3">
        <v>160.4</v>
      </c>
      <c r="R473" s="3">
        <v>180.6</v>
      </c>
      <c r="T473" s="3">
        <v>81.6</v>
      </c>
      <c r="X473" s="4">
        <f t="shared" ref="X473:X487" si="141">D473+E473+G473+H473+I473+J473+K473+L473+M473+N473+O473+P473+Q473+R473+S473+T473+U473+W473</f>
        <v>17163.11</v>
      </c>
      <c r="Y473" s="14">
        <f t="shared" si="125"/>
        <v>0</v>
      </c>
    </row>
    <row r="474" ht="18.75" spans="1:25">
      <c r="A474" s="18"/>
      <c r="B474" s="11" t="s">
        <v>133</v>
      </c>
      <c r="C474" s="3">
        <v>5995.04</v>
      </c>
      <c r="D474" s="3">
        <v>1943.6</v>
      </c>
      <c r="E474" s="3">
        <v>264.9</v>
      </c>
      <c r="F474" s="3">
        <v>3046.6</v>
      </c>
      <c r="G474" s="3">
        <v>1568.2</v>
      </c>
      <c r="H474" s="3">
        <v>1478.4</v>
      </c>
      <c r="I474" s="3">
        <v>161.7</v>
      </c>
      <c r="L474" s="3">
        <v>179.4</v>
      </c>
      <c r="O474" s="3">
        <v>300</v>
      </c>
      <c r="Q474" s="3">
        <v>2.8</v>
      </c>
      <c r="R474" s="3">
        <v>96</v>
      </c>
      <c r="X474" s="4">
        <f t="shared" si="141"/>
        <v>5995</v>
      </c>
      <c r="Y474" s="14">
        <f t="shared" si="125"/>
        <v>-0.0399999999999636</v>
      </c>
    </row>
    <row r="475" ht="18.75" spans="1:25">
      <c r="A475" s="18"/>
      <c r="B475" s="11" t="s">
        <v>134</v>
      </c>
      <c r="X475" s="4">
        <f t="shared" si="141"/>
        <v>0</v>
      </c>
      <c r="Y475" s="14">
        <f t="shared" si="125"/>
        <v>0</v>
      </c>
    </row>
    <row r="476" ht="18.75" spans="1:25">
      <c r="A476" s="18"/>
      <c r="B476" s="11" t="s">
        <v>135</v>
      </c>
      <c r="C476" s="3">
        <v>5383.38</v>
      </c>
      <c r="D476" s="3">
        <v>76.5</v>
      </c>
      <c r="E476" s="3">
        <v>519.02</v>
      </c>
      <c r="F476" s="3">
        <v>3625.08</v>
      </c>
      <c r="G476" s="3">
        <v>854.66</v>
      </c>
      <c r="H476" s="3">
        <v>2770.42</v>
      </c>
      <c r="L476" s="3">
        <v>1065.52</v>
      </c>
      <c r="R476" s="3">
        <v>97.26</v>
      </c>
      <c r="X476" s="4">
        <f t="shared" si="141"/>
        <v>5383.38</v>
      </c>
      <c r="Y476" s="14">
        <f t="shared" si="125"/>
        <v>0</v>
      </c>
    </row>
    <row r="477" ht="18.75" spans="1:25">
      <c r="A477" s="18"/>
      <c r="B477" s="12" t="s">
        <v>28</v>
      </c>
      <c r="C477" s="3">
        <f t="shared" ref="C477:I477" si="142">SUM(C473:C476)</f>
        <v>28541.53</v>
      </c>
      <c r="D477" s="3">
        <f t="shared" si="142"/>
        <v>4694.29</v>
      </c>
      <c r="E477" s="3">
        <f t="shared" si="142"/>
        <v>2085.62</v>
      </c>
      <c r="F477" s="3">
        <f t="shared" si="142"/>
        <v>13478.1</v>
      </c>
      <c r="G477" s="3">
        <f t="shared" si="142"/>
        <v>6896.86</v>
      </c>
      <c r="H477" s="3">
        <f t="shared" si="142"/>
        <v>6581.24</v>
      </c>
      <c r="I477" s="3">
        <f t="shared" si="142"/>
        <v>564.1</v>
      </c>
      <c r="L477" s="3">
        <f t="shared" ref="L477:R477" si="143">SUM(L473:L476)</f>
        <v>6390.32</v>
      </c>
      <c r="O477" s="3">
        <f t="shared" si="143"/>
        <v>710.4</v>
      </c>
      <c r="Q477" s="3">
        <f t="shared" si="143"/>
        <v>163.2</v>
      </c>
      <c r="R477" s="3">
        <f t="shared" si="143"/>
        <v>373.86</v>
      </c>
      <c r="T477" s="3">
        <f>SUM(T473:T476)</f>
        <v>81.6</v>
      </c>
      <c r="X477" s="4">
        <f t="shared" si="141"/>
        <v>28541.49</v>
      </c>
      <c r="Y477" s="14">
        <f t="shared" si="125"/>
        <v>-0.0399999999972351</v>
      </c>
    </row>
    <row r="478" ht="18.75" spans="1:25">
      <c r="A478" s="18" t="s">
        <v>136</v>
      </c>
      <c r="B478" s="11" t="s">
        <v>24</v>
      </c>
      <c r="C478" s="3">
        <v>21602.53</v>
      </c>
      <c r="D478" s="3">
        <v>4989.7</v>
      </c>
      <c r="E478" s="3">
        <v>700.6</v>
      </c>
      <c r="F478" s="3">
        <v>4176.67</v>
      </c>
      <c r="G478" s="3">
        <v>3469.27</v>
      </c>
      <c r="H478" s="3">
        <v>707.4</v>
      </c>
      <c r="K478" s="3">
        <v>1367.5</v>
      </c>
      <c r="L478" s="3">
        <v>9637.3</v>
      </c>
      <c r="O478" s="3">
        <v>641.8</v>
      </c>
      <c r="Q478" s="3">
        <v>89</v>
      </c>
      <c r="X478" s="4">
        <f t="shared" si="141"/>
        <v>21602.57</v>
      </c>
      <c r="Y478" s="14">
        <f t="shared" si="125"/>
        <v>0.0399999999972351</v>
      </c>
    </row>
    <row r="479" ht="18.75" spans="1:25">
      <c r="A479" s="18"/>
      <c r="B479" s="11" t="s">
        <v>25</v>
      </c>
      <c r="X479" s="4">
        <f t="shared" si="141"/>
        <v>0</v>
      </c>
      <c r="Y479" s="14">
        <f t="shared" ref="Y479:Y496" si="144">X479-C479</f>
        <v>0</v>
      </c>
    </row>
    <row r="480" ht="18.75" spans="1:25">
      <c r="A480" s="18"/>
      <c r="B480" s="11" t="s">
        <v>26</v>
      </c>
      <c r="X480" s="4">
        <f t="shared" si="141"/>
        <v>0</v>
      </c>
      <c r="Y480" s="14">
        <f t="shared" si="144"/>
        <v>0</v>
      </c>
    </row>
    <row r="481" ht="18.75" spans="1:25">
      <c r="A481" s="18"/>
      <c r="B481" s="11" t="s">
        <v>130</v>
      </c>
      <c r="C481" s="3">
        <v>1873.54</v>
      </c>
      <c r="D481" s="3">
        <v>185.6</v>
      </c>
      <c r="E481" s="3">
        <v>930</v>
      </c>
      <c r="F481" s="3">
        <v>618.61</v>
      </c>
      <c r="G481" s="3">
        <v>618.61</v>
      </c>
      <c r="L481" s="3">
        <v>24</v>
      </c>
      <c r="O481" s="3">
        <v>49.43</v>
      </c>
      <c r="Q481" s="3">
        <v>65.86</v>
      </c>
      <c r="X481" s="4">
        <f t="shared" si="141"/>
        <v>1873.5</v>
      </c>
      <c r="Y481" s="14">
        <f t="shared" si="144"/>
        <v>-0.0399999999999636</v>
      </c>
    </row>
    <row r="482" ht="18.75" spans="1:25">
      <c r="A482" s="18"/>
      <c r="B482" s="12" t="s">
        <v>28</v>
      </c>
      <c r="C482" s="3">
        <f t="shared" ref="C482:H482" si="145">SUM(C478:C481)</f>
        <v>23476.07</v>
      </c>
      <c r="D482" s="3">
        <f t="shared" si="145"/>
        <v>5175.3</v>
      </c>
      <c r="E482" s="3">
        <f t="shared" si="145"/>
        <v>1630.6</v>
      </c>
      <c r="F482" s="3">
        <f t="shared" si="145"/>
        <v>4795.28</v>
      </c>
      <c r="G482" s="3">
        <f t="shared" si="145"/>
        <v>4087.88</v>
      </c>
      <c r="H482" s="3">
        <f t="shared" si="145"/>
        <v>707.4</v>
      </c>
      <c r="K482" s="3">
        <f t="shared" ref="K482:O482" si="146">SUM(K478:K481)</f>
        <v>1367.5</v>
      </c>
      <c r="L482" s="3">
        <f t="shared" si="146"/>
        <v>9661.3</v>
      </c>
      <c r="O482" s="3">
        <f t="shared" si="146"/>
        <v>691.23</v>
      </c>
      <c r="Q482" s="3">
        <f>SUM(Q478:Q481)</f>
        <v>154.86</v>
      </c>
      <c r="T482" s="3">
        <f>SUM(T478:T481)</f>
        <v>0</v>
      </c>
      <c r="X482" s="4">
        <f t="shared" si="141"/>
        <v>23476.07</v>
      </c>
      <c r="Y482" s="14">
        <f t="shared" si="144"/>
        <v>0</v>
      </c>
    </row>
    <row r="483" ht="18.75" spans="1:25">
      <c r="A483" s="18" t="s">
        <v>137</v>
      </c>
      <c r="B483" s="11" t="s">
        <v>24</v>
      </c>
      <c r="C483" s="3">
        <v>9012.16</v>
      </c>
      <c r="D483" s="3">
        <v>2419.6</v>
      </c>
      <c r="F483" s="3">
        <v>4203.3</v>
      </c>
      <c r="G483" s="3">
        <v>1845.4</v>
      </c>
      <c r="H483" s="3">
        <v>2357.9</v>
      </c>
      <c r="I483" s="3">
        <v>262.2</v>
      </c>
      <c r="J483" s="3">
        <v>496</v>
      </c>
      <c r="L483" s="3">
        <v>605.4</v>
      </c>
      <c r="O483" s="3">
        <v>1016.9</v>
      </c>
      <c r="Q483" s="3">
        <v>8.8</v>
      </c>
      <c r="X483" s="4">
        <f t="shared" ref="X483:X488" si="147">D483+E483+G483+H483+I483+J483+K483+L483+M483+N483+O483+P483+Q483+R483+S483+T483+U483+W483</f>
        <v>9012.2</v>
      </c>
      <c r="Y483" s="14">
        <f t="shared" si="144"/>
        <v>0.0399999999990541</v>
      </c>
    </row>
    <row r="484" ht="18.75" spans="1:25">
      <c r="A484" s="18"/>
      <c r="B484" s="11" t="s">
        <v>25</v>
      </c>
      <c r="C484" s="3">
        <v>10171.73</v>
      </c>
      <c r="D484" s="3">
        <v>1935.6</v>
      </c>
      <c r="E484" s="3">
        <v>466</v>
      </c>
      <c r="F484" s="3">
        <v>3912.88</v>
      </c>
      <c r="G484" s="3">
        <v>2200.24</v>
      </c>
      <c r="H484" s="3">
        <v>1712.64</v>
      </c>
      <c r="L484" s="3">
        <v>3662.45</v>
      </c>
      <c r="O484" s="3">
        <v>130</v>
      </c>
      <c r="R484" s="3">
        <v>64.8</v>
      </c>
      <c r="X484" s="4">
        <f t="shared" si="147"/>
        <v>10171.73</v>
      </c>
      <c r="Y484" s="14">
        <f t="shared" si="144"/>
        <v>0</v>
      </c>
    </row>
    <row r="485" ht="18.75" spans="1:25">
      <c r="A485" s="18"/>
      <c r="B485" s="11" t="s">
        <v>26</v>
      </c>
      <c r="X485" s="4">
        <f t="shared" si="147"/>
        <v>0</v>
      </c>
      <c r="Y485" s="14">
        <f t="shared" si="144"/>
        <v>0</v>
      </c>
    </row>
    <row r="486" ht="18.75" spans="1:25">
      <c r="A486" s="18"/>
      <c r="B486" s="11" t="s">
        <v>130</v>
      </c>
      <c r="C486" s="3">
        <v>4165.3</v>
      </c>
      <c r="D486" s="3">
        <v>1288.87</v>
      </c>
      <c r="F486" s="3">
        <v>2384.48</v>
      </c>
      <c r="G486" s="3">
        <v>1366.06</v>
      </c>
      <c r="H486" s="3">
        <v>1018.42</v>
      </c>
      <c r="K486" s="3">
        <v>66.36</v>
      </c>
      <c r="L486" s="3">
        <v>425.59</v>
      </c>
      <c r="X486" s="4">
        <f t="shared" si="147"/>
        <v>4165.3</v>
      </c>
      <c r="Y486" s="14">
        <f t="shared" si="144"/>
        <v>0</v>
      </c>
    </row>
    <row r="487" ht="18.75" spans="1:25">
      <c r="A487" s="18"/>
      <c r="B487" s="12" t="s">
        <v>28</v>
      </c>
      <c r="C487" s="3">
        <f>C483+C484+C485+C486</f>
        <v>23349.19</v>
      </c>
      <c r="D487" s="3">
        <f t="shared" ref="D487:X487" si="148">D483+D484+D485+D486</f>
        <v>5644.07</v>
      </c>
      <c r="E487" s="3">
        <f t="shared" si="148"/>
        <v>466</v>
      </c>
      <c r="F487" s="3">
        <f t="shared" si="148"/>
        <v>10500.66</v>
      </c>
      <c r="G487" s="3">
        <f t="shared" si="148"/>
        <v>5411.7</v>
      </c>
      <c r="H487" s="3">
        <f t="shared" si="148"/>
        <v>5088.96</v>
      </c>
      <c r="I487" s="3">
        <f t="shared" si="148"/>
        <v>262.2</v>
      </c>
      <c r="J487" s="3">
        <f t="shared" si="148"/>
        <v>496</v>
      </c>
      <c r="K487" s="3">
        <f t="shared" si="148"/>
        <v>66.36</v>
      </c>
      <c r="L487" s="3">
        <f t="shared" si="148"/>
        <v>4693.44</v>
      </c>
      <c r="M487" s="3">
        <f t="shared" si="148"/>
        <v>0</v>
      </c>
      <c r="N487" s="3">
        <f t="shared" si="148"/>
        <v>0</v>
      </c>
      <c r="O487" s="3">
        <f t="shared" si="148"/>
        <v>1146.9</v>
      </c>
      <c r="P487" s="3">
        <f t="shared" si="148"/>
        <v>0</v>
      </c>
      <c r="Q487" s="3">
        <f t="shared" si="148"/>
        <v>8.8</v>
      </c>
      <c r="R487" s="3">
        <f t="shared" si="148"/>
        <v>64.8</v>
      </c>
      <c r="S487" s="3">
        <f t="shared" si="148"/>
        <v>0</v>
      </c>
      <c r="T487" s="3">
        <f t="shared" si="148"/>
        <v>0</v>
      </c>
      <c r="U487" s="3">
        <f t="shared" si="148"/>
        <v>0</v>
      </c>
      <c r="W487" s="3">
        <f>W483+W484+W485+W486</f>
        <v>0</v>
      </c>
      <c r="X487" s="4">
        <f t="shared" ref="X487:X498" si="149">D487+E487+G487+H487+I487+J487+K487+L487+M487+N487+O487+P487+Q487+R487+S487+T487+U487+W487</f>
        <v>23349.23</v>
      </c>
      <c r="Y487" s="14">
        <f t="shared" si="144"/>
        <v>0.0400000000008731</v>
      </c>
    </row>
    <row r="488" s="3" customFormat="1" ht="18.75" spans="1:25">
      <c r="A488" s="18" t="s">
        <v>138</v>
      </c>
      <c r="B488" s="11" t="s">
        <v>24</v>
      </c>
      <c r="C488" s="3">
        <v>24620.85</v>
      </c>
      <c r="D488" s="3">
        <v>3397.7</v>
      </c>
      <c r="E488" s="3">
        <v>1909.6</v>
      </c>
      <c r="F488" s="3">
        <v>6798.01</v>
      </c>
      <c r="G488" s="3">
        <v>5424.01</v>
      </c>
      <c r="H488" s="3">
        <v>1374</v>
      </c>
      <c r="I488" s="3">
        <v>112.6</v>
      </c>
      <c r="J488" s="3">
        <v>2836</v>
      </c>
      <c r="K488" s="3">
        <v>116.3</v>
      </c>
      <c r="L488" s="3">
        <v>9369.99</v>
      </c>
      <c r="O488" s="3">
        <v>29.2</v>
      </c>
      <c r="Q488" s="3">
        <v>51.5</v>
      </c>
      <c r="X488" s="4">
        <f t="shared" si="149"/>
        <v>24620.9</v>
      </c>
      <c r="Y488" s="14">
        <f t="shared" si="144"/>
        <v>0.0499999999992724</v>
      </c>
    </row>
    <row r="489" s="3" customFormat="1" ht="18.75" spans="1:25">
      <c r="A489" s="18"/>
      <c r="B489" s="11" t="s">
        <v>25</v>
      </c>
      <c r="C489" s="3">
        <v>7308.17</v>
      </c>
      <c r="D489" s="3">
        <v>3744.5</v>
      </c>
      <c r="E489" s="3">
        <v>435</v>
      </c>
      <c r="F489" s="3">
        <v>1144.4</v>
      </c>
      <c r="G489" s="3">
        <v>1068.2</v>
      </c>
      <c r="H489" s="3">
        <v>76.2</v>
      </c>
      <c r="I489" s="3">
        <v>1661.7</v>
      </c>
      <c r="O489" s="3">
        <v>268.7</v>
      </c>
      <c r="Q489" s="3">
        <v>53.9</v>
      </c>
      <c r="X489" s="4">
        <f t="shared" si="149"/>
        <v>7308.2</v>
      </c>
      <c r="Y489" s="14">
        <f t="shared" si="144"/>
        <v>0.0299999999988358</v>
      </c>
    </row>
    <row r="490" s="3" customFormat="1" ht="18.75" spans="1:25">
      <c r="A490" s="18"/>
      <c r="B490" s="11" t="s">
        <v>26</v>
      </c>
      <c r="X490" s="4">
        <f t="shared" si="149"/>
        <v>0</v>
      </c>
      <c r="Y490" s="14">
        <f t="shared" si="144"/>
        <v>0</v>
      </c>
    </row>
    <row r="491" s="3" customFormat="1" ht="18.75" spans="1:25">
      <c r="A491" s="18"/>
      <c r="B491" s="11" t="s">
        <v>130</v>
      </c>
      <c r="C491" s="3">
        <v>1716.41</v>
      </c>
      <c r="D491" s="3">
        <v>992.2</v>
      </c>
      <c r="E491" s="3">
        <v>239.16</v>
      </c>
      <c r="F491" s="3">
        <v>485.06</v>
      </c>
      <c r="G491" s="3">
        <v>371.92</v>
      </c>
      <c r="H491" s="3">
        <v>113.14</v>
      </c>
      <c r="X491" s="4">
        <f t="shared" si="149"/>
        <v>1716.42</v>
      </c>
      <c r="Y491" s="14">
        <f t="shared" si="144"/>
        <v>0.0100000000002183</v>
      </c>
    </row>
    <row r="492" s="3" customFormat="1" ht="18.75" spans="1:25">
      <c r="A492" s="18"/>
      <c r="B492" s="12" t="s">
        <v>28</v>
      </c>
      <c r="C492" s="3">
        <f>C488+C489+C490+C491</f>
        <v>33645.43</v>
      </c>
      <c r="D492" s="3">
        <f t="shared" ref="D492:W492" si="150">D488+D489+D490+D491</f>
        <v>8134.4</v>
      </c>
      <c r="E492" s="3">
        <f t="shared" si="150"/>
        <v>2583.76</v>
      </c>
      <c r="F492" s="3">
        <f t="shared" si="150"/>
        <v>8427.47</v>
      </c>
      <c r="G492" s="3">
        <f t="shared" si="150"/>
        <v>6864.13</v>
      </c>
      <c r="H492" s="3">
        <f t="shared" si="150"/>
        <v>1563.34</v>
      </c>
      <c r="I492" s="3">
        <f t="shared" si="150"/>
        <v>1774.3</v>
      </c>
      <c r="J492" s="3">
        <f t="shared" si="150"/>
        <v>2836</v>
      </c>
      <c r="K492" s="3">
        <f t="shared" si="150"/>
        <v>116.3</v>
      </c>
      <c r="L492" s="3">
        <f t="shared" si="150"/>
        <v>9369.99</v>
      </c>
      <c r="M492" s="3">
        <f t="shared" si="150"/>
        <v>0</v>
      </c>
      <c r="N492" s="3">
        <f t="shared" si="150"/>
        <v>0</v>
      </c>
      <c r="O492" s="3">
        <f t="shared" si="150"/>
        <v>297.9</v>
      </c>
      <c r="P492" s="3">
        <f t="shared" si="150"/>
        <v>0</v>
      </c>
      <c r="Q492" s="3">
        <f t="shared" si="150"/>
        <v>105.4</v>
      </c>
      <c r="R492" s="3">
        <f t="shared" si="150"/>
        <v>0</v>
      </c>
      <c r="S492" s="3">
        <f t="shared" si="150"/>
        <v>0</v>
      </c>
      <c r="T492" s="3">
        <f t="shared" si="150"/>
        <v>0</v>
      </c>
      <c r="U492" s="3">
        <f t="shared" si="150"/>
        <v>0</v>
      </c>
      <c r="W492" s="3">
        <f>W488+W489+W490+W491</f>
        <v>0</v>
      </c>
      <c r="X492" s="3">
        <f>X488+X489+X490+X491</f>
        <v>33645.52</v>
      </c>
      <c r="Y492" s="14">
        <f t="shared" si="144"/>
        <v>0.0899999999965075</v>
      </c>
    </row>
    <row r="493" s="3" customFormat="1" ht="18.75" spans="1:25">
      <c r="A493" s="18" t="s">
        <v>139</v>
      </c>
      <c r="B493" s="11" t="s">
        <v>24</v>
      </c>
      <c r="C493" s="3">
        <v>19490.61</v>
      </c>
      <c r="D493" s="3">
        <v>3691.3</v>
      </c>
      <c r="E493" s="3">
        <v>4091.68</v>
      </c>
      <c r="F493" s="3">
        <v>4377.93</v>
      </c>
      <c r="G493" s="3">
        <v>3762.63</v>
      </c>
      <c r="H493" s="3">
        <v>615.3</v>
      </c>
      <c r="I493" s="3">
        <v>71</v>
      </c>
      <c r="L493" s="3">
        <v>6863.77</v>
      </c>
      <c r="O493" s="3">
        <v>100</v>
      </c>
      <c r="Q493" s="3">
        <v>194.8</v>
      </c>
      <c r="S493" s="3">
        <v>100.1</v>
      </c>
      <c r="X493" s="4">
        <f t="shared" si="149"/>
        <v>19490.58</v>
      </c>
      <c r="Y493" s="14">
        <f t="shared" si="144"/>
        <v>-0.0300000000024738</v>
      </c>
    </row>
    <row r="494" s="3" customFormat="1" ht="18.75" spans="1:25">
      <c r="A494" s="18"/>
      <c r="B494" s="11" t="s">
        <v>25</v>
      </c>
      <c r="C494" s="3">
        <v>10215.33</v>
      </c>
      <c r="D494" s="3">
        <v>1877.6</v>
      </c>
      <c r="E494" s="3">
        <v>263.6</v>
      </c>
      <c r="F494" s="3">
        <v>3109.8</v>
      </c>
      <c r="G494" s="3">
        <v>2551.32</v>
      </c>
      <c r="H494" s="3">
        <v>558.48</v>
      </c>
      <c r="L494" s="3">
        <v>4964.3</v>
      </c>
      <c r="X494" s="4">
        <f t="shared" si="149"/>
        <v>10215.3</v>
      </c>
      <c r="Y494" s="14">
        <f t="shared" si="144"/>
        <v>-0.0300000000006548</v>
      </c>
    </row>
    <row r="495" s="3" customFormat="1" ht="18.75" spans="1:25">
      <c r="A495" s="18"/>
      <c r="B495" s="11" t="s">
        <v>26</v>
      </c>
      <c r="X495" s="4">
        <f t="shared" si="149"/>
        <v>0</v>
      </c>
      <c r="Y495" s="14">
        <f t="shared" si="144"/>
        <v>0</v>
      </c>
    </row>
    <row r="496" s="3" customFormat="1" ht="18.75" spans="1:25">
      <c r="A496" s="18"/>
      <c r="B496" s="11" t="s">
        <v>130</v>
      </c>
      <c r="C496" s="3">
        <v>3763.22</v>
      </c>
      <c r="D496" s="3">
        <v>1546.1</v>
      </c>
      <c r="E496" s="3">
        <v>378.3</v>
      </c>
      <c r="F496" s="3">
        <v>1838.78</v>
      </c>
      <c r="G496" s="3">
        <v>1507.1</v>
      </c>
      <c r="H496" s="3">
        <v>331.68</v>
      </c>
      <c r="X496" s="4">
        <f t="shared" si="149"/>
        <v>3763.18</v>
      </c>
      <c r="Y496" s="14">
        <f t="shared" si="144"/>
        <v>-0.0399999999999636</v>
      </c>
    </row>
    <row r="497" s="3" customFormat="1" ht="18.75" spans="1:25">
      <c r="A497" s="18"/>
      <c r="B497" s="12" t="s">
        <v>28</v>
      </c>
      <c r="C497" s="3">
        <f>C493+C494+C495+C496</f>
        <v>33469.16</v>
      </c>
      <c r="D497" s="3">
        <f t="shared" ref="D497:Z497" si="151">D493+D494+D495+D496</f>
        <v>7115</v>
      </c>
      <c r="E497" s="3">
        <f t="shared" si="151"/>
        <v>4733.58</v>
      </c>
      <c r="F497" s="3">
        <f t="shared" si="151"/>
        <v>9326.51</v>
      </c>
      <c r="G497" s="3">
        <f t="shared" si="151"/>
        <v>7821.05</v>
      </c>
      <c r="H497" s="3">
        <f t="shared" si="151"/>
        <v>1505.46</v>
      </c>
      <c r="I497" s="3">
        <f t="shared" si="151"/>
        <v>71</v>
      </c>
      <c r="J497" s="3">
        <f t="shared" si="151"/>
        <v>0</v>
      </c>
      <c r="K497" s="3">
        <f t="shared" si="151"/>
        <v>0</v>
      </c>
      <c r="L497" s="3">
        <f t="shared" si="151"/>
        <v>11828.07</v>
      </c>
      <c r="M497" s="3">
        <f t="shared" si="151"/>
        <v>0</v>
      </c>
      <c r="N497" s="3">
        <f t="shared" si="151"/>
        <v>0</v>
      </c>
      <c r="O497" s="3">
        <f t="shared" si="151"/>
        <v>100</v>
      </c>
      <c r="P497" s="3">
        <f t="shared" si="151"/>
        <v>0</v>
      </c>
      <c r="Q497" s="3">
        <f t="shared" si="151"/>
        <v>194.8</v>
      </c>
      <c r="R497" s="3">
        <f t="shared" si="151"/>
        <v>0</v>
      </c>
      <c r="S497" s="3">
        <f t="shared" si="151"/>
        <v>100.1</v>
      </c>
      <c r="T497" s="3">
        <f t="shared" si="151"/>
        <v>0</v>
      </c>
      <c r="U497" s="3">
        <f t="shared" si="151"/>
        <v>0</v>
      </c>
      <c r="W497" s="3">
        <f>W493+W494+W495+W496</f>
        <v>0</v>
      </c>
      <c r="X497" s="4">
        <f t="shared" ref="X497:X512" si="152">D497+E497+G497+H497+I497+J497+K497+L497+M497+N497+O497+P497+Q497+R497+S497+T497+U497+W497</f>
        <v>33469.06</v>
      </c>
      <c r="Y497" s="14">
        <f t="shared" ref="Y497:Y512" si="153">X497-C497</f>
        <v>-0.0999999999985448</v>
      </c>
    </row>
    <row r="498" ht="18.75" spans="1:25">
      <c r="A498" s="18" t="s">
        <v>140</v>
      </c>
      <c r="B498" s="11" t="s">
        <v>24</v>
      </c>
      <c r="C498" s="3">
        <v>19999.71</v>
      </c>
      <c r="D498" s="3">
        <v>3467.81</v>
      </c>
      <c r="E498" s="3">
        <v>2118.2</v>
      </c>
      <c r="F498" s="3">
        <v>6693.05</v>
      </c>
      <c r="G498" s="3">
        <v>3028.4</v>
      </c>
      <c r="H498" s="3">
        <v>3654.65</v>
      </c>
      <c r="I498" s="3">
        <v>174.08</v>
      </c>
      <c r="J498" s="3">
        <v>0</v>
      </c>
      <c r="K498" s="3">
        <v>0</v>
      </c>
      <c r="L498" s="3">
        <v>7053.17</v>
      </c>
      <c r="M498" s="3">
        <v>0</v>
      </c>
      <c r="N498" s="3">
        <v>0</v>
      </c>
      <c r="O498" s="3">
        <v>362.6</v>
      </c>
      <c r="P498" s="3">
        <v>0</v>
      </c>
      <c r="Q498" s="3">
        <v>102</v>
      </c>
      <c r="R498" s="3">
        <v>0</v>
      </c>
      <c r="S498" s="3">
        <v>0</v>
      </c>
      <c r="T498" s="3">
        <v>38.8</v>
      </c>
      <c r="U498" s="3">
        <v>0</v>
      </c>
      <c r="X498" s="4">
        <f t="shared" si="152"/>
        <v>19999.71</v>
      </c>
      <c r="Y498" s="14">
        <f t="shared" si="153"/>
        <v>0</v>
      </c>
    </row>
    <row r="499" ht="18.75" spans="1:25">
      <c r="A499" s="18"/>
      <c r="B499" s="11" t="s">
        <v>25</v>
      </c>
      <c r="C499" s="3">
        <v>1465.1</v>
      </c>
      <c r="D499" s="3">
        <v>956.1</v>
      </c>
      <c r="E499" s="3">
        <v>0</v>
      </c>
      <c r="F499" s="3">
        <v>393.4</v>
      </c>
      <c r="G499" s="3">
        <v>288.6</v>
      </c>
      <c r="H499" s="3">
        <v>104.8</v>
      </c>
      <c r="I499" s="3">
        <v>0</v>
      </c>
      <c r="J499" s="3">
        <v>0</v>
      </c>
      <c r="K499" s="3">
        <v>0</v>
      </c>
      <c r="L499" s="3">
        <v>115.6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W499" s="3">
        <v>0</v>
      </c>
      <c r="X499" s="4">
        <f t="shared" si="152"/>
        <v>1465.1</v>
      </c>
      <c r="Y499" s="14">
        <f t="shared" si="153"/>
        <v>0</v>
      </c>
    </row>
    <row r="500" ht="18.75" spans="1:25">
      <c r="A500" s="18"/>
      <c r="B500" s="11" t="s">
        <v>26</v>
      </c>
      <c r="X500" s="4">
        <f t="shared" si="152"/>
        <v>0</v>
      </c>
      <c r="Y500" s="14">
        <f t="shared" si="153"/>
        <v>0</v>
      </c>
    </row>
    <row r="501" ht="18.75" spans="1:25">
      <c r="A501" s="18"/>
      <c r="B501" s="11" t="s">
        <v>130</v>
      </c>
      <c r="C501" s="3">
        <v>10104.24</v>
      </c>
      <c r="D501" s="3">
        <v>3094.5</v>
      </c>
      <c r="E501" s="3">
        <v>2820.19</v>
      </c>
      <c r="F501" s="3">
        <v>4026.75</v>
      </c>
      <c r="G501" s="3">
        <v>3100.21</v>
      </c>
      <c r="H501" s="3">
        <v>926.54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162.84</v>
      </c>
      <c r="X501" s="4">
        <f t="shared" si="152"/>
        <v>10104.28</v>
      </c>
      <c r="Y501" s="14">
        <f t="shared" si="153"/>
        <v>0.0400000000026921</v>
      </c>
    </row>
    <row r="502" ht="18.75" spans="1:25">
      <c r="A502" s="18"/>
      <c r="B502" s="12" t="s">
        <v>28</v>
      </c>
      <c r="C502" s="3">
        <f>C498+C499+C500+C501</f>
        <v>31569.05</v>
      </c>
      <c r="D502" s="3">
        <f t="shared" ref="D502:X502" si="154">D498+D499+D500+D501</f>
        <v>7518.41</v>
      </c>
      <c r="E502" s="3">
        <f t="shared" si="154"/>
        <v>4938.39</v>
      </c>
      <c r="F502" s="3">
        <f t="shared" si="154"/>
        <v>11113.2</v>
      </c>
      <c r="G502" s="3">
        <f t="shared" si="154"/>
        <v>6417.21</v>
      </c>
      <c r="H502" s="3">
        <f t="shared" si="154"/>
        <v>4685.99</v>
      </c>
      <c r="I502" s="3">
        <f t="shared" si="154"/>
        <v>174.08</v>
      </c>
      <c r="J502" s="3">
        <f t="shared" si="154"/>
        <v>0</v>
      </c>
      <c r="K502" s="3">
        <f t="shared" si="154"/>
        <v>0</v>
      </c>
      <c r="L502" s="3">
        <f t="shared" si="154"/>
        <v>7168.77</v>
      </c>
      <c r="M502" s="3">
        <f t="shared" si="154"/>
        <v>0</v>
      </c>
      <c r="N502" s="3">
        <f t="shared" si="154"/>
        <v>0</v>
      </c>
      <c r="O502" s="3">
        <f t="shared" si="154"/>
        <v>362.6</v>
      </c>
      <c r="P502" s="3">
        <f t="shared" si="154"/>
        <v>0</v>
      </c>
      <c r="Q502" s="3">
        <f t="shared" si="154"/>
        <v>102</v>
      </c>
      <c r="R502" s="3">
        <f t="shared" si="154"/>
        <v>162.84</v>
      </c>
      <c r="S502" s="3">
        <f t="shared" si="154"/>
        <v>0</v>
      </c>
      <c r="T502" s="3">
        <f t="shared" si="154"/>
        <v>38.8</v>
      </c>
      <c r="U502" s="3">
        <f t="shared" si="154"/>
        <v>0</v>
      </c>
      <c r="W502" s="3">
        <f t="shared" ref="W502:Y502" si="155">W498+W499+W500+W501</f>
        <v>0</v>
      </c>
      <c r="X502" s="3">
        <f t="shared" si="155"/>
        <v>31569.09</v>
      </c>
      <c r="Y502" s="3">
        <f t="shared" si="155"/>
        <v>0.0400000000026921</v>
      </c>
    </row>
    <row r="503" ht="18.75" spans="1:25">
      <c r="A503" s="18" t="s">
        <v>141</v>
      </c>
      <c r="B503" s="11" t="s">
        <v>24</v>
      </c>
      <c r="C503" s="3">
        <v>9628.29</v>
      </c>
      <c r="D503" s="3">
        <v>2496.29</v>
      </c>
      <c r="E503" s="3">
        <v>2829.2</v>
      </c>
      <c r="F503" s="3">
        <v>3566.2</v>
      </c>
      <c r="G503" s="3">
        <v>2175</v>
      </c>
      <c r="H503" s="3">
        <v>1391.2</v>
      </c>
      <c r="I503" s="3">
        <v>0</v>
      </c>
      <c r="J503" s="3">
        <v>0</v>
      </c>
      <c r="K503" s="3">
        <v>528</v>
      </c>
      <c r="L503" s="3">
        <v>165.1</v>
      </c>
      <c r="M503" s="3">
        <v>0</v>
      </c>
      <c r="N503" s="3">
        <v>0</v>
      </c>
      <c r="O503" s="3">
        <v>0</v>
      </c>
      <c r="P503" s="3">
        <v>0</v>
      </c>
      <c r="Q503" s="3">
        <v>43.5</v>
      </c>
      <c r="R503" s="3">
        <v>0</v>
      </c>
      <c r="S503" s="3">
        <v>0</v>
      </c>
      <c r="T503" s="3">
        <v>0</v>
      </c>
      <c r="U503" s="3">
        <v>0</v>
      </c>
      <c r="W503" s="3">
        <v>0</v>
      </c>
      <c r="X503" s="4">
        <f t="shared" si="152"/>
        <v>9628.29</v>
      </c>
      <c r="Y503" s="14">
        <f t="shared" si="153"/>
        <v>0</v>
      </c>
    </row>
    <row r="504" ht="18.75" spans="1:25">
      <c r="A504" s="18"/>
      <c r="B504" s="11" t="s">
        <v>25</v>
      </c>
      <c r="C504" s="3">
        <v>4130.64</v>
      </c>
      <c r="D504" s="3">
        <v>1384.5</v>
      </c>
      <c r="E504" s="3">
        <v>459.3</v>
      </c>
      <c r="F504" s="3">
        <v>1611.15</v>
      </c>
      <c r="G504" s="3">
        <v>1485.35</v>
      </c>
      <c r="H504" s="3">
        <v>125.8</v>
      </c>
      <c r="I504" s="3">
        <v>0</v>
      </c>
      <c r="J504" s="3">
        <v>0</v>
      </c>
      <c r="K504" s="3">
        <v>449.9</v>
      </c>
      <c r="L504" s="3">
        <v>0</v>
      </c>
      <c r="M504" s="3">
        <v>0</v>
      </c>
      <c r="N504" s="3">
        <v>0</v>
      </c>
      <c r="O504" s="3">
        <v>225.8</v>
      </c>
      <c r="X504" s="4">
        <f t="shared" si="152"/>
        <v>4130.65</v>
      </c>
      <c r="Y504" s="14">
        <f t="shared" si="153"/>
        <v>0.00999999999930878</v>
      </c>
    </row>
    <row r="505" ht="18.75" spans="1:25">
      <c r="A505" s="18"/>
      <c r="B505" s="11" t="s">
        <v>26</v>
      </c>
      <c r="X505" s="4">
        <f t="shared" si="152"/>
        <v>0</v>
      </c>
      <c r="Y505" s="14">
        <f t="shared" si="153"/>
        <v>0</v>
      </c>
    </row>
    <row r="506" ht="18.75" spans="1:25">
      <c r="A506" s="18"/>
      <c r="B506" s="11" t="s">
        <v>130</v>
      </c>
      <c r="C506" s="3">
        <v>1254.54</v>
      </c>
      <c r="D506" s="3">
        <v>466.1</v>
      </c>
      <c r="E506" s="3">
        <v>98.81</v>
      </c>
      <c r="F506" s="3">
        <v>637.15</v>
      </c>
      <c r="G506" s="3">
        <v>280.21</v>
      </c>
      <c r="H506" s="3">
        <v>356.94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52.5</v>
      </c>
      <c r="P506" s="3">
        <v>0</v>
      </c>
      <c r="Q506" s="3">
        <v>0</v>
      </c>
      <c r="X506" s="4">
        <f t="shared" si="152"/>
        <v>1254.56</v>
      </c>
      <c r="Y506" s="14">
        <f t="shared" si="153"/>
        <v>0.0200000000002092</v>
      </c>
    </row>
    <row r="507" ht="18.75" spans="1:25">
      <c r="A507" s="18"/>
      <c r="B507" s="12" t="s">
        <v>28</v>
      </c>
      <c r="C507" s="3">
        <f>C503+C504+C505+C506</f>
        <v>15013.47</v>
      </c>
      <c r="D507" s="3">
        <f t="shared" ref="D507:X507" si="156">D503+D504+D505+D506</f>
        <v>4346.89</v>
      </c>
      <c r="E507" s="3">
        <f t="shared" si="156"/>
        <v>3387.31</v>
      </c>
      <c r="F507" s="3">
        <f t="shared" si="156"/>
        <v>5814.5</v>
      </c>
      <c r="G507" s="3">
        <f t="shared" si="156"/>
        <v>3940.56</v>
      </c>
      <c r="H507" s="3">
        <f t="shared" si="156"/>
        <v>1873.94</v>
      </c>
      <c r="I507" s="3">
        <f t="shared" si="156"/>
        <v>0</v>
      </c>
      <c r="J507" s="3">
        <f t="shared" si="156"/>
        <v>0</v>
      </c>
      <c r="K507" s="3">
        <f t="shared" si="156"/>
        <v>977.9</v>
      </c>
      <c r="L507" s="3">
        <f t="shared" si="156"/>
        <v>165.1</v>
      </c>
      <c r="M507" s="3">
        <f t="shared" si="156"/>
        <v>0</v>
      </c>
      <c r="N507" s="3">
        <f t="shared" si="156"/>
        <v>0</v>
      </c>
      <c r="O507" s="3">
        <f t="shared" si="156"/>
        <v>278.3</v>
      </c>
      <c r="P507" s="3">
        <f t="shared" si="156"/>
        <v>0</v>
      </c>
      <c r="Q507" s="3">
        <f t="shared" si="156"/>
        <v>43.5</v>
      </c>
      <c r="R507" s="3">
        <f t="shared" si="156"/>
        <v>0</v>
      </c>
      <c r="S507" s="3">
        <f t="shared" si="156"/>
        <v>0</v>
      </c>
      <c r="T507" s="3">
        <f t="shared" si="156"/>
        <v>0</v>
      </c>
      <c r="U507" s="3">
        <f t="shared" si="156"/>
        <v>0</v>
      </c>
      <c r="W507" s="3">
        <f t="shared" ref="W507:Y507" si="157">W503+W504+W505+W506</f>
        <v>0</v>
      </c>
      <c r="X507" s="3">
        <f t="shared" si="157"/>
        <v>15013.5</v>
      </c>
      <c r="Y507" s="3">
        <f t="shared" si="157"/>
        <v>0.029999999999518</v>
      </c>
    </row>
    <row r="508" ht="18.75" spans="1:25">
      <c r="A508" s="18" t="s">
        <v>142</v>
      </c>
      <c r="B508" s="11" t="s">
        <v>24</v>
      </c>
      <c r="C508" s="3">
        <v>13751.56</v>
      </c>
      <c r="D508" s="3">
        <v>2609.2</v>
      </c>
      <c r="E508" s="3">
        <v>2438</v>
      </c>
      <c r="F508" s="3">
        <v>3952.8</v>
      </c>
      <c r="G508" s="3">
        <v>2017.7</v>
      </c>
      <c r="H508" s="3">
        <v>1935.1</v>
      </c>
      <c r="L508" s="3">
        <v>4404.6</v>
      </c>
      <c r="M508" s="3">
        <v>122.6</v>
      </c>
      <c r="O508" s="3">
        <v>151.1</v>
      </c>
      <c r="Q508" s="3">
        <v>73.3</v>
      </c>
      <c r="X508" s="4">
        <f t="shared" si="152"/>
        <v>13751.6</v>
      </c>
      <c r="Y508" s="14">
        <f t="shared" si="153"/>
        <v>0.0400000000008731</v>
      </c>
    </row>
    <row r="509" ht="18.75" spans="1:25">
      <c r="A509" s="18"/>
      <c r="B509" s="11" t="s">
        <v>25</v>
      </c>
      <c r="C509" s="3">
        <v>8258.75</v>
      </c>
      <c r="D509" s="3">
        <v>1314.5</v>
      </c>
      <c r="E509" s="3">
        <v>3816.4</v>
      </c>
      <c r="F509" s="3">
        <v>1136.85</v>
      </c>
      <c r="G509" s="3">
        <v>639.35</v>
      </c>
      <c r="H509" s="3">
        <v>497.5</v>
      </c>
      <c r="J509" s="3">
        <v>1067.7</v>
      </c>
      <c r="L509" s="3">
        <v>923.3</v>
      </c>
      <c r="X509" s="4">
        <f t="shared" si="152"/>
        <v>8258.75</v>
      </c>
      <c r="Y509" s="14">
        <f t="shared" si="153"/>
        <v>0</v>
      </c>
    </row>
    <row r="510" ht="18.75" spans="1:25">
      <c r="A510" s="18"/>
      <c r="B510" s="11" t="s">
        <v>26</v>
      </c>
      <c r="X510" s="4">
        <f t="shared" si="152"/>
        <v>0</v>
      </c>
      <c r="Y510" s="14">
        <f t="shared" si="153"/>
        <v>0</v>
      </c>
    </row>
    <row r="511" ht="18.75" spans="1:25">
      <c r="A511" s="18"/>
      <c r="B511" s="11" t="s">
        <v>130</v>
      </c>
      <c r="C511" s="3">
        <v>1800.51</v>
      </c>
      <c r="D511" s="3">
        <v>726.5</v>
      </c>
      <c r="F511" s="3">
        <v>1069.03</v>
      </c>
      <c r="G511" s="3">
        <v>989.51</v>
      </c>
      <c r="H511" s="3">
        <v>79.52</v>
      </c>
      <c r="Q511" s="3">
        <v>5</v>
      </c>
      <c r="X511" s="4">
        <f t="shared" si="152"/>
        <v>1800.53</v>
      </c>
      <c r="Y511" s="14">
        <f t="shared" si="153"/>
        <v>0.0199999999999818</v>
      </c>
    </row>
    <row r="512" ht="18.75" spans="1:25">
      <c r="A512" s="18"/>
      <c r="B512" s="12" t="s">
        <v>28</v>
      </c>
      <c r="C512" s="3">
        <f>C511+C510+C509+C508</f>
        <v>23810.82</v>
      </c>
      <c r="D512" s="3">
        <f t="shared" ref="D512:X512" si="158">D511+D510+D509+D508</f>
        <v>4650.2</v>
      </c>
      <c r="E512" s="3">
        <f t="shared" si="158"/>
        <v>6254.4</v>
      </c>
      <c r="F512" s="3">
        <f t="shared" si="158"/>
        <v>6158.68</v>
      </c>
      <c r="G512" s="3">
        <f t="shared" si="158"/>
        <v>3646.56</v>
      </c>
      <c r="H512" s="3">
        <f t="shared" si="158"/>
        <v>2512.12</v>
      </c>
      <c r="I512" s="3">
        <f t="shared" si="158"/>
        <v>0</v>
      </c>
      <c r="J512" s="3">
        <f t="shared" si="158"/>
        <v>1067.7</v>
      </c>
      <c r="K512" s="3">
        <f t="shared" si="158"/>
        <v>0</v>
      </c>
      <c r="L512" s="3">
        <f t="shared" si="158"/>
        <v>5327.9</v>
      </c>
      <c r="M512" s="3">
        <f t="shared" si="158"/>
        <v>122.6</v>
      </c>
      <c r="N512" s="3">
        <f t="shared" si="158"/>
        <v>0</v>
      </c>
      <c r="O512" s="3">
        <f t="shared" si="158"/>
        <v>151.1</v>
      </c>
      <c r="P512" s="3">
        <f t="shared" si="158"/>
        <v>0</v>
      </c>
      <c r="Q512" s="3">
        <f t="shared" si="158"/>
        <v>78.3</v>
      </c>
      <c r="R512" s="3">
        <f t="shared" si="158"/>
        <v>0</v>
      </c>
      <c r="S512" s="3">
        <f t="shared" si="158"/>
        <v>0</v>
      </c>
      <c r="T512" s="3">
        <f t="shared" si="158"/>
        <v>0</v>
      </c>
      <c r="U512" s="3">
        <f t="shared" si="158"/>
        <v>0</v>
      </c>
      <c r="W512" s="3">
        <f t="shared" ref="W512:Y512" si="159">W511+W510+W509+W508</f>
        <v>0</v>
      </c>
      <c r="X512" s="3">
        <f t="shared" si="159"/>
        <v>23810.88</v>
      </c>
      <c r="Y512" s="3">
        <f t="shared" si="159"/>
        <v>0.0600000000008549</v>
      </c>
    </row>
    <row r="513" ht="18.75" spans="1:25">
      <c r="A513" s="18" t="s">
        <v>143</v>
      </c>
      <c r="B513" s="11" t="s">
        <v>24</v>
      </c>
      <c r="C513" s="3">
        <v>9350.56</v>
      </c>
      <c r="D513" s="3">
        <v>3476.8</v>
      </c>
      <c r="E513" s="3">
        <v>677</v>
      </c>
      <c r="F513" s="3">
        <v>4324.16</v>
      </c>
      <c r="G513" s="3">
        <v>3636.16</v>
      </c>
      <c r="H513" s="3">
        <v>688</v>
      </c>
      <c r="I513" s="3">
        <v>281.9</v>
      </c>
      <c r="O513" s="3">
        <v>400</v>
      </c>
      <c r="R513" s="3">
        <v>112</v>
      </c>
      <c r="S513" s="3">
        <v>78.7</v>
      </c>
      <c r="X513" s="4">
        <f t="shared" ref="X513:X528" si="160">D513+E513+G513+H513+I513+J513+K513+L513+M513+N513+O513+P513+Q513+R513+S513+T513+U513+W513</f>
        <v>9350.56</v>
      </c>
      <c r="Y513" s="14">
        <f t="shared" ref="Y513:Y528" si="161">X513-C513</f>
        <v>0</v>
      </c>
    </row>
    <row r="514" ht="18.75" spans="1:25">
      <c r="A514" s="18"/>
      <c r="B514" s="11" t="s">
        <v>25</v>
      </c>
      <c r="C514" s="3">
        <v>7584.5</v>
      </c>
      <c r="D514" s="3">
        <v>2270.2</v>
      </c>
      <c r="E514" s="3">
        <v>178.5</v>
      </c>
      <c r="F514" s="3">
        <v>4657.7</v>
      </c>
      <c r="G514" s="3">
        <v>2942.4</v>
      </c>
      <c r="H514" s="3">
        <v>1715.3</v>
      </c>
      <c r="I514" s="3">
        <v>15</v>
      </c>
      <c r="O514" s="3">
        <v>403.5</v>
      </c>
      <c r="Q514" s="3">
        <v>59.6</v>
      </c>
      <c r="X514" s="4">
        <f t="shared" si="160"/>
        <v>7584.5</v>
      </c>
      <c r="Y514" s="14">
        <f t="shared" si="161"/>
        <v>0</v>
      </c>
    </row>
    <row r="515" ht="18.75" spans="1:25">
      <c r="A515" s="18"/>
      <c r="B515" s="11" t="s">
        <v>26</v>
      </c>
      <c r="X515" s="4">
        <f t="shared" si="160"/>
        <v>0</v>
      </c>
      <c r="Y515" s="14">
        <f t="shared" si="161"/>
        <v>0</v>
      </c>
    </row>
    <row r="516" ht="18.75" spans="1:25">
      <c r="A516" s="18"/>
      <c r="B516" s="11" t="s">
        <v>130</v>
      </c>
      <c r="C516" s="3">
        <v>4879.46</v>
      </c>
      <c r="D516" s="3">
        <v>2380.7</v>
      </c>
      <c r="E516" s="3">
        <v>1004.59</v>
      </c>
      <c r="F516" s="3">
        <v>1432.72</v>
      </c>
      <c r="G516" s="3">
        <v>854.52</v>
      </c>
      <c r="H516" s="3">
        <v>578.2</v>
      </c>
      <c r="Q516" s="3">
        <v>61.5</v>
      </c>
      <c r="X516" s="4">
        <f t="shared" si="160"/>
        <v>4879.51</v>
      </c>
      <c r="Y516" s="14">
        <f t="shared" si="161"/>
        <v>0.0499999999992724</v>
      </c>
    </row>
    <row r="517" ht="18.75" spans="1:25">
      <c r="A517" s="18"/>
      <c r="B517" s="12" t="s">
        <v>28</v>
      </c>
      <c r="C517" s="3">
        <f>C516+C515+C514+C513</f>
        <v>21814.52</v>
      </c>
      <c r="D517" s="3">
        <f t="shared" ref="D517:X517" si="162">D516+D515+D514+D513</f>
        <v>8127.7</v>
      </c>
      <c r="E517" s="3">
        <f t="shared" si="162"/>
        <v>1860.09</v>
      </c>
      <c r="F517" s="3">
        <f t="shared" si="162"/>
        <v>10414.58</v>
      </c>
      <c r="G517" s="3">
        <f t="shared" si="162"/>
        <v>7433.08</v>
      </c>
      <c r="H517" s="3">
        <f t="shared" si="162"/>
        <v>2981.5</v>
      </c>
      <c r="I517" s="3">
        <f t="shared" si="162"/>
        <v>296.9</v>
      </c>
      <c r="J517" s="3">
        <f t="shared" si="162"/>
        <v>0</v>
      </c>
      <c r="K517" s="3">
        <f t="shared" si="162"/>
        <v>0</v>
      </c>
      <c r="L517" s="3">
        <f t="shared" si="162"/>
        <v>0</v>
      </c>
      <c r="M517" s="3">
        <f t="shared" si="162"/>
        <v>0</v>
      </c>
      <c r="N517" s="3">
        <f t="shared" si="162"/>
        <v>0</v>
      </c>
      <c r="O517" s="3">
        <f t="shared" si="162"/>
        <v>803.5</v>
      </c>
      <c r="P517" s="3">
        <f t="shared" si="162"/>
        <v>0</v>
      </c>
      <c r="Q517" s="3">
        <f t="shared" si="162"/>
        <v>121.1</v>
      </c>
      <c r="R517" s="3">
        <f t="shared" si="162"/>
        <v>112</v>
      </c>
      <c r="S517" s="3">
        <f t="shared" si="162"/>
        <v>78.7</v>
      </c>
      <c r="T517" s="3">
        <f t="shared" si="162"/>
        <v>0</v>
      </c>
      <c r="U517" s="3">
        <f t="shared" si="162"/>
        <v>0</v>
      </c>
      <c r="W517" s="3">
        <f t="shared" ref="W517:Y517" si="163">W516+W515+W514+W513</f>
        <v>0</v>
      </c>
      <c r="X517" s="3">
        <f t="shared" si="163"/>
        <v>21814.57</v>
      </c>
      <c r="Y517" s="3">
        <f t="shared" si="163"/>
        <v>0.0499999999992724</v>
      </c>
    </row>
    <row r="518" ht="18.75" spans="1:25">
      <c r="A518" s="18" t="s">
        <v>144</v>
      </c>
      <c r="B518" s="11" t="s">
        <v>24</v>
      </c>
      <c r="C518" s="3">
        <v>15162.3</v>
      </c>
      <c r="D518" s="3">
        <v>4147</v>
      </c>
      <c r="E518" s="3">
        <v>2940.4</v>
      </c>
      <c r="F518" s="3">
        <v>7248.95</v>
      </c>
      <c r="G518" s="3">
        <v>6161.65</v>
      </c>
      <c r="H518" s="3">
        <v>1087.3</v>
      </c>
      <c r="I518" s="3">
        <v>390.4</v>
      </c>
      <c r="J518" s="3">
        <v>0</v>
      </c>
      <c r="K518" s="3">
        <v>0</v>
      </c>
      <c r="L518" s="3">
        <v>140.2</v>
      </c>
      <c r="M518" s="3">
        <v>0</v>
      </c>
      <c r="N518" s="3">
        <v>0</v>
      </c>
      <c r="O518" s="3">
        <v>79.7</v>
      </c>
      <c r="P518" s="3">
        <v>0</v>
      </c>
      <c r="Q518" s="3">
        <v>206.6</v>
      </c>
      <c r="R518" s="3">
        <v>0</v>
      </c>
      <c r="S518" s="3">
        <v>0</v>
      </c>
      <c r="T518" s="3">
        <v>9</v>
      </c>
      <c r="U518" s="3">
        <v>0</v>
      </c>
      <c r="W518" s="3">
        <v>0</v>
      </c>
      <c r="X518" s="4">
        <f t="shared" si="160"/>
        <v>15162.25</v>
      </c>
      <c r="Y518" s="14">
        <f t="shared" si="161"/>
        <v>-0.0499999999992724</v>
      </c>
    </row>
    <row r="519" ht="18.75" spans="1:25">
      <c r="A519" s="18"/>
      <c r="B519" s="11" t="s">
        <v>25</v>
      </c>
      <c r="J519" s="3">
        <v>0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W519" s="3">
        <v>0</v>
      </c>
      <c r="X519" s="4">
        <f t="shared" ref="X519:X524" si="164">D519+E519+G519+H519+I519+J519+K519+L519+M519+N519+O519+P519+Q519+R519+S519+T519+U519+W519</f>
        <v>0</v>
      </c>
      <c r="Y519" s="14">
        <f t="shared" si="161"/>
        <v>0</v>
      </c>
    </row>
    <row r="520" ht="18.75" spans="1:25">
      <c r="A520" s="18"/>
      <c r="B520" s="11" t="s">
        <v>26</v>
      </c>
      <c r="X520" s="4">
        <f t="shared" si="164"/>
        <v>0</v>
      </c>
      <c r="Y520" s="14">
        <f t="shared" si="161"/>
        <v>0</v>
      </c>
    </row>
    <row r="521" ht="18.75" spans="1:25">
      <c r="A521" s="18"/>
      <c r="B521" s="11" t="s">
        <v>130</v>
      </c>
      <c r="C521" s="3">
        <v>3039.1</v>
      </c>
      <c r="D521" s="3">
        <v>1021.3</v>
      </c>
      <c r="E521" s="3">
        <v>960.19</v>
      </c>
      <c r="F521" s="3">
        <v>1026.47</v>
      </c>
      <c r="G521" s="3">
        <v>907.62</v>
      </c>
      <c r="H521" s="3">
        <v>118.85</v>
      </c>
      <c r="I521" s="3">
        <v>0</v>
      </c>
      <c r="J521" s="3">
        <v>0</v>
      </c>
      <c r="K521" s="3">
        <v>31.16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W521" s="3">
        <v>0</v>
      </c>
      <c r="X521" s="4">
        <f t="shared" si="164"/>
        <v>3039.12</v>
      </c>
      <c r="Y521" s="14">
        <f t="shared" si="161"/>
        <v>0.0199999999999818</v>
      </c>
    </row>
    <row r="522" ht="18.75" spans="1:25">
      <c r="A522" s="18"/>
      <c r="B522" s="12" t="s">
        <v>28</v>
      </c>
      <c r="C522" s="3">
        <f t="shared" ref="C522:Q522" si="165">SUM(C518:C521)</f>
        <v>18201.4</v>
      </c>
      <c r="D522" s="3">
        <f t="shared" si="165"/>
        <v>5168.3</v>
      </c>
      <c r="E522" s="3">
        <f t="shared" si="165"/>
        <v>3900.59</v>
      </c>
      <c r="F522" s="3">
        <f t="shared" si="165"/>
        <v>8275.42</v>
      </c>
      <c r="G522" s="3">
        <f t="shared" si="165"/>
        <v>7069.27</v>
      </c>
      <c r="H522" s="3">
        <f t="shared" si="165"/>
        <v>1206.15</v>
      </c>
      <c r="I522" s="3">
        <f t="shared" si="165"/>
        <v>390.4</v>
      </c>
      <c r="J522" s="3">
        <f t="shared" si="165"/>
        <v>0</v>
      </c>
      <c r="K522" s="3">
        <f t="shared" si="165"/>
        <v>31.16</v>
      </c>
      <c r="L522" s="3">
        <f t="shared" si="165"/>
        <v>140.2</v>
      </c>
      <c r="M522" s="3">
        <f t="shared" si="165"/>
        <v>0</v>
      </c>
      <c r="N522" s="3">
        <f t="shared" si="165"/>
        <v>0</v>
      </c>
      <c r="O522" s="3">
        <f t="shared" si="165"/>
        <v>79.7</v>
      </c>
      <c r="P522" s="3">
        <f t="shared" si="165"/>
        <v>0</v>
      </c>
      <c r="Q522" s="3">
        <f t="shared" si="165"/>
        <v>206.6</v>
      </c>
      <c r="T522" s="3">
        <f>SUM(T518:T521)</f>
        <v>9</v>
      </c>
      <c r="X522" s="4">
        <f t="shared" si="164"/>
        <v>18201.37</v>
      </c>
      <c r="Y522" s="14">
        <f t="shared" si="161"/>
        <v>-0.0299999999951979</v>
      </c>
    </row>
    <row r="523" ht="18.75" spans="1:25">
      <c r="A523" s="18" t="s">
        <v>145</v>
      </c>
      <c r="B523" s="11" t="s">
        <v>24</v>
      </c>
      <c r="C523" s="3">
        <v>18310.27</v>
      </c>
      <c r="D523" s="3">
        <v>5254.2</v>
      </c>
      <c r="E523" s="3">
        <v>1937.8</v>
      </c>
      <c r="F523" s="3">
        <v>9499.08</v>
      </c>
      <c r="G523" s="3">
        <v>6655.73</v>
      </c>
      <c r="H523" s="3">
        <v>2843.35</v>
      </c>
      <c r="I523" s="3">
        <v>1559.72</v>
      </c>
      <c r="J523" s="3">
        <v>0</v>
      </c>
      <c r="K523" s="3">
        <v>0</v>
      </c>
      <c r="L523" s="3">
        <v>0</v>
      </c>
      <c r="M523" s="3">
        <v>0</v>
      </c>
      <c r="N523" s="3">
        <v>0</v>
      </c>
      <c r="O523" s="3">
        <v>0</v>
      </c>
      <c r="P523" s="3">
        <v>0</v>
      </c>
      <c r="Q523" s="3">
        <v>59.5</v>
      </c>
      <c r="R523" s="3">
        <v>0</v>
      </c>
      <c r="S523" s="3">
        <v>0</v>
      </c>
      <c r="T523" s="3">
        <v>0</v>
      </c>
      <c r="U523" s="3">
        <v>0</v>
      </c>
      <c r="W523" s="3">
        <v>0</v>
      </c>
      <c r="X523" s="4">
        <f t="shared" si="164"/>
        <v>18310.3</v>
      </c>
      <c r="Y523" s="14">
        <f t="shared" si="161"/>
        <v>0.0299999999988358</v>
      </c>
    </row>
    <row r="524" ht="18.75" spans="1:25">
      <c r="A524" s="18"/>
      <c r="B524" s="11" t="s">
        <v>25</v>
      </c>
      <c r="C524" s="3">
        <v>8558.36</v>
      </c>
      <c r="D524" s="3">
        <v>1225.6</v>
      </c>
      <c r="E524" s="3">
        <v>1543.52</v>
      </c>
      <c r="F524" s="3">
        <v>3415.59</v>
      </c>
      <c r="G524" s="3">
        <v>3088.61</v>
      </c>
      <c r="H524" s="3">
        <v>326.98</v>
      </c>
      <c r="I524" s="3">
        <v>822.35</v>
      </c>
      <c r="J524" s="3">
        <v>0</v>
      </c>
      <c r="K524" s="3">
        <v>980.32</v>
      </c>
      <c r="L524" s="3">
        <v>571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W524" s="3">
        <v>0</v>
      </c>
      <c r="X524" s="4">
        <f t="shared" si="164"/>
        <v>8558.38</v>
      </c>
      <c r="Y524" s="14">
        <f t="shared" si="161"/>
        <v>0.0199999999986176</v>
      </c>
    </row>
    <row r="525" ht="18.75" spans="1:25">
      <c r="A525" s="18"/>
      <c r="B525" s="11" t="s">
        <v>26</v>
      </c>
      <c r="X525" s="4">
        <f t="shared" si="160"/>
        <v>0</v>
      </c>
      <c r="Y525" s="14">
        <f t="shared" si="161"/>
        <v>0</v>
      </c>
    </row>
    <row r="526" ht="18.75" spans="1:25">
      <c r="A526" s="18"/>
      <c r="B526" s="11" t="s">
        <v>130</v>
      </c>
      <c r="C526" s="3">
        <v>6592.78</v>
      </c>
      <c r="D526" s="3">
        <v>3431.42</v>
      </c>
      <c r="E526" s="3">
        <v>1326.79</v>
      </c>
      <c r="F526" s="3">
        <v>1834.57</v>
      </c>
      <c r="G526" s="3">
        <v>1584.47</v>
      </c>
      <c r="H526" s="3">
        <v>250.1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W526" s="3">
        <v>0</v>
      </c>
      <c r="X526" s="4">
        <f t="shared" si="160"/>
        <v>6592.78</v>
      </c>
      <c r="Y526" s="14">
        <f t="shared" si="161"/>
        <v>0</v>
      </c>
    </row>
    <row r="527" ht="18.75" spans="1:25">
      <c r="A527" s="18"/>
      <c r="B527" s="12" t="s">
        <v>28</v>
      </c>
      <c r="C527" s="3">
        <f t="shared" ref="C527:I527" si="166">SUM(C523:C526)</f>
        <v>33461.41</v>
      </c>
      <c r="D527" s="3">
        <f t="shared" si="166"/>
        <v>9911.22</v>
      </c>
      <c r="E527" s="3">
        <f t="shared" si="166"/>
        <v>4808.11</v>
      </c>
      <c r="F527" s="3">
        <f t="shared" si="166"/>
        <v>14749.24</v>
      </c>
      <c r="G527" s="3">
        <f t="shared" si="166"/>
        <v>11328.81</v>
      </c>
      <c r="H527" s="3">
        <f t="shared" si="166"/>
        <v>3420.43</v>
      </c>
      <c r="I527" s="3">
        <f t="shared" si="166"/>
        <v>2382.07</v>
      </c>
      <c r="K527" s="3">
        <f>SUM(K523:K526)</f>
        <v>980.32</v>
      </c>
      <c r="L527" s="3">
        <f>SUM(L523:L526)</f>
        <v>571</v>
      </c>
      <c r="Q527" s="3">
        <f>SUM(Q523:Q526)</f>
        <v>59.5</v>
      </c>
      <c r="X527" s="4">
        <f t="shared" si="160"/>
        <v>33461.46</v>
      </c>
      <c r="Y527" s="14">
        <f t="shared" si="161"/>
        <v>0.0499999999956344</v>
      </c>
    </row>
    <row r="528" ht="18.75" spans="1:25">
      <c r="A528" s="18" t="s">
        <v>146</v>
      </c>
      <c r="B528" s="11" t="s">
        <v>24</v>
      </c>
      <c r="C528" s="3">
        <v>11925.67</v>
      </c>
      <c r="D528" s="3">
        <v>4012.3</v>
      </c>
      <c r="E528" s="3">
        <v>49.8</v>
      </c>
      <c r="F528" s="3">
        <v>3508.07</v>
      </c>
      <c r="G528" s="3">
        <v>2059.74</v>
      </c>
      <c r="H528" s="3">
        <v>1448.33</v>
      </c>
      <c r="L528" s="3">
        <v>3325.4</v>
      </c>
      <c r="N528" s="3">
        <v>0</v>
      </c>
      <c r="O528" s="3">
        <v>718.3</v>
      </c>
      <c r="P528" s="3">
        <v>0</v>
      </c>
      <c r="Q528" s="3">
        <v>311.8</v>
      </c>
      <c r="R528" s="3">
        <v>0</v>
      </c>
      <c r="S528" s="3">
        <v>0</v>
      </c>
      <c r="T528" s="3">
        <v>0</v>
      </c>
      <c r="U528" s="3">
        <v>0</v>
      </c>
      <c r="W528" s="3">
        <v>0</v>
      </c>
      <c r="X528" s="4">
        <f t="shared" si="160"/>
        <v>11925.67</v>
      </c>
      <c r="Y528" s="14">
        <f t="shared" si="161"/>
        <v>0</v>
      </c>
    </row>
    <row r="529" ht="18.75" spans="1:25">
      <c r="A529" s="18"/>
      <c r="B529" s="11" t="s">
        <v>25</v>
      </c>
      <c r="C529" s="3">
        <v>2028.05</v>
      </c>
      <c r="D529" s="3">
        <v>330.3</v>
      </c>
      <c r="E529" s="3">
        <v>12</v>
      </c>
      <c r="F529" s="3">
        <v>1629.89</v>
      </c>
      <c r="G529" s="3">
        <v>679.3</v>
      </c>
      <c r="H529" s="3">
        <v>950.59</v>
      </c>
      <c r="N529" s="3">
        <v>0</v>
      </c>
      <c r="O529" s="3">
        <v>0</v>
      </c>
      <c r="P529" s="3">
        <v>0</v>
      </c>
      <c r="Q529" s="3">
        <v>55.86</v>
      </c>
      <c r="R529" s="3">
        <v>0</v>
      </c>
      <c r="S529" s="3">
        <v>0</v>
      </c>
      <c r="T529" s="3">
        <v>0</v>
      </c>
      <c r="U529" s="3">
        <v>0</v>
      </c>
      <c r="W529" s="3">
        <v>0</v>
      </c>
      <c r="X529" s="4">
        <f t="shared" ref="X529:X538" si="167">D529+E529+G529+H529+I529+J529+K529+L529+M529+N529+O529+P529+Q529+R529+S529+T529+U529+W529</f>
        <v>2028.05</v>
      </c>
      <c r="Y529" s="14">
        <f t="shared" ref="Y529:Y541" si="168">X529-C529</f>
        <v>0</v>
      </c>
    </row>
    <row r="530" ht="18.75" spans="1:25">
      <c r="A530" s="18"/>
      <c r="B530" s="11" t="s">
        <v>26</v>
      </c>
      <c r="N530" s="3">
        <v>0</v>
      </c>
      <c r="O530" s="3">
        <v>0</v>
      </c>
      <c r="P530" s="3">
        <v>0</v>
      </c>
      <c r="R530" s="3">
        <v>0</v>
      </c>
      <c r="S530" s="3">
        <v>0</v>
      </c>
      <c r="T530" s="3">
        <v>0</v>
      </c>
      <c r="U530" s="3">
        <v>0</v>
      </c>
      <c r="W530" s="3">
        <v>0</v>
      </c>
      <c r="X530" s="4">
        <f t="shared" si="167"/>
        <v>0</v>
      </c>
      <c r="Y530" s="14">
        <f t="shared" si="168"/>
        <v>0</v>
      </c>
    </row>
    <row r="531" ht="18.75" spans="1:25">
      <c r="A531" s="18"/>
      <c r="B531" s="11" t="s">
        <v>69</v>
      </c>
      <c r="C531" s="3">
        <v>13052.92</v>
      </c>
      <c r="D531" s="3">
        <v>4833.53</v>
      </c>
      <c r="E531" s="3">
        <v>6899.93</v>
      </c>
      <c r="F531" s="3">
        <v>1319.46</v>
      </c>
      <c r="G531" s="3">
        <v>1130.57</v>
      </c>
      <c r="H531" s="3">
        <v>188.89</v>
      </c>
      <c r="N531" s="3">
        <v>0</v>
      </c>
      <c r="O531" s="3">
        <v>0</v>
      </c>
      <c r="P531" s="3">
        <v>0</v>
      </c>
      <c r="R531" s="3">
        <v>0</v>
      </c>
      <c r="S531" s="3">
        <v>0</v>
      </c>
      <c r="T531" s="3">
        <v>0</v>
      </c>
      <c r="U531" s="3">
        <v>0</v>
      </c>
      <c r="W531" s="3">
        <v>0</v>
      </c>
      <c r="X531" s="4">
        <f t="shared" si="167"/>
        <v>13052.92</v>
      </c>
      <c r="Y531" s="14">
        <f t="shared" si="168"/>
        <v>0</v>
      </c>
    </row>
    <row r="532" ht="18.75" spans="1:25">
      <c r="A532" s="18"/>
      <c r="B532" s="12" t="s">
        <v>28</v>
      </c>
      <c r="C532" s="3">
        <f>C531+C530+C529+C528</f>
        <v>27006.64</v>
      </c>
      <c r="D532" s="3">
        <f t="shared" ref="D532:X532" si="169">D531+D530+D529+D528</f>
        <v>9176.13</v>
      </c>
      <c r="E532" s="3">
        <f t="shared" si="169"/>
        <v>6961.73</v>
      </c>
      <c r="F532" s="3">
        <f t="shared" si="169"/>
        <v>6457.42</v>
      </c>
      <c r="G532" s="3">
        <f t="shared" si="169"/>
        <v>3869.61</v>
      </c>
      <c r="H532" s="3">
        <f t="shared" si="169"/>
        <v>2587.81</v>
      </c>
      <c r="I532" s="3">
        <f t="shared" si="169"/>
        <v>0</v>
      </c>
      <c r="J532" s="3">
        <f t="shared" si="169"/>
        <v>0</v>
      </c>
      <c r="K532" s="3">
        <f t="shared" si="169"/>
        <v>0</v>
      </c>
      <c r="L532" s="3">
        <f t="shared" si="169"/>
        <v>3325.4</v>
      </c>
      <c r="M532" s="3">
        <f t="shared" si="169"/>
        <v>0</v>
      </c>
      <c r="N532" s="3">
        <f t="shared" si="169"/>
        <v>0</v>
      </c>
      <c r="O532" s="3">
        <f t="shared" si="169"/>
        <v>718.3</v>
      </c>
      <c r="P532" s="3">
        <f t="shared" si="169"/>
        <v>0</v>
      </c>
      <c r="Q532" s="3">
        <f t="shared" si="169"/>
        <v>367.66</v>
      </c>
      <c r="R532" s="3">
        <f t="shared" si="169"/>
        <v>0</v>
      </c>
      <c r="S532" s="3">
        <f t="shared" si="169"/>
        <v>0</v>
      </c>
      <c r="T532" s="3">
        <f t="shared" si="169"/>
        <v>0</v>
      </c>
      <c r="U532" s="3">
        <f t="shared" si="169"/>
        <v>0</v>
      </c>
      <c r="W532" s="3">
        <f t="shared" ref="W532:Y532" si="170">W531+W530+W529+W528</f>
        <v>0</v>
      </c>
      <c r="X532" s="3">
        <f t="shared" si="170"/>
        <v>27006.64</v>
      </c>
      <c r="Y532" s="3">
        <f t="shared" si="170"/>
        <v>0</v>
      </c>
    </row>
    <row r="533" ht="18.75" spans="1:25">
      <c r="A533" s="18" t="s">
        <v>147</v>
      </c>
      <c r="B533" s="11" t="s">
        <v>24</v>
      </c>
      <c r="C533" s="3">
        <v>60.8</v>
      </c>
      <c r="E533" s="3">
        <v>60.8</v>
      </c>
      <c r="N533" s="3">
        <v>0</v>
      </c>
      <c r="O533" s="3">
        <v>0</v>
      </c>
      <c r="P533" s="3">
        <v>0</v>
      </c>
      <c r="R533" s="3">
        <v>0</v>
      </c>
      <c r="S533" s="3">
        <v>0</v>
      </c>
      <c r="T533" s="3">
        <v>0</v>
      </c>
      <c r="U533" s="3">
        <v>0</v>
      </c>
      <c r="W533" s="3">
        <v>0</v>
      </c>
      <c r="X533" s="4">
        <f t="shared" si="167"/>
        <v>60.8</v>
      </c>
      <c r="Y533" s="14">
        <f t="shared" si="168"/>
        <v>0</v>
      </c>
    </row>
    <row r="534" ht="18.75" spans="1:25">
      <c r="A534" s="18"/>
      <c r="B534" s="11" t="s">
        <v>25</v>
      </c>
      <c r="C534" s="3">
        <v>6513.92</v>
      </c>
      <c r="D534" s="3">
        <v>1503.3</v>
      </c>
      <c r="E534" s="3">
        <v>325.6</v>
      </c>
      <c r="F534" s="3">
        <v>4181.5</v>
      </c>
      <c r="G534" s="3">
        <v>3416.4</v>
      </c>
      <c r="H534" s="3">
        <v>765.1</v>
      </c>
      <c r="I534" s="3">
        <v>86</v>
      </c>
      <c r="J534" s="3">
        <v>292.4</v>
      </c>
      <c r="K534" s="3">
        <v>76.5</v>
      </c>
      <c r="N534" s="3">
        <v>0</v>
      </c>
      <c r="O534" s="3">
        <v>45.5</v>
      </c>
      <c r="P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3.5</v>
      </c>
      <c r="W534" s="3">
        <v>0</v>
      </c>
      <c r="X534" s="4">
        <v>6513.92</v>
      </c>
      <c r="Y534" s="14">
        <v>0</v>
      </c>
    </row>
    <row r="535" ht="18.75" spans="1:25">
      <c r="A535" s="18"/>
      <c r="B535" s="11" t="s">
        <v>26</v>
      </c>
      <c r="C535" s="3">
        <v>3803.08</v>
      </c>
      <c r="D535" s="3">
        <v>3243.5</v>
      </c>
      <c r="E535" s="3">
        <v>559.6</v>
      </c>
      <c r="N535" s="3">
        <v>0</v>
      </c>
      <c r="P535" s="3">
        <v>0</v>
      </c>
      <c r="R535" s="3">
        <v>0</v>
      </c>
      <c r="S535" s="3">
        <v>0</v>
      </c>
      <c r="T535" s="3">
        <v>0</v>
      </c>
      <c r="U535" s="3">
        <v>0</v>
      </c>
      <c r="W535" s="3">
        <v>0</v>
      </c>
      <c r="X535" s="4">
        <f t="shared" si="167"/>
        <v>3803.1</v>
      </c>
      <c r="Y535" s="14">
        <f t="shared" si="168"/>
        <v>0.0199999999999818</v>
      </c>
    </row>
    <row r="536" ht="18.75" spans="1:25">
      <c r="A536" s="18"/>
      <c r="B536" s="11" t="s">
        <v>69</v>
      </c>
      <c r="C536" s="3">
        <v>2826.14</v>
      </c>
      <c r="D536" s="3">
        <v>836.82</v>
      </c>
      <c r="E536" s="3">
        <v>1573.03</v>
      </c>
      <c r="F536" s="3">
        <v>416.29</v>
      </c>
      <c r="G536" s="3">
        <v>362.24</v>
      </c>
      <c r="H536" s="3">
        <v>54.05</v>
      </c>
      <c r="N536" s="3">
        <v>0</v>
      </c>
      <c r="O536" s="3">
        <v>0</v>
      </c>
      <c r="P536" s="3">
        <v>0</v>
      </c>
      <c r="R536" s="3">
        <v>0</v>
      </c>
      <c r="S536" s="3">
        <v>0</v>
      </c>
      <c r="T536" s="3">
        <v>0</v>
      </c>
      <c r="U536" s="3">
        <v>0</v>
      </c>
      <c r="W536" s="3">
        <v>0</v>
      </c>
      <c r="X536" s="4">
        <f t="shared" si="167"/>
        <v>2826.14</v>
      </c>
      <c r="Y536" s="14">
        <f t="shared" si="168"/>
        <v>0</v>
      </c>
    </row>
    <row r="537" ht="18.75" spans="1:25">
      <c r="A537" s="18"/>
      <c r="B537" s="12" t="s">
        <v>28</v>
      </c>
      <c r="C537" s="3">
        <f t="shared" ref="C537:L537" si="171">C536+C535+C534+C533</f>
        <v>13203.94</v>
      </c>
      <c r="D537" s="3">
        <f t="shared" si="171"/>
        <v>5583.62</v>
      </c>
      <c r="E537" s="3">
        <f t="shared" si="171"/>
        <v>2519.03</v>
      </c>
      <c r="F537" s="3">
        <f t="shared" si="171"/>
        <v>4597.79</v>
      </c>
      <c r="G537" s="3">
        <f t="shared" si="171"/>
        <v>3778.64</v>
      </c>
      <c r="H537" s="3">
        <f t="shared" si="171"/>
        <v>819.15</v>
      </c>
      <c r="I537" s="3">
        <f t="shared" si="171"/>
        <v>86</v>
      </c>
      <c r="J537" s="3">
        <f t="shared" si="171"/>
        <v>292.4</v>
      </c>
      <c r="K537" s="3">
        <f t="shared" si="171"/>
        <v>76.5</v>
      </c>
      <c r="L537" s="3">
        <f t="shared" si="171"/>
        <v>0</v>
      </c>
      <c r="X537" s="4">
        <f t="shared" si="167"/>
        <v>13155.34</v>
      </c>
      <c r="Y537" s="14">
        <f t="shared" si="168"/>
        <v>-48.6000000000022</v>
      </c>
    </row>
    <row r="538" s="3" customFormat="1" ht="18.75" spans="1:25">
      <c r="A538" s="18" t="s">
        <v>148</v>
      </c>
      <c r="B538" s="11" t="s">
        <v>24</v>
      </c>
      <c r="C538" s="3">
        <v>19764</v>
      </c>
      <c r="D538" s="3">
        <v>4533.5</v>
      </c>
      <c r="E538" s="3">
        <v>3420.6</v>
      </c>
      <c r="F538" s="3">
        <v>9128.9</v>
      </c>
      <c r="G538" s="3">
        <v>7775</v>
      </c>
      <c r="H538" s="3">
        <v>1353.9</v>
      </c>
      <c r="L538" s="3">
        <v>1955.2</v>
      </c>
      <c r="O538" s="3">
        <v>197.8</v>
      </c>
      <c r="Q538" s="3">
        <v>103.4</v>
      </c>
      <c r="S538" s="3">
        <v>424.6</v>
      </c>
      <c r="X538" s="4">
        <f>D538+E538+G538+H538+I538+J538+K538+L538+M538+N538+O538+P538+Q538+R538+S538+T538+U538+V538+W538</f>
        <v>19764</v>
      </c>
      <c r="Y538" s="14">
        <f t="shared" si="168"/>
        <v>0</v>
      </c>
    </row>
    <row r="539" s="3" customFormat="1" ht="18.75" spans="1:25">
      <c r="A539" s="18"/>
      <c r="B539" s="11" t="s">
        <v>25</v>
      </c>
      <c r="C539" s="3">
        <v>13375.17</v>
      </c>
      <c r="D539" s="3">
        <v>20</v>
      </c>
      <c r="E539" s="3">
        <v>8989.4</v>
      </c>
      <c r="F539" s="3">
        <v>4209.31</v>
      </c>
      <c r="G539" s="3">
        <v>3464.11</v>
      </c>
      <c r="H539" s="3">
        <v>745.2</v>
      </c>
      <c r="I539" s="3">
        <v>148</v>
      </c>
      <c r="O539" s="3">
        <v>8.5</v>
      </c>
      <c r="X539" s="4">
        <f t="shared" ref="X539:X541" si="172">D539+E539+G539+H539+I539+J539+K539+L539+M539+N539+O539+P539+Q539+R539+S539+T539+U539+W539</f>
        <v>13375.21</v>
      </c>
      <c r="Y539" s="14">
        <f t="shared" si="168"/>
        <v>0.0400000000008731</v>
      </c>
    </row>
    <row r="540" s="3" customFormat="1" ht="18.75" spans="1:25">
      <c r="A540" s="18"/>
      <c r="B540" s="11" t="s">
        <v>26</v>
      </c>
      <c r="X540" s="4">
        <f t="shared" si="172"/>
        <v>0</v>
      </c>
      <c r="Y540" s="14">
        <f t="shared" si="168"/>
        <v>0</v>
      </c>
    </row>
    <row r="541" s="3" customFormat="1" ht="18.75" spans="1:25">
      <c r="A541" s="18"/>
      <c r="B541" s="11" t="s">
        <v>69</v>
      </c>
      <c r="C541" s="3">
        <v>3880.77</v>
      </c>
      <c r="D541" s="3">
        <v>994</v>
      </c>
      <c r="E541" s="3">
        <v>1023.85</v>
      </c>
      <c r="F541" s="3">
        <v>1862.95</v>
      </c>
      <c r="G541" s="3">
        <v>1386.42</v>
      </c>
      <c r="H541" s="3">
        <v>476.53</v>
      </c>
      <c r="X541" s="4">
        <f t="shared" si="172"/>
        <v>3880.8</v>
      </c>
      <c r="Y541" s="14">
        <f t="shared" si="168"/>
        <v>0.0300000000002001</v>
      </c>
    </row>
    <row r="542" s="3" customFormat="1" ht="18.75" spans="1:25">
      <c r="A542" s="18"/>
      <c r="B542" s="12" t="s">
        <v>28</v>
      </c>
      <c r="C542" s="3">
        <f>C541+C540+C539+C538</f>
        <v>37019.94</v>
      </c>
      <c r="D542" s="3">
        <f t="shared" ref="D542:Y542" si="173">D541+D540+D539+D538</f>
        <v>5547.5</v>
      </c>
      <c r="E542" s="3">
        <f t="shared" si="173"/>
        <v>13433.85</v>
      </c>
      <c r="F542" s="3">
        <f t="shared" si="173"/>
        <v>15201.16</v>
      </c>
      <c r="G542" s="3">
        <f t="shared" si="173"/>
        <v>12625.53</v>
      </c>
      <c r="H542" s="3">
        <f t="shared" si="173"/>
        <v>2575.63</v>
      </c>
      <c r="I542" s="3">
        <f t="shared" si="173"/>
        <v>148</v>
      </c>
      <c r="J542" s="3">
        <f t="shared" si="173"/>
        <v>0</v>
      </c>
      <c r="K542" s="3">
        <f t="shared" si="173"/>
        <v>0</v>
      </c>
      <c r="L542" s="3">
        <f t="shared" si="173"/>
        <v>1955.2</v>
      </c>
      <c r="M542" s="3">
        <f t="shared" si="173"/>
        <v>0</v>
      </c>
      <c r="N542" s="3">
        <f t="shared" si="173"/>
        <v>0</v>
      </c>
      <c r="O542" s="3">
        <f t="shared" si="173"/>
        <v>206.3</v>
      </c>
      <c r="P542" s="3">
        <f t="shared" si="173"/>
        <v>0</v>
      </c>
      <c r="Q542" s="3">
        <f t="shared" si="173"/>
        <v>103.4</v>
      </c>
      <c r="R542" s="3">
        <f t="shared" si="173"/>
        <v>0</v>
      </c>
      <c r="S542" s="3">
        <f t="shared" si="173"/>
        <v>424.6</v>
      </c>
      <c r="T542" s="3">
        <f t="shared" si="173"/>
        <v>0</v>
      </c>
      <c r="U542" s="3">
        <f t="shared" si="173"/>
        <v>0</v>
      </c>
      <c r="V542" s="3">
        <f t="shared" si="173"/>
        <v>0</v>
      </c>
      <c r="W542" s="3">
        <f t="shared" si="173"/>
        <v>0</v>
      </c>
      <c r="X542" s="3">
        <f t="shared" si="173"/>
        <v>37020.01</v>
      </c>
      <c r="Y542" s="3">
        <f t="shared" si="173"/>
        <v>0.0700000000010732</v>
      </c>
    </row>
    <row r="543" s="3" customFormat="1" ht="18.75" spans="1:25">
      <c r="A543" s="18" t="s">
        <v>149</v>
      </c>
      <c r="B543" s="11" t="s">
        <v>24</v>
      </c>
      <c r="C543" s="3">
        <v>14035.31</v>
      </c>
      <c r="D543" s="3">
        <v>4858.02</v>
      </c>
      <c r="E543" s="3">
        <v>2323.8</v>
      </c>
      <c r="F543" s="3">
        <v>6510.27</v>
      </c>
      <c r="G543" s="3">
        <v>5807.07</v>
      </c>
      <c r="H543" s="3">
        <v>703.2</v>
      </c>
      <c r="L543" s="3">
        <v>5.6</v>
      </c>
      <c r="O543" s="3">
        <v>337.62</v>
      </c>
      <c r="X543" s="4">
        <f>D543+E543+G543+H543+I543+J543+K543+L543+M543+N543+O543+P543+Q543+R543+S543+T543+U543+W543</f>
        <v>14035.31</v>
      </c>
      <c r="Y543" s="14">
        <f>X543-C543</f>
        <v>0</v>
      </c>
    </row>
    <row r="544" s="3" customFormat="1" ht="18.75" spans="1:25">
      <c r="A544" s="18"/>
      <c r="B544" s="11" t="s">
        <v>25</v>
      </c>
      <c r="C544" s="3">
        <v>3484.87</v>
      </c>
      <c r="D544" s="3">
        <v>618.7</v>
      </c>
      <c r="E544" s="3">
        <v>460</v>
      </c>
      <c r="F544" s="3">
        <v>2399.62</v>
      </c>
      <c r="G544" s="3">
        <v>1316.12</v>
      </c>
      <c r="H544" s="3">
        <v>1083.5</v>
      </c>
      <c r="Q544" s="3">
        <v>6.6</v>
      </c>
      <c r="X544" s="4">
        <f t="shared" ref="X544:X565" si="174">D544+E544+G544+H544+I544+J544+K544+L544+M544+N544+O544+P544+Q544+R544+S544+T544+U544+W544</f>
        <v>3484.92</v>
      </c>
      <c r="Y544" s="14">
        <f t="shared" ref="Y544:Y565" si="175">X544-C544</f>
        <v>0.0500000000001819</v>
      </c>
    </row>
    <row r="545" s="3" customFormat="1" ht="18.75" spans="1:25">
      <c r="A545" s="18"/>
      <c r="B545" s="11" t="s">
        <v>26</v>
      </c>
      <c r="C545" s="3">
        <v>27.6</v>
      </c>
      <c r="D545" s="3">
        <v>27.6</v>
      </c>
      <c r="X545" s="4">
        <f t="shared" si="174"/>
        <v>27.6</v>
      </c>
      <c r="Y545" s="14">
        <f t="shared" si="175"/>
        <v>0</v>
      </c>
    </row>
    <row r="546" s="3" customFormat="1" ht="18.75" spans="1:25">
      <c r="A546" s="18"/>
      <c r="B546" s="11" t="s">
        <v>69</v>
      </c>
      <c r="C546" s="3">
        <v>4767.92</v>
      </c>
      <c r="D546" s="3">
        <v>1440.38</v>
      </c>
      <c r="E546" s="3">
        <v>750.01</v>
      </c>
      <c r="F546" s="3">
        <v>2577.53</v>
      </c>
      <c r="G546" s="3">
        <v>1891.83</v>
      </c>
      <c r="H546" s="3">
        <v>685.7</v>
      </c>
      <c r="X546" s="4">
        <f t="shared" si="174"/>
        <v>4767.92</v>
      </c>
      <c r="Y546" s="14">
        <f t="shared" si="175"/>
        <v>0</v>
      </c>
    </row>
    <row r="547" s="3" customFormat="1" ht="18.75" spans="1:25">
      <c r="A547" s="18"/>
      <c r="B547" s="12" t="s">
        <v>28</v>
      </c>
      <c r="C547" s="3">
        <f>C546+C545+C544+C543</f>
        <v>22315.7</v>
      </c>
      <c r="D547" s="3">
        <f t="shared" ref="D547:Y547" si="176">D546+D545+D544+D543</f>
        <v>6944.7</v>
      </c>
      <c r="E547" s="3">
        <f t="shared" si="176"/>
        <v>3533.81</v>
      </c>
      <c r="F547" s="3">
        <f t="shared" si="176"/>
        <v>11487.42</v>
      </c>
      <c r="G547" s="3">
        <f t="shared" si="176"/>
        <v>9015.02</v>
      </c>
      <c r="H547" s="3">
        <f t="shared" si="176"/>
        <v>2472.4</v>
      </c>
      <c r="I547" s="3">
        <f t="shared" si="176"/>
        <v>0</v>
      </c>
      <c r="J547" s="3">
        <f t="shared" si="176"/>
        <v>0</v>
      </c>
      <c r="K547" s="3">
        <f t="shared" si="176"/>
        <v>0</v>
      </c>
      <c r="L547" s="3">
        <f t="shared" si="176"/>
        <v>5.6</v>
      </c>
      <c r="M547" s="3">
        <f t="shared" si="176"/>
        <v>0</v>
      </c>
      <c r="N547" s="3">
        <f t="shared" si="176"/>
        <v>0</v>
      </c>
      <c r="O547" s="3">
        <f t="shared" si="176"/>
        <v>337.62</v>
      </c>
      <c r="P547" s="3">
        <f t="shared" si="176"/>
        <v>0</v>
      </c>
      <c r="Q547" s="3">
        <f t="shared" si="176"/>
        <v>6.6</v>
      </c>
      <c r="R547" s="3">
        <f t="shared" si="176"/>
        <v>0</v>
      </c>
      <c r="S547" s="3">
        <f t="shared" si="176"/>
        <v>0</v>
      </c>
      <c r="T547" s="3">
        <f t="shared" si="176"/>
        <v>0</v>
      </c>
      <c r="U547" s="3">
        <f t="shared" si="176"/>
        <v>0</v>
      </c>
      <c r="V547" s="3">
        <f t="shared" si="176"/>
        <v>0</v>
      </c>
      <c r="W547" s="3">
        <f t="shared" si="176"/>
        <v>0</v>
      </c>
      <c r="X547" s="4">
        <f t="shared" si="174"/>
        <v>22315.75</v>
      </c>
      <c r="Y547" s="14">
        <f t="shared" si="175"/>
        <v>0.0499999999992724</v>
      </c>
    </row>
    <row r="548" ht="18.75" spans="1:25">
      <c r="A548" s="18" t="s">
        <v>150</v>
      </c>
      <c r="B548" s="11" t="s">
        <v>24</v>
      </c>
      <c r="C548" s="3">
        <v>10263.54</v>
      </c>
      <c r="D548" s="3">
        <v>865.2</v>
      </c>
      <c r="E548" s="3">
        <v>4759.9</v>
      </c>
      <c r="F548" s="3">
        <v>3654.11</v>
      </c>
      <c r="G548" s="3">
        <v>2174.01</v>
      </c>
      <c r="H548" s="3">
        <v>1480.1</v>
      </c>
      <c r="L548" s="3">
        <v>435.1</v>
      </c>
      <c r="O548" s="3">
        <v>347.3</v>
      </c>
      <c r="Q548" s="3">
        <v>201.9</v>
      </c>
      <c r="X548" s="4">
        <f t="shared" si="174"/>
        <v>10263.51</v>
      </c>
      <c r="Y548" s="14">
        <f t="shared" si="175"/>
        <v>-0.0300000000006548</v>
      </c>
    </row>
    <row r="549" ht="18.75" spans="1:26">
      <c r="A549" s="18"/>
      <c r="B549" s="11" t="s">
        <v>25</v>
      </c>
      <c r="C549" s="3">
        <v>6599.21</v>
      </c>
      <c r="D549" s="3">
        <v>1704.9</v>
      </c>
      <c r="E549" s="3">
        <v>64</v>
      </c>
      <c r="F549" s="3">
        <v>991.85</v>
      </c>
      <c r="G549" s="3">
        <v>848.35</v>
      </c>
      <c r="H549" s="3">
        <v>143.5</v>
      </c>
      <c r="I549" s="3">
        <v>239</v>
      </c>
      <c r="Q549" s="3">
        <v>7.5</v>
      </c>
      <c r="X549" s="4">
        <f t="shared" si="174"/>
        <v>3007.25</v>
      </c>
      <c r="Y549" s="14">
        <f t="shared" si="175"/>
        <v>-3591.96</v>
      </c>
      <c r="Z549" s="3" t="s">
        <v>151</v>
      </c>
    </row>
    <row r="550" ht="18.75" spans="1:25">
      <c r="A550" s="18"/>
      <c r="B550" s="11" t="s">
        <v>26</v>
      </c>
      <c r="C550" s="3">
        <v>27.6</v>
      </c>
      <c r="D550" s="3">
        <v>27.6</v>
      </c>
      <c r="X550" s="4">
        <f t="shared" si="174"/>
        <v>27.6</v>
      </c>
      <c r="Y550" s="14">
        <f t="shared" si="175"/>
        <v>0</v>
      </c>
    </row>
    <row r="551" ht="18.75" spans="1:25">
      <c r="A551" s="18"/>
      <c r="B551" s="11" t="s">
        <v>69</v>
      </c>
      <c r="C551" s="3">
        <v>959.8</v>
      </c>
      <c r="D551" s="3">
        <v>741.5</v>
      </c>
      <c r="F551" s="3">
        <v>218.32</v>
      </c>
      <c r="G551" s="3">
        <v>156.45</v>
      </c>
      <c r="H551" s="3">
        <v>61.87</v>
      </c>
      <c r="X551" s="4">
        <f t="shared" si="174"/>
        <v>959.82</v>
      </c>
      <c r="Y551" s="14">
        <f t="shared" si="175"/>
        <v>0.0200000000000955</v>
      </c>
    </row>
    <row r="552" ht="18.75" spans="1:26">
      <c r="A552" s="18"/>
      <c r="B552" s="12" t="s">
        <v>28</v>
      </c>
      <c r="C552" s="3">
        <f t="shared" ref="C552:Y552" si="177">C551+C550+C549+C548</f>
        <v>17850.15</v>
      </c>
      <c r="D552" s="3">
        <f t="shared" si="177"/>
        <v>3339.2</v>
      </c>
      <c r="E552" s="3">
        <f t="shared" si="177"/>
        <v>4823.9</v>
      </c>
      <c r="F552" s="3">
        <f t="shared" si="177"/>
        <v>4864.28</v>
      </c>
      <c r="G552" s="3">
        <f t="shared" si="177"/>
        <v>3178.81</v>
      </c>
      <c r="H552" s="3">
        <f t="shared" si="177"/>
        <v>1685.47</v>
      </c>
      <c r="I552" s="3">
        <f t="shared" si="177"/>
        <v>239</v>
      </c>
      <c r="J552" s="3">
        <f t="shared" si="177"/>
        <v>0</v>
      </c>
      <c r="K552" s="3">
        <f t="shared" si="177"/>
        <v>0</v>
      </c>
      <c r="L552" s="3">
        <f t="shared" si="177"/>
        <v>435.1</v>
      </c>
      <c r="M552" s="3">
        <f t="shared" si="177"/>
        <v>0</v>
      </c>
      <c r="N552" s="3">
        <f t="shared" si="177"/>
        <v>0</v>
      </c>
      <c r="O552" s="3">
        <f t="shared" si="177"/>
        <v>347.3</v>
      </c>
      <c r="P552" s="3">
        <f t="shared" si="177"/>
        <v>0</v>
      </c>
      <c r="Q552" s="3">
        <f t="shared" si="177"/>
        <v>209.4</v>
      </c>
      <c r="R552" s="3">
        <f t="shared" si="177"/>
        <v>0</v>
      </c>
      <c r="S552" s="3">
        <f t="shared" si="177"/>
        <v>0</v>
      </c>
      <c r="T552" s="3">
        <f t="shared" si="177"/>
        <v>0</v>
      </c>
      <c r="U552" s="3">
        <f t="shared" si="177"/>
        <v>0</v>
      </c>
      <c r="V552" s="3">
        <f t="shared" si="177"/>
        <v>0</v>
      </c>
      <c r="W552" s="3">
        <f t="shared" si="177"/>
        <v>0</v>
      </c>
      <c r="X552" s="4">
        <f t="shared" si="174"/>
        <v>14258.18</v>
      </c>
      <c r="Y552" s="14">
        <f t="shared" si="175"/>
        <v>-3591.97</v>
      </c>
      <c r="Z552" s="3" t="s">
        <v>151</v>
      </c>
    </row>
    <row r="553" ht="18.75" spans="1:25">
      <c r="A553" s="18" t="s">
        <v>152</v>
      </c>
      <c r="B553" s="11" t="s">
        <v>24</v>
      </c>
      <c r="C553" s="3">
        <v>7523.87</v>
      </c>
      <c r="D553" s="3">
        <v>2230.3</v>
      </c>
      <c r="E553" s="3">
        <v>2274.4</v>
      </c>
      <c r="F553" s="3">
        <v>1759.3</v>
      </c>
      <c r="G553" s="3">
        <v>873.5</v>
      </c>
      <c r="H553" s="3">
        <v>885.8</v>
      </c>
      <c r="I553" s="3">
        <v>17.8</v>
      </c>
      <c r="M553" s="3">
        <v>161.6</v>
      </c>
      <c r="O553" s="3">
        <v>468</v>
      </c>
      <c r="Q553" s="3">
        <v>29.8</v>
      </c>
      <c r="R553" s="3">
        <v>582.7</v>
      </c>
      <c r="S553" s="3">
        <v>0</v>
      </c>
      <c r="X553" s="4">
        <f t="shared" si="174"/>
        <v>7523.9</v>
      </c>
      <c r="Y553" s="14">
        <f t="shared" si="175"/>
        <v>0.0300000000015643</v>
      </c>
    </row>
    <row r="554" ht="18.75" spans="1:25">
      <c r="A554" s="18"/>
      <c r="B554" s="11" t="s">
        <v>25</v>
      </c>
      <c r="C554" s="3">
        <v>11132.16</v>
      </c>
      <c r="D554" s="3">
        <v>2669</v>
      </c>
      <c r="E554" s="3">
        <v>2301</v>
      </c>
      <c r="F554" s="3">
        <v>4867.05</v>
      </c>
      <c r="G554" s="3">
        <v>4541.1</v>
      </c>
      <c r="H554" s="3">
        <v>325.95</v>
      </c>
      <c r="I554" s="3">
        <v>1103.46</v>
      </c>
      <c r="O554" s="3">
        <v>129</v>
      </c>
      <c r="Q554" s="3">
        <v>62.7</v>
      </c>
      <c r="X554" s="4">
        <f t="shared" si="174"/>
        <v>11132.21</v>
      </c>
      <c r="Y554" s="14">
        <f t="shared" si="175"/>
        <v>0.0500000000029104</v>
      </c>
    </row>
    <row r="555" ht="18.75" spans="1:25">
      <c r="A555" s="18"/>
      <c r="B555" s="11" t="s">
        <v>26</v>
      </c>
      <c r="X555" s="4">
        <f t="shared" si="174"/>
        <v>0</v>
      </c>
      <c r="Y555" s="14">
        <f t="shared" si="175"/>
        <v>0</v>
      </c>
    </row>
    <row r="556" ht="18.75" spans="1:25">
      <c r="A556" s="18"/>
      <c r="B556" s="11" t="s">
        <v>69</v>
      </c>
      <c r="C556" s="3">
        <v>4490.18</v>
      </c>
      <c r="D556" s="3">
        <v>1905.36</v>
      </c>
      <c r="E556" s="3">
        <v>137.7</v>
      </c>
      <c r="F556" s="3">
        <v>2164.39</v>
      </c>
      <c r="G556" s="3">
        <v>2016.29</v>
      </c>
      <c r="H556" s="3">
        <v>148.1</v>
      </c>
      <c r="I556" s="3">
        <v>40.12</v>
      </c>
      <c r="O556" s="3">
        <v>192.5</v>
      </c>
      <c r="S556" s="3">
        <v>50.11</v>
      </c>
      <c r="X556" s="4">
        <f t="shared" si="174"/>
        <v>4490.18</v>
      </c>
      <c r="Y556" s="14">
        <f t="shared" si="175"/>
        <v>0</v>
      </c>
    </row>
    <row r="557" ht="18.75" spans="1:25">
      <c r="A557" s="18"/>
      <c r="B557" s="12" t="s">
        <v>28</v>
      </c>
      <c r="C557" s="3">
        <f t="shared" ref="C557:Y557" si="178">C556+C555+C554+C553</f>
        <v>23146.21</v>
      </c>
      <c r="D557" s="3">
        <f t="shared" si="178"/>
        <v>6804.66</v>
      </c>
      <c r="E557" s="3">
        <f t="shared" si="178"/>
        <v>4713.1</v>
      </c>
      <c r="F557" s="3">
        <f t="shared" si="178"/>
        <v>8790.74</v>
      </c>
      <c r="G557" s="3">
        <f t="shared" si="178"/>
        <v>7430.89</v>
      </c>
      <c r="H557" s="3">
        <f t="shared" si="178"/>
        <v>1359.85</v>
      </c>
      <c r="I557" s="3">
        <f t="shared" si="178"/>
        <v>1161.38</v>
      </c>
      <c r="J557" s="3">
        <f t="shared" si="178"/>
        <v>0</v>
      </c>
      <c r="K557" s="3">
        <f t="shared" si="178"/>
        <v>0</v>
      </c>
      <c r="L557" s="3">
        <f t="shared" si="178"/>
        <v>0</v>
      </c>
      <c r="M557" s="3">
        <f t="shared" si="178"/>
        <v>161.6</v>
      </c>
      <c r="N557" s="3">
        <f t="shared" si="178"/>
        <v>0</v>
      </c>
      <c r="O557" s="3">
        <f t="shared" si="178"/>
        <v>789.5</v>
      </c>
      <c r="P557" s="3">
        <f t="shared" si="178"/>
        <v>0</v>
      </c>
      <c r="Q557" s="3">
        <f t="shared" si="178"/>
        <v>92.5</v>
      </c>
      <c r="R557" s="3">
        <f t="shared" si="178"/>
        <v>582.7</v>
      </c>
      <c r="S557" s="3">
        <f t="shared" si="178"/>
        <v>50.11</v>
      </c>
      <c r="T557" s="3">
        <f t="shared" si="178"/>
        <v>0</v>
      </c>
      <c r="U557" s="3">
        <f t="shared" si="178"/>
        <v>0</v>
      </c>
      <c r="V557" s="3">
        <f t="shared" si="178"/>
        <v>0</v>
      </c>
      <c r="W557" s="3">
        <f t="shared" si="178"/>
        <v>0</v>
      </c>
      <c r="X557" s="4">
        <f t="shared" si="174"/>
        <v>23146.29</v>
      </c>
      <c r="Y557" s="14">
        <f t="shared" si="175"/>
        <v>0.0800000000017462</v>
      </c>
    </row>
    <row r="558" s="3" customFormat="1" ht="18.75" spans="1:25">
      <c r="A558" s="18" t="s">
        <v>153</v>
      </c>
      <c r="B558" s="11" t="s">
        <v>24</v>
      </c>
      <c r="C558" s="3">
        <v>15098.53</v>
      </c>
      <c r="D558" s="3">
        <v>4846.63</v>
      </c>
      <c r="E558" s="3">
        <v>477</v>
      </c>
      <c r="F558" s="3">
        <v>6895.4</v>
      </c>
      <c r="G558" s="3">
        <v>5516.24</v>
      </c>
      <c r="H558" s="3">
        <v>1379.16</v>
      </c>
      <c r="I558" s="3">
        <v>1889.7</v>
      </c>
      <c r="J558" s="3">
        <v>432.8</v>
      </c>
      <c r="O558" s="3">
        <v>109.6</v>
      </c>
      <c r="Q558" s="3">
        <v>352.6</v>
      </c>
      <c r="S558" s="3">
        <v>94.8</v>
      </c>
      <c r="X558" s="4">
        <f t="shared" si="174"/>
        <v>15098.53</v>
      </c>
      <c r="Y558" s="14">
        <f t="shared" si="175"/>
        <v>0</v>
      </c>
    </row>
    <row r="559" s="3" customFormat="1" ht="18.75" spans="1:25">
      <c r="A559" s="18"/>
      <c r="B559" s="11" t="s">
        <v>25</v>
      </c>
      <c r="X559" s="4">
        <f t="shared" si="174"/>
        <v>0</v>
      </c>
      <c r="Y559" s="14">
        <f t="shared" si="175"/>
        <v>0</v>
      </c>
    </row>
    <row r="560" s="3" customFormat="1" ht="18.75" spans="1:25">
      <c r="A560" s="18"/>
      <c r="B560" s="11" t="s">
        <v>26</v>
      </c>
      <c r="X560" s="4">
        <f t="shared" si="174"/>
        <v>0</v>
      </c>
      <c r="Y560" s="14">
        <f t="shared" si="175"/>
        <v>0</v>
      </c>
    </row>
    <row r="561" s="3" customFormat="1" ht="18.75" spans="1:25">
      <c r="A561" s="18"/>
      <c r="B561" s="11" t="s">
        <v>69</v>
      </c>
      <c r="C561" s="3">
        <v>2350.95</v>
      </c>
      <c r="D561" s="3">
        <v>800.6</v>
      </c>
      <c r="E561" s="3">
        <v>405.45</v>
      </c>
      <c r="F561" s="3">
        <v>1144.92</v>
      </c>
      <c r="G561" s="3">
        <v>1028.32</v>
      </c>
      <c r="H561" s="3">
        <v>116.6</v>
      </c>
      <c r="X561" s="4">
        <f t="shared" si="174"/>
        <v>2350.97</v>
      </c>
      <c r="Y561" s="14">
        <f t="shared" si="175"/>
        <v>0.0199999999999818</v>
      </c>
    </row>
    <row r="562" s="3" customFormat="1" ht="18.75" spans="1:25">
      <c r="A562" s="18"/>
      <c r="B562" s="12" t="s">
        <v>28</v>
      </c>
      <c r="C562" s="3">
        <f>C558+C559+C560+C561</f>
        <v>17449.48</v>
      </c>
      <c r="D562" s="3">
        <f t="shared" ref="D562:W562" si="179">D558+D559+D560+D561</f>
        <v>5647.23</v>
      </c>
      <c r="E562" s="3">
        <f t="shared" si="179"/>
        <v>882.45</v>
      </c>
      <c r="F562" s="3">
        <f t="shared" si="179"/>
        <v>8040.32</v>
      </c>
      <c r="G562" s="3">
        <f t="shared" si="179"/>
        <v>6544.56</v>
      </c>
      <c r="H562" s="3">
        <f t="shared" si="179"/>
        <v>1495.76</v>
      </c>
      <c r="I562" s="3">
        <f t="shared" si="179"/>
        <v>1889.7</v>
      </c>
      <c r="J562" s="3">
        <f t="shared" si="179"/>
        <v>432.8</v>
      </c>
      <c r="K562" s="3">
        <f t="shared" si="179"/>
        <v>0</v>
      </c>
      <c r="L562" s="3">
        <f t="shared" si="179"/>
        <v>0</v>
      </c>
      <c r="M562" s="3">
        <f t="shared" si="179"/>
        <v>0</v>
      </c>
      <c r="N562" s="3">
        <f t="shared" si="179"/>
        <v>0</v>
      </c>
      <c r="O562" s="3">
        <f t="shared" si="179"/>
        <v>109.6</v>
      </c>
      <c r="P562" s="3">
        <f t="shared" si="179"/>
        <v>0</v>
      </c>
      <c r="Q562" s="3">
        <f t="shared" si="179"/>
        <v>352.6</v>
      </c>
      <c r="R562" s="3">
        <f t="shared" si="179"/>
        <v>0</v>
      </c>
      <c r="S562" s="3">
        <f t="shared" si="179"/>
        <v>94.8</v>
      </c>
      <c r="T562" s="3">
        <f t="shared" si="179"/>
        <v>0</v>
      </c>
      <c r="U562" s="3">
        <f t="shared" si="179"/>
        <v>0</v>
      </c>
      <c r="V562" s="3">
        <f t="shared" si="179"/>
        <v>0</v>
      </c>
      <c r="W562" s="3">
        <f t="shared" si="179"/>
        <v>0</v>
      </c>
      <c r="X562" s="4">
        <f t="shared" si="174"/>
        <v>17449.5</v>
      </c>
      <c r="Y562" s="14">
        <f t="shared" si="175"/>
        <v>0.0199999999967986</v>
      </c>
    </row>
    <row r="563" s="3" customFormat="1" ht="18.75" spans="1:25">
      <c r="A563" s="18" t="s">
        <v>154</v>
      </c>
      <c r="B563" s="11" t="s">
        <v>24</v>
      </c>
      <c r="C563" s="3">
        <v>10244.6</v>
      </c>
      <c r="D563" s="3">
        <v>1711.39</v>
      </c>
      <c r="E563" s="3">
        <v>2697</v>
      </c>
      <c r="F563" s="3">
        <v>5003.01</v>
      </c>
      <c r="G563" s="3">
        <v>3838.81</v>
      </c>
      <c r="H563" s="3">
        <v>1164.2</v>
      </c>
      <c r="L563" s="3">
        <v>334.5</v>
      </c>
      <c r="M563" s="3">
        <v>42.8</v>
      </c>
      <c r="R563" s="3">
        <v>96</v>
      </c>
      <c r="S563" s="3">
        <v>359.9</v>
      </c>
      <c r="X563" s="4">
        <f t="shared" si="174"/>
        <v>10244.6</v>
      </c>
      <c r="Y563" s="14">
        <f t="shared" si="175"/>
        <v>0</v>
      </c>
    </row>
    <row r="564" s="3" customFormat="1" ht="18.75" spans="1:25">
      <c r="A564" s="18"/>
      <c r="B564" s="11" t="s">
        <v>25</v>
      </c>
      <c r="C564" s="3">
        <v>4045.22</v>
      </c>
      <c r="D564" s="3">
        <v>436</v>
      </c>
      <c r="E564" s="3">
        <v>2326.5</v>
      </c>
      <c r="F564" s="3">
        <v>1248.2</v>
      </c>
      <c r="G564" s="3">
        <v>852.8</v>
      </c>
      <c r="H564" s="3">
        <v>395.4</v>
      </c>
      <c r="L564" s="3">
        <v>34.5</v>
      </c>
      <c r="X564" s="4">
        <f t="shared" si="174"/>
        <v>4045.2</v>
      </c>
      <c r="Y564" s="14">
        <f t="shared" si="175"/>
        <v>-0.0199999999995271</v>
      </c>
    </row>
    <row r="565" s="3" customFormat="1" ht="18.75" spans="1:25">
      <c r="A565" s="18"/>
      <c r="B565" s="11" t="s">
        <v>26</v>
      </c>
      <c r="X565" s="4">
        <f t="shared" si="174"/>
        <v>0</v>
      </c>
      <c r="Y565" s="14">
        <f t="shared" si="175"/>
        <v>0</v>
      </c>
    </row>
    <row r="566" s="3" customFormat="1" ht="18.75" spans="1:25">
      <c r="A566" s="18"/>
      <c r="B566" s="11" t="s">
        <v>69</v>
      </c>
      <c r="C566" s="3">
        <v>5253.74</v>
      </c>
      <c r="D566" s="3">
        <v>572.95</v>
      </c>
      <c r="E566" s="3">
        <v>2511.43</v>
      </c>
      <c r="F566" s="3">
        <v>2169.36</v>
      </c>
      <c r="G566" s="3">
        <v>1511.45</v>
      </c>
      <c r="H566" s="3">
        <v>657.91</v>
      </c>
      <c r="X566" s="4">
        <f t="shared" ref="X566:X580" si="180">D566+E566+G566+H566+I566+J566+K566+L566+M566+N566+O566+P566+Q566+R566+S566+T566+U566+W566</f>
        <v>5253.74</v>
      </c>
      <c r="Y566" s="14">
        <f t="shared" ref="Y566:Y580" si="181">X566-C566</f>
        <v>0</v>
      </c>
    </row>
    <row r="567" s="3" customFormat="1" ht="18.75" spans="1:25">
      <c r="A567" s="18"/>
      <c r="B567" s="12" t="s">
        <v>28</v>
      </c>
      <c r="C567" s="3">
        <f>C563+C564+C565+C566</f>
        <v>19543.56</v>
      </c>
      <c r="D567" s="3">
        <f t="shared" ref="D567:W567" si="182">D563+D564+D565+D566</f>
        <v>2720.34</v>
      </c>
      <c r="E567" s="3">
        <f t="shared" si="182"/>
        <v>7534.93</v>
      </c>
      <c r="F567" s="3">
        <f t="shared" si="182"/>
        <v>8420.57</v>
      </c>
      <c r="G567" s="3">
        <f t="shared" si="182"/>
        <v>6203.06</v>
      </c>
      <c r="H567" s="3">
        <f t="shared" si="182"/>
        <v>2217.51</v>
      </c>
      <c r="I567" s="3">
        <f t="shared" si="182"/>
        <v>0</v>
      </c>
      <c r="J567" s="3">
        <f t="shared" si="182"/>
        <v>0</v>
      </c>
      <c r="K567" s="3">
        <f t="shared" si="182"/>
        <v>0</v>
      </c>
      <c r="L567" s="3">
        <f t="shared" si="182"/>
        <v>369</v>
      </c>
      <c r="M567" s="3">
        <f t="shared" si="182"/>
        <v>42.8</v>
      </c>
      <c r="N567" s="3">
        <f t="shared" si="182"/>
        <v>0</v>
      </c>
      <c r="O567" s="3">
        <f t="shared" si="182"/>
        <v>0</v>
      </c>
      <c r="P567" s="3">
        <f t="shared" si="182"/>
        <v>0</v>
      </c>
      <c r="Q567" s="3">
        <f t="shared" si="182"/>
        <v>0</v>
      </c>
      <c r="R567" s="3">
        <f t="shared" si="182"/>
        <v>96</v>
      </c>
      <c r="S567" s="3">
        <f t="shared" si="182"/>
        <v>359.9</v>
      </c>
      <c r="T567" s="3">
        <f t="shared" si="182"/>
        <v>0</v>
      </c>
      <c r="U567" s="3">
        <f t="shared" si="182"/>
        <v>0</v>
      </c>
      <c r="V567" s="3">
        <f t="shared" si="182"/>
        <v>0</v>
      </c>
      <c r="W567" s="3">
        <f t="shared" si="182"/>
        <v>0</v>
      </c>
      <c r="X567" s="4">
        <f t="shared" si="180"/>
        <v>19543.54</v>
      </c>
      <c r="Y567" s="14">
        <f t="shared" si="181"/>
        <v>-0.0199999999967986</v>
      </c>
    </row>
    <row r="568" s="3" customFormat="1" ht="18.75" spans="1:25">
      <c r="A568" s="18" t="s">
        <v>155</v>
      </c>
      <c r="B568" s="11" t="s">
        <v>24</v>
      </c>
      <c r="C568" s="3">
        <v>13659.08</v>
      </c>
      <c r="D568" s="3">
        <v>4321.5</v>
      </c>
      <c r="E568" s="3">
        <v>1353</v>
      </c>
      <c r="F568" s="3">
        <v>5637.33</v>
      </c>
      <c r="G568" s="3">
        <v>3120.43</v>
      </c>
      <c r="H568" s="3">
        <v>2516.9</v>
      </c>
      <c r="I568" s="3">
        <v>348</v>
      </c>
      <c r="K568" s="3">
        <v>310</v>
      </c>
      <c r="L568" s="3">
        <v>1267</v>
      </c>
      <c r="O568" s="3">
        <v>7.9</v>
      </c>
      <c r="Q568" s="3">
        <v>320.5</v>
      </c>
      <c r="S568" s="3">
        <v>93.9</v>
      </c>
      <c r="X568" s="4">
        <f t="shared" si="180"/>
        <v>13659.13</v>
      </c>
      <c r="Y568" s="14">
        <f t="shared" si="181"/>
        <v>0.0499999999992724</v>
      </c>
    </row>
    <row r="569" s="3" customFormat="1" ht="18.75" spans="1:25">
      <c r="A569" s="18"/>
      <c r="B569" s="11" t="s">
        <v>25</v>
      </c>
      <c r="X569" s="4">
        <f t="shared" si="180"/>
        <v>0</v>
      </c>
      <c r="Y569" s="14">
        <f t="shared" si="181"/>
        <v>0</v>
      </c>
    </row>
    <row r="570" s="3" customFormat="1" ht="18.75" spans="1:25">
      <c r="A570" s="18"/>
      <c r="B570" s="11" t="s">
        <v>26</v>
      </c>
      <c r="X570" s="4">
        <f t="shared" si="180"/>
        <v>0</v>
      </c>
      <c r="Y570" s="14">
        <f t="shared" si="181"/>
        <v>0</v>
      </c>
    </row>
    <row r="571" s="3" customFormat="1" ht="18.75" spans="1:25">
      <c r="A571" s="18"/>
      <c r="B571" s="11" t="s">
        <v>69</v>
      </c>
      <c r="C571" s="3">
        <v>10149.73</v>
      </c>
      <c r="D571" s="3">
        <v>3214.45</v>
      </c>
      <c r="E571" s="3">
        <v>3076.42</v>
      </c>
      <c r="F571" s="3">
        <v>3416.9</v>
      </c>
      <c r="G571" s="3">
        <v>2905.96</v>
      </c>
      <c r="H571" s="3">
        <v>510.94</v>
      </c>
      <c r="Q571" s="3">
        <v>441.96</v>
      </c>
      <c r="X571" s="4">
        <f t="shared" si="180"/>
        <v>10149.73</v>
      </c>
      <c r="Y571" s="14">
        <f t="shared" si="181"/>
        <v>0</v>
      </c>
    </row>
    <row r="572" s="3" customFormat="1" ht="18.75" spans="1:25">
      <c r="A572" s="18"/>
      <c r="B572" s="12" t="s">
        <v>28</v>
      </c>
      <c r="C572" s="3">
        <f>C568+C569+C570+C571</f>
        <v>23808.81</v>
      </c>
      <c r="D572" s="3">
        <f t="shared" ref="D572:X572" si="183">D568+D569+D570+D571</f>
        <v>7535.95</v>
      </c>
      <c r="E572" s="3">
        <f t="shared" si="183"/>
        <v>4429.42</v>
      </c>
      <c r="F572" s="3">
        <f t="shared" si="183"/>
        <v>9054.23</v>
      </c>
      <c r="G572" s="3">
        <f t="shared" si="183"/>
        <v>6026.39</v>
      </c>
      <c r="H572" s="3">
        <f t="shared" si="183"/>
        <v>3027.84</v>
      </c>
      <c r="I572" s="3">
        <f t="shared" si="183"/>
        <v>348</v>
      </c>
      <c r="J572" s="3">
        <f t="shared" si="183"/>
        <v>0</v>
      </c>
      <c r="K572" s="3">
        <f t="shared" si="183"/>
        <v>310</v>
      </c>
      <c r="L572" s="3">
        <f t="shared" si="183"/>
        <v>1267</v>
      </c>
      <c r="M572" s="3">
        <f t="shared" si="183"/>
        <v>0</v>
      </c>
      <c r="N572" s="3">
        <f t="shared" si="183"/>
        <v>0</v>
      </c>
      <c r="O572" s="3">
        <f t="shared" si="183"/>
        <v>7.9</v>
      </c>
      <c r="P572" s="3">
        <f t="shared" si="183"/>
        <v>0</v>
      </c>
      <c r="Q572" s="3">
        <f t="shared" si="183"/>
        <v>762.46</v>
      </c>
      <c r="R572" s="3">
        <f t="shared" si="183"/>
        <v>0</v>
      </c>
      <c r="S572" s="3">
        <f t="shared" si="183"/>
        <v>93.9</v>
      </c>
      <c r="T572" s="3">
        <f t="shared" si="183"/>
        <v>0</v>
      </c>
      <c r="U572" s="3">
        <f t="shared" si="183"/>
        <v>0</v>
      </c>
      <c r="V572" s="3">
        <f t="shared" si="183"/>
        <v>0</v>
      </c>
      <c r="W572" s="3">
        <f t="shared" si="183"/>
        <v>0</v>
      </c>
      <c r="X572" s="4">
        <f t="shared" si="180"/>
        <v>23808.86</v>
      </c>
      <c r="Y572" s="14">
        <f t="shared" si="181"/>
        <v>0.0499999999992724</v>
      </c>
    </row>
    <row r="573" s="3" customFormat="1" ht="18.75" spans="1:25">
      <c r="A573" s="18" t="s">
        <v>156</v>
      </c>
      <c r="B573" s="11" t="s">
        <v>24</v>
      </c>
      <c r="C573" s="3">
        <v>11564.21</v>
      </c>
      <c r="D573" s="3">
        <v>4875.8</v>
      </c>
      <c r="F573" s="3">
        <v>4654.81</v>
      </c>
      <c r="G573" s="3">
        <v>2863.8</v>
      </c>
      <c r="H573" s="3">
        <v>1791.01</v>
      </c>
      <c r="I573" s="3">
        <v>1818.1</v>
      </c>
      <c r="O573" s="3">
        <v>42.3</v>
      </c>
      <c r="R573" s="3">
        <v>173.2</v>
      </c>
      <c r="X573" s="4">
        <f t="shared" si="180"/>
        <v>11564.21</v>
      </c>
      <c r="Y573" s="14">
        <f t="shared" si="181"/>
        <v>0</v>
      </c>
    </row>
    <row r="574" s="3" customFormat="1" ht="18.75" spans="1:25">
      <c r="A574" s="18"/>
      <c r="B574" s="11" t="s">
        <v>25</v>
      </c>
      <c r="C574" s="3">
        <v>3517.42</v>
      </c>
      <c r="D574" s="3">
        <v>1251.5</v>
      </c>
      <c r="E574" s="3">
        <v>127</v>
      </c>
      <c r="F574" s="3">
        <v>2126.12</v>
      </c>
      <c r="G574" s="3">
        <v>1246.92</v>
      </c>
      <c r="H574" s="3">
        <v>879.2</v>
      </c>
      <c r="V574" s="3">
        <v>12.8</v>
      </c>
      <c r="X574" s="4">
        <f t="shared" si="180"/>
        <v>3504.62</v>
      </c>
      <c r="Y574" s="14">
        <f t="shared" si="181"/>
        <v>-12.8000000000002</v>
      </c>
    </row>
    <row r="575" s="3" customFormat="1" ht="18.75" spans="1:25">
      <c r="A575" s="18"/>
      <c r="B575" s="11" t="s">
        <v>26</v>
      </c>
      <c r="X575" s="4">
        <f t="shared" si="180"/>
        <v>0</v>
      </c>
      <c r="Y575" s="14">
        <f t="shared" si="181"/>
        <v>0</v>
      </c>
    </row>
    <row r="576" s="3" customFormat="1" ht="18.75" spans="1:25">
      <c r="A576" s="18"/>
      <c r="B576" s="11" t="s">
        <v>69</v>
      </c>
      <c r="C576" s="3">
        <v>3371.11</v>
      </c>
      <c r="D576" s="3">
        <v>1482.77</v>
      </c>
      <c r="E576" s="3">
        <v>549.29</v>
      </c>
      <c r="F576" s="3">
        <v>1281.13</v>
      </c>
      <c r="G576" s="3">
        <v>1025.91</v>
      </c>
      <c r="H576" s="3">
        <v>255.22</v>
      </c>
      <c r="I576" s="3">
        <v>57.92</v>
      </c>
      <c r="X576" s="4">
        <f t="shared" si="180"/>
        <v>3371.11</v>
      </c>
      <c r="Y576" s="14">
        <f t="shared" si="181"/>
        <v>0</v>
      </c>
    </row>
    <row r="577" s="3" customFormat="1" ht="18.75" spans="1:25">
      <c r="A577" s="18"/>
      <c r="B577" s="12" t="s">
        <v>28</v>
      </c>
      <c r="C577" s="3">
        <f>C573+C574+C575+C576</f>
        <v>18452.74</v>
      </c>
      <c r="D577" s="3">
        <f t="shared" ref="D577:X577" si="184">D573+D574+D575+D576</f>
        <v>7610.07</v>
      </c>
      <c r="E577" s="3">
        <f t="shared" si="184"/>
        <v>676.29</v>
      </c>
      <c r="F577" s="3">
        <f t="shared" si="184"/>
        <v>8062.06</v>
      </c>
      <c r="G577" s="3">
        <f t="shared" si="184"/>
        <v>5136.63</v>
      </c>
      <c r="H577" s="3">
        <f t="shared" si="184"/>
        <v>2925.43</v>
      </c>
      <c r="I577" s="3">
        <f t="shared" si="184"/>
        <v>1876.02</v>
      </c>
      <c r="J577" s="3">
        <f t="shared" si="184"/>
        <v>0</v>
      </c>
      <c r="K577" s="3">
        <f t="shared" si="184"/>
        <v>0</v>
      </c>
      <c r="L577" s="3">
        <f t="shared" si="184"/>
        <v>0</v>
      </c>
      <c r="M577" s="3">
        <f t="shared" si="184"/>
        <v>0</v>
      </c>
      <c r="N577" s="3">
        <f t="shared" si="184"/>
        <v>0</v>
      </c>
      <c r="O577" s="3">
        <f t="shared" si="184"/>
        <v>42.3</v>
      </c>
      <c r="P577" s="3">
        <f t="shared" si="184"/>
        <v>0</v>
      </c>
      <c r="Q577" s="3">
        <f t="shared" si="184"/>
        <v>0</v>
      </c>
      <c r="R577" s="3">
        <f t="shared" si="184"/>
        <v>173.2</v>
      </c>
      <c r="S577" s="3">
        <f t="shared" si="184"/>
        <v>0</v>
      </c>
      <c r="T577" s="3">
        <f t="shared" si="184"/>
        <v>0</v>
      </c>
      <c r="U577" s="3">
        <f t="shared" si="184"/>
        <v>0</v>
      </c>
      <c r="V577" s="3">
        <f t="shared" si="184"/>
        <v>12.8</v>
      </c>
      <c r="W577" s="3">
        <f t="shared" si="184"/>
        <v>0</v>
      </c>
      <c r="X577" s="4">
        <f t="shared" si="180"/>
        <v>18439.94</v>
      </c>
      <c r="Y577" s="14">
        <f t="shared" si="181"/>
        <v>-12.7999999999993</v>
      </c>
    </row>
    <row r="578" ht="18.75" spans="1:25">
      <c r="A578" s="18" t="s">
        <v>157</v>
      </c>
      <c r="B578" s="11" t="s">
        <v>24</v>
      </c>
      <c r="C578" s="3">
        <v>11539.96</v>
      </c>
      <c r="D578" s="3">
        <v>3909.93</v>
      </c>
      <c r="E578" s="3">
        <v>2391.8</v>
      </c>
      <c r="F578" s="3">
        <v>3556</v>
      </c>
      <c r="G578" s="3">
        <v>2563.7</v>
      </c>
      <c r="H578" s="3">
        <v>992.3</v>
      </c>
      <c r="I578" s="3">
        <v>68.9</v>
      </c>
      <c r="O578" s="3">
        <v>408.3</v>
      </c>
      <c r="P578" s="3">
        <v>21.93</v>
      </c>
      <c r="Q578" s="3">
        <v>593.9</v>
      </c>
      <c r="R578" s="3">
        <v>332</v>
      </c>
      <c r="S578" s="3">
        <v>257.2</v>
      </c>
      <c r="X578" s="4">
        <f t="shared" si="180"/>
        <v>11539.96</v>
      </c>
      <c r="Y578" s="14">
        <f t="shared" si="181"/>
        <v>0</v>
      </c>
    </row>
    <row r="579" ht="18.75" spans="1:25">
      <c r="A579" s="18"/>
      <c r="B579" s="11" t="s">
        <v>25</v>
      </c>
      <c r="X579" s="4">
        <f t="shared" si="180"/>
        <v>0</v>
      </c>
      <c r="Y579" s="14">
        <f t="shared" si="181"/>
        <v>0</v>
      </c>
    </row>
    <row r="580" ht="18.75" spans="1:25">
      <c r="A580" s="18"/>
      <c r="B580" s="11" t="s">
        <v>26</v>
      </c>
      <c r="X580" s="4">
        <f t="shared" ref="X580:X601" si="185">D580+E580+G580+H580+I580+J580+K580+L580+M580+N580+O580+P580+Q580+R580+S580+T580+U580+W580</f>
        <v>0</v>
      </c>
      <c r="Y580" s="14">
        <f t="shared" ref="Y580:Y601" si="186">X580-C580</f>
        <v>0</v>
      </c>
    </row>
    <row r="581" ht="18.75" spans="1:25">
      <c r="A581" s="18"/>
      <c r="B581" s="11" t="s">
        <v>69</v>
      </c>
      <c r="C581" s="3">
        <v>912.27</v>
      </c>
      <c r="D581" s="3">
        <v>283.65</v>
      </c>
      <c r="E581" s="3">
        <v>542.95</v>
      </c>
      <c r="F581" s="3">
        <v>85.67</v>
      </c>
      <c r="G581" s="3">
        <v>85.67</v>
      </c>
      <c r="X581" s="4">
        <f t="shared" si="185"/>
        <v>912.27</v>
      </c>
      <c r="Y581" s="14">
        <f t="shared" si="186"/>
        <v>0</v>
      </c>
    </row>
    <row r="582" ht="18.75" spans="1:25">
      <c r="A582" s="18"/>
      <c r="B582" s="12" t="s">
        <v>28</v>
      </c>
      <c r="C582" s="3">
        <f>SUM(C578:C581)</f>
        <v>12452.23</v>
      </c>
      <c r="D582" s="3">
        <f t="shared" ref="D582:W582" si="187">SUM(D578:D581)</f>
        <v>4193.58</v>
      </c>
      <c r="E582" s="3">
        <f t="shared" si="187"/>
        <v>2934.75</v>
      </c>
      <c r="F582" s="3">
        <f t="shared" si="187"/>
        <v>3641.67</v>
      </c>
      <c r="G582" s="3">
        <f t="shared" si="187"/>
        <v>2649.37</v>
      </c>
      <c r="H582" s="3">
        <f t="shared" si="187"/>
        <v>992.3</v>
      </c>
      <c r="I582" s="3">
        <f t="shared" si="187"/>
        <v>68.9</v>
      </c>
      <c r="J582" s="3">
        <f t="shared" si="187"/>
        <v>0</v>
      </c>
      <c r="K582" s="3">
        <f t="shared" si="187"/>
        <v>0</v>
      </c>
      <c r="L582" s="3">
        <f t="shared" si="187"/>
        <v>0</v>
      </c>
      <c r="M582" s="3">
        <f t="shared" si="187"/>
        <v>0</v>
      </c>
      <c r="N582" s="3">
        <f t="shared" si="187"/>
        <v>0</v>
      </c>
      <c r="O582" s="3">
        <f t="shared" si="187"/>
        <v>408.3</v>
      </c>
      <c r="P582" s="3">
        <f t="shared" si="187"/>
        <v>21.93</v>
      </c>
      <c r="Q582" s="3">
        <f t="shared" si="187"/>
        <v>593.9</v>
      </c>
      <c r="R582" s="3">
        <f t="shared" si="187"/>
        <v>332</v>
      </c>
      <c r="S582" s="3">
        <f t="shared" si="187"/>
        <v>257.2</v>
      </c>
      <c r="T582" s="3">
        <f t="shared" si="187"/>
        <v>0</v>
      </c>
      <c r="U582" s="3">
        <f t="shared" si="187"/>
        <v>0</v>
      </c>
      <c r="V582" s="3">
        <f t="shared" si="187"/>
        <v>0</v>
      </c>
      <c r="W582" s="3">
        <f t="shared" si="187"/>
        <v>0</v>
      </c>
      <c r="X582" s="4">
        <f t="shared" si="185"/>
        <v>12452.23</v>
      </c>
      <c r="Y582" s="14">
        <f t="shared" si="186"/>
        <v>0</v>
      </c>
    </row>
    <row r="583" ht="18.75" spans="1:25">
      <c r="A583" s="18" t="s">
        <v>158</v>
      </c>
      <c r="B583" s="11" t="s">
        <v>24</v>
      </c>
      <c r="C583" s="3">
        <v>8272.28</v>
      </c>
      <c r="D583" s="3">
        <v>2308.9</v>
      </c>
      <c r="E583" s="3">
        <v>194.6</v>
      </c>
      <c r="F583" s="3">
        <v>4769.88</v>
      </c>
      <c r="G583" s="3">
        <v>2701.4</v>
      </c>
      <c r="H583" s="3">
        <v>2068.48</v>
      </c>
      <c r="J583" s="3">
        <v>786.5</v>
      </c>
      <c r="O583" s="3">
        <v>91.3</v>
      </c>
      <c r="Q583" s="3">
        <v>60.9</v>
      </c>
      <c r="T583" s="3">
        <v>60.2</v>
      </c>
      <c r="X583" s="4">
        <f t="shared" si="185"/>
        <v>8272.28</v>
      </c>
      <c r="Y583" s="14">
        <f t="shared" si="186"/>
        <v>0</v>
      </c>
    </row>
    <row r="584" ht="18.75" spans="1:25">
      <c r="A584" s="18"/>
      <c r="B584" s="11" t="s">
        <v>25</v>
      </c>
      <c r="C584" s="3">
        <v>82.12</v>
      </c>
      <c r="F584" s="3">
        <v>82.12</v>
      </c>
      <c r="H584" s="3">
        <v>82.12</v>
      </c>
      <c r="X584" s="4">
        <f t="shared" si="185"/>
        <v>82.12</v>
      </c>
      <c r="Y584" s="14">
        <f t="shared" si="186"/>
        <v>0</v>
      </c>
    </row>
    <row r="585" ht="18.75" spans="1:25">
      <c r="A585" s="18"/>
      <c r="B585" s="11" t="s">
        <v>26</v>
      </c>
      <c r="C585" s="3">
        <v>5073.1</v>
      </c>
      <c r="D585" s="3">
        <v>1976.7</v>
      </c>
      <c r="E585" s="3">
        <v>210</v>
      </c>
      <c r="F585" s="3">
        <v>2660.39</v>
      </c>
      <c r="G585" s="3">
        <v>1988.99</v>
      </c>
      <c r="H585" s="3">
        <v>671.4</v>
      </c>
      <c r="L585" s="3">
        <v>167.5</v>
      </c>
      <c r="O585" s="3">
        <v>43.5</v>
      </c>
      <c r="Q585" s="3">
        <v>15</v>
      </c>
      <c r="X585" s="4">
        <f t="shared" si="185"/>
        <v>5073.09</v>
      </c>
      <c r="Y585" s="14">
        <f t="shared" si="186"/>
        <v>-0.0100000000011278</v>
      </c>
    </row>
    <row r="586" ht="18.75" spans="1:25">
      <c r="A586" s="18"/>
      <c r="B586" s="11" t="s">
        <v>69</v>
      </c>
      <c r="C586" s="3">
        <v>5637.54</v>
      </c>
      <c r="D586" s="3">
        <v>2276.7</v>
      </c>
      <c r="E586" s="3">
        <v>881.56</v>
      </c>
      <c r="F586" s="3">
        <v>2347.7</v>
      </c>
      <c r="G586" s="3">
        <v>2137.42</v>
      </c>
      <c r="H586" s="3">
        <v>210.28</v>
      </c>
      <c r="K586" s="3">
        <v>131.6</v>
      </c>
      <c r="X586" s="4">
        <f t="shared" si="185"/>
        <v>5637.56</v>
      </c>
      <c r="Y586" s="14">
        <f t="shared" si="186"/>
        <v>0.0200000000004366</v>
      </c>
    </row>
    <row r="587" ht="18.75" spans="1:25">
      <c r="A587" s="18"/>
      <c r="B587" s="12" t="s">
        <v>28</v>
      </c>
      <c r="C587" s="3">
        <f>SUM(C583:C586)</f>
        <v>19065.04</v>
      </c>
      <c r="D587" s="3">
        <f t="shared" ref="D587:W587" si="188">SUM(D583:D586)</f>
        <v>6562.3</v>
      </c>
      <c r="E587" s="3">
        <f t="shared" si="188"/>
        <v>1286.16</v>
      </c>
      <c r="F587" s="3">
        <f t="shared" si="188"/>
        <v>9860.09</v>
      </c>
      <c r="G587" s="3">
        <f t="shared" si="188"/>
        <v>6827.81</v>
      </c>
      <c r="H587" s="3">
        <f t="shared" si="188"/>
        <v>3032.28</v>
      </c>
      <c r="I587" s="3">
        <f t="shared" si="188"/>
        <v>0</v>
      </c>
      <c r="J587" s="3">
        <f t="shared" si="188"/>
        <v>786.5</v>
      </c>
      <c r="K587" s="3">
        <f t="shared" si="188"/>
        <v>131.6</v>
      </c>
      <c r="L587" s="3">
        <f t="shared" si="188"/>
        <v>167.5</v>
      </c>
      <c r="M587" s="3">
        <f t="shared" si="188"/>
        <v>0</v>
      </c>
      <c r="N587" s="3">
        <f t="shared" si="188"/>
        <v>0</v>
      </c>
      <c r="O587" s="3">
        <f t="shared" si="188"/>
        <v>134.8</v>
      </c>
      <c r="P587" s="3">
        <f t="shared" si="188"/>
        <v>0</v>
      </c>
      <c r="Q587" s="3">
        <f t="shared" si="188"/>
        <v>75.9</v>
      </c>
      <c r="R587" s="3">
        <f t="shared" si="188"/>
        <v>0</v>
      </c>
      <c r="S587" s="3">
        <f t="shared" si="188"/>
        <v>0</v>
      </c>
      <c r="T587" s="3">
        <f t="shared" si="188"/>
        <v>60.2</v>
      </c>
      <c r="U587" s="3">
        <f t="shared" si="188"/>
        <v>0</v>
      </c>
      <c r="V587" s="3">
        <f t="shared" si="188"/>
        <v>0</v>
      </c>
      <c r="W587" s="3">
        <f t="shared" si="188"/>
        <v>0</v>
      </c>
      <c r="X587" s="4">
        <f t="shared" si="185"/>
        <v>19065.05</v>
      </c>
      <c r="Y587" s="14">
        <f t="shared" si="186"/>
        <v>0.00999999999839929</v>
      </c>
    </row>
    <row r="588" ht="18.75" spans="1:25">
      <c r="A588" s="18" t="s">
        <v>159</v>
      </c>
      <c r="B588" s="11" t="s">
        <v>25</v>
      </c>
      <c r="C588" s="3">
        <v>15491.42</v>
      </c>
      <c r="D588" s="3">
        <v>4603.7</v>
      </c>
      <c r="E588" s="3">
        <v>1376.3</v>
      </c>
      <c r="F588" s="3">
        <v>4034.64</v>
      </c>
      <c r="G588" s="3">
        <v>3197.6</v>
      </c>
      <c r="H588" s="3">
        <v>837.04</v>
      </c>
      <c r="I588" s="3">
        <v>136</v>
      </c>
      <c r="L588" s="3">
        <v>4825.1</v>
      </c>
      <c r="O588" s="3">
        <v>29.5</v>
      </c>
      <c r="P588" s="3">
        <v>24.9</v>
      </c>
      <c r="Q588" s="3">
        <v>182.4</v>
      </c>
      <c r="R588" s="3">
        <v>50</v>
      </c>
      <c r="S588" s="3">
        <v>228.9</v>
      </c>
      <c r="X588" s="4">
        <f t="shared" si="185"/>
        <v>15491.44</v>
      </c>
      <c r="Y588" s="14">
        <f t="shared" si="186"/>
        <v>0.0199999999986176</v>
      </c>
    </row>
    <row r="589" ht="18.75" spans="1:25">
      <c r="A589" s="18"/>
      <c r="B589" s="11" t="s">
        <v>24</v>
      </c>
      <c r="X589" s="4">
        <f t="shared" si="185"/>
        <v>0</v>
      </c>
      <c r="Y589" s="14">
        <f t="shared" si="186"/>
        <v>0</v>
      </c>
    </row>
    <row r="590" ht="18.75" spans="1:25">
      <c r="A590" s="18"/>
      <c r="B590" s="11" t="s">
        <v>26</v>
      </c>
      <c r="X590" s="4">
        <f t="shared" si="185"/>
        <v>0</v>
      </c>
      <c r="Y590" s="14">
        <f t="shared" si="186"/>
        <v>0</v>
      </c>
    </row>
    <row r="591" ht="18.75" spans="1:25">
      <c r="A591" s="18"/>
      <c r="B591" s="11" t="s">
        <v>69</v>
      </c>
      <c r="C591" s="3">
        <v>2700.47</v>
      </c>
      <c r="D591" s="3">
        <v>1033.1</v>
      </c>
      <c r="E591" s="3">
        <v>341.83</v>
      </c>
      <c r="F591" s="3">
        <v>1065.46</v>
      </c>
      <c r="G591" s="3">
        <v>937.15</v>
      </c>
      <c r="H591" s="3">
        <v>128.31</v>
      </c>
      <c r="Q591" s="3">
        <v>181.71</v>
      </c>
      <c r="V591" s="3">
        <v>78.39</v>
      </c>
      <c r="X591" s="4">
        <f>W591+V591+U591+T591+S591+R591+Q591+P591+O591+N591+M591+L591+K591+J591+I591+F591+E591+D591</f>
        <v>2700.49</v>
      </c>
      <c r="Y591" s="14">
        <f t="shared" si="186"/>
        <v>0.0199999999999818</v>
      </c>
    </row>
    <row r="592" ht="18.75" spans="1:25">
      <c r="A592" s="18"/>
      <c r="B592" s="12" t="s">
        <v>28</v>
      </c>
      <c r="C592" s="3">
        <f>C591+C590+C589+C588</f>
        <v>18191.89</v>
      </c>
      <c r="D592" s="3">
        <f t="shared" ref="D592:Y592" si="189">D591+D590+D589+D588</f>
        <v>5636.8</v>
      </c>
      <c r="E592" s="3">
        <f t="shared" si="189"/>
        <v>1718.13</v>
      </c>
      <c r="F592" s="3">
        <f t="shared" si="189"/>
        <v>5100.1</v>
      </c>
      <c r="G592" s="3">
        <f t="shared" si="189"/>
        <v>4134.75</v>
      </c>
      <c r="H592" s="3">
        <f t="shared" si="189"/>
        <v>965.35</v>
      </c>
      <c r="I592" s="3">
        <f t="shared" si="189"/>
        <v>136</v>
      </c>
      <c r="J592" s="3">
        <f t="shared" si="189"/>
        <v>0</v>
      </c>
      <c r="K592" s="3">
        <f t="shared" si="189"/>
        <v>0</v>
      </c>
      <c r="L592" s="3">
        <f t="shared" si="189"/>
        <v>4825.1</v>
      </c>
      <c r="M592" s="3">
        <f t="shared" si="189"/>
        <v>0</v>
      </c>
      <c r="N592" s="3">
        <f t="shared" si="189"/>
        <v>0</v>
      </c>
      <c r="O592" s="3">
        <f t="shared" si="189"/>
        <v>29.5</v>
      </c>
      <c r="P592" s="3">
        <f t="shared" si="189"/>
        <v>24.9</v>
      </c>
      <c r="Q592" s="3">
        <f t="shared" si="189"/>
        <v>364.11</v>
      </c>
      <c r="R592" s="3">
        <f t="shared" si="189"/>
        <v>50</v>
      </c>
      <c r="S592" s="3">
        <f t="shared" si="189"/>
        <v>228.9</v>
      </c>
      <c r="T592" s="3">
        <f t="shared" si="189"/>
        <v>0</v>
      </c>
      <c r="U592" s="3">
        <f t="shared" si="189"/>
        <v>0</v>
      </c>
      <c r="V592" s="3">
        <f t="shared" si="189"/>
        <v>78.39</v>
      </c>
      <c r="W592" s="3">
        <f t="shared" si="189"/>
        <v>0</v>
      </c>
      <c r="X592" s="3">
        <f t="shared" si="189"/>
        <v>18191.93</v>
      </c>
      <c r="Y592" s="3">
        <f t="shared" si="189"/>
        <v>0.0399999999985994</v>
      </c>
    </row>
    <row r="593" ht="18.75" spans="1:25">
      <c r="A593" s="18" t="s">
        <v>160</v>
      </c>
      <c r="B593" s="11" t="s">
        <v>24</v>
      </c>
      <c r="C593" s="3">
        <v>12867.74</v>
      </c>
      <c r="D593" s="3">
        <v>2246.2</v>
      </c>
      <c r="E593" s="3">
        <v>85.5</v>
      </c>
      <c r="F593" s="3">
        <v>7672.03</v>
      </c>
      <c r="G593" s="3">
        <v>5467.37</v>
      </c>
      <c r="H593" s="3">
        <v>2204.66</v>
      </c>
      <c r="I593" s="3">
        <v>1949.2</v>
      </c>
      <c r="O593" s="3">
        <v>163.5</v>
      </c>
      <c r="Q593" s="3">
        <v>613.7</v>
      </c>
      <c r="S593" s="3">
        <v>111</v>
      </c>
      <c r="T593" s="3">
        <v>26.6</v>
      </c>
      <c r="X593" s="4">
        <f t="shared" si="185"/>
        <v>12867.73</v>
      </c>
      <c r="Y593" s="14">
        <f t="shared" si="186"/>
        <v>-0.00999999999839929</v>
      </c>
    </row>
    <row r="594" ht="18.75" spans="1:25">
      <c r="A594" s="18"/>
      <c r="B594" s="11" t="s">
        <v>25</v>
      </c>
      <c r="C594" s="3">
        <v>11799.13</v>
      </c>
      <c r="D594" s="3">
        <v>1966.5</v>
      </c>
      <c r="E594" s="3">
        <v>5334</v>
      </c>
      <c r="F594" s="3">
        <v>3055.71</v>
      </c>
      <c r="G594" s="3">
        <v>1497.31</v>
      </c>
      <c r="H594" s="3">
        <v>1558.4</v>
      </c>
      <c r="I594" s="3">
        <v>1006.9</v>
      </c>
      <c r="O594" s="3">
        <v>32</v>
      </c>
      <c r="Q594" s="3">
        <v>404</v>
      </c>
      <c r="X594" s="4">
        <f t="shared" si="185"/>
        <v>11799.11</v>
      </c>
      <c r="Y594" s="14">
        <f t="shared" si="186"/>
        <v>-0.0200000000004366</v>
      </c>
    </row>
    <row r="595" ht="18.75" spans="1:25">
      <c r="A595" s="18"/>
      <c r="B595" s="11" t="s">
        <v>26</v>
      </c>
      <c r="X595" s="4">
        <f t="shared" si="185"/>
        <v>0</v>
      </c>
      <c r="Y595" s="14">
        <f t="shared" si="186"/>
        <v>0</v>
      </c>
    </row>
    <row r="596" ht="18.75" spans="1:25">
      <c r="A596" s="18"/>
      <c r="B596" s="11" t="s">
        <v>69</v>
      </c>
      <c r="C596" s="3">
        <v>7449.91</v>
      </c>
      <c r="D596" s="3">
        <v>2368.3</v>
      </c>
      <c r="E596" s="3">
        <v>1969.91</v>
      </c>
      <c r="F596" s="3">
        <v>2711.67</v>
      </c>
      <c r="G596" s="3">
        <v>2190.64</v>
      </c>
      <c r="H596" s="3">
        <v>521.03</v>
      </c>
      <c r="O596" s="3">
        <v>400</v>
      </c>
      <c r="X596" s="4">
        <f t="shared" si="185"/>
        <v>7449.88</v>
      </c>
      <c r="Y596" s="14">
        <f t="shared" si="186"/>
        <v>-0.0299999999997453</v>
      </c>
    </row>
    <row r="597" ht="18.75" spans="1:25">
      <c r="A597" s="18"/>
      <c r="B597" s="12" t="s">
        <v>28</v>
      </c>
      <c r="C597" s="3">
        <f>C596+C595+C594+C593</f>
        <v>32116.78</v>
      </c>
      <c r="D597" s="3">
        <f t="shared" ref="D597:Y597" si="190">D596+D595+D594+D593</f>
        <v>6581</v>
      </c>
      <c r="E597" s="3">
        <f t="shared" si="190"/>
        <v>7389.41</v>
      </c>
      <c r="F597" s="3">
        <f t="shared" si="190"/>
        <v>13439.41</v>
      </c>
      <c r="G597" s="3">
        <f t="shared" si="190"/>
        <v>9155.32</v>
      </c>
      <c r="H597" s="3">
        <f t="shared" si="190"/>
        <v>4284.09</v>
      </c>
      <c r="I597" s="3">
        <f t="shared" si="190"/>
        <v>2956.1</v>
      </c>
      <c r="J597" s="3">
        <f t="shared" si="190"/>
        <v>0</v>
      </c>
      <c r="K597" s="3">
        <f t="shared" si="190"/>
        <v>0</v>
      </c>
      <c r="L597" s="3">
        <f t="shared" si="190"/>
        <v>0</v>
      </c>
      <c r="M597" s="3">
        <f t="shared" si="190"/>
        <v>0</v>
      </c>
      <c r="N597" s="3">
        <f t="shared" si="190"/>
        <v>0</v>
      </c>
      <c r="O597" s="3">
        <f t="shared" si="190"/>
        <v>595.5</v>
      </c>
      <c r="P597" s="3">
        <f t="shared" si="190"/>
        <v>0</v>
      </c>
      <c r="Q597" s="3">
        <f t="shared" si="190"/>
        <v>1017.7</v>
      </c>
      <c r="R597" s="3">
        <f t="shared" si="190"/>
        <v>0</v>
      </c>
      <c r="S597" s="3">
        <f t="shared" si="190"/>
        <v>111</v>
      </c>
      <c r="T597" s="3">
        <f t="shared" si="190"/>
        <v>26.6</v>
      </c>
      <c r="U597" s="3">
        <f t="shared" si="190"/>
        <v>0</v>
      </c>
      <c r="V597" s="3">
        <f t="shared" si="190"/>
        <v>0</v>
      </c>
      <c r="W597" s="3">
        <f t="shared" si="190"/>
        <v>0</v>
      </c>
      <c r="X597" s="3">
        <f t="shared" si="190"/>
        <v>32116.72</v>
      </c>
      <c r="Y597" s="3">
        <f t="shared" si="190"/>
        <v>-0.0599999999985812</v>
      </c>
    </row>
    <row r="598" ht="18.75" spans="1:25">
      <c r="A598" s="18" t="s">
        <v>161</v>
      </c>
      <c r="B598" s="11" t="s">
        <v>24</v>
      </c>
      <c r="C598" s="3">
        <v>12038.2</v>
      </c>
      <c r="D598" s="3">
        <v>4784.7</v>
      </c>
      <c r="E598" s="3">
        <v>361.8</v>
      </c>
      <c r="F598" s="3">
        <v>5956.86</v>
      </c>
      <c r="G598" s="3">
        <v>4091.41</v>
      </c>
      <c r="H598" s="3">
        <v>1865.45</v>
      </c>
      <c r="L598" s="3">
        <v>464.5</v>
      </c>
      <c r="O598" s="3">
        <v>136.58</v>
      </c>
      <c r="Q598" s="3">
        <v>280.4</v>
      </c>
      <c r="V598" s="3">
        <v>53.4</v>
      </c>
      <c r="X598" s="4">
        <f>D598+E598+G598+H598+I598+J598+K598+L598+M598+N598+O598+P598+Q598+R598+S598+T598+U598+W598+V598</f>
        <v>12038.24</v>
      </c>
      <c r="Y598" s="14">
        <f t="shared" ref="Y598:Y601" si="191">X598-C598</f>
        <v>0.0399999999990541</v>
      </c>
    </row>
    <row r="599" ht="18.75" spans="1:25">
      <c r="A599" s="18"/>
      <c r="B599" s="11" t="s">
        <v>25</v>
      </c>
      <c r="X599" s="4">
        <f t="shared" ref="X598:X601" si="192">D599+E599+G599+H599+I599+J599+K599+L599+M599+N599+O599+P599+Q599+R599+S599+T599+U599+W599</f>
        <v>0</v>
      </c>
      <c r="Y599" s="14">
        <f t="shared" si="191"/>
        <v>0</v>
      </c>
    </row>
    <row r="600" ht="18.75" spans="1:25">
      <c r="A600" s="18"/>
      <c r="B600" s="11" t="s">
        <v>26</v>
      </c>
      <c r="X600" s="4">
        <f t="shared" si="192"/>
        <v>0</v>
      </c>
      <c r="Y600" s="14">
        <f t="shared" si="191"/>
        <v>0</v>
      </c>
    </row>
    <row r="601" ht="18.75" spans="1:25">
      <c r="A601" s="18"/>
      <c r="B601" s="11" t="s">
        <v>69</v>
      </c>
      <c r="C601" s="3">
        <v>10268.13</v>
      </c>
      <c r="D601" s="3">
        <v>2625.4</v>
      </c>
      <c r="E601" s="3">
        <v>5030.39</v>
      </c>
      <c r="F601" s="3">
        <v>2222.38</v>
      </c>
      <c r="G601" s="3">
        <v>1704.14</v>
      </c>
      <c r="H601" s="3">
        <v>518.24</v>
      </c>
      <c r="Q601" s="3">
        <v>389.96</v>
      </c>
      <c r="X601" s="4">
        <f t="shared" si="192"/>
        <v>10268.13</v>
      </c>
      <c r="Y601" s="14">
        <f t="shared" si="191"/>
        <v>0</v>
      </c>
    </row>
    <row r="602" ht="18.75" spans="1:25">
      <c r="A602" s="18"/>
      <c r="B602" s="12" t="s">
        <v>28</v>
      </c>
      <c r="C602" s="3">
        <f t="shared" ref="C602:Y602" si="193">C601+C600+C599+C598</f>
        <v>22306.33</v>
      </c>
      <c r="D602" s="3">
        <f t="shared" si="193"/>
        <v>7410.1</v>
      </c>
      <c r="E602" s="3">
        <f t="shared" si="193"/>
        <v>5392.19</v>
      </c>
      <c r="F602" s="3">
        <f t="shared" si="193"/>
        <v>8179.24</v>
      </c>
      <c r="G602" s="3">
        <f t="shared" si="193"/>
        <v>5795.55</v>
      </c>
      <c r="H602" s="3">
        <f t="shared" si="193"/>
        <v>2383.69</v>
      </c>
      <c r="I602" s="3">
        <f t="shared" si="193"/>
        <v>0</v>
      </c>
      <c r="J602" s="3">
        <f t="shared" si="193"/>
        <v>0</v>
      </c>
      <c r="K602" s="3">
        <f t="shared" si="193"/>
        <v>0</v>
      </c>
      <c r="L602" s="3">
        <f t="shared" si="193"/>
        <v>464.5</v>
      </c>
      <c r="M602" s="3">
        <f t="shared" si="193"/>
        <v>0</v>
      </c>
      <c r="N602" s="3">
        <f t="shared" si="193"/>
        <v>0</v>
      </c>
      <c r="O602" s="3">
        <f t="shared" si="193"/>
        <v>136.58</v>
      </c>
      <c r="P602" s="3">
        <f t="shared" si="193"/>
        <v>0</v>
      </c>
      <c r="Q602" s="3">
        <f t="shared" si="193"/>
        <v>670.36</v>
      </c>
      <c r="R602" s="3">
        <f t="shared" si="193"/>
        <v>0</v>
      </c>
      <c r="S602" s="3">
        <f t="shared" si="193"/>
        <v>0</v>
      </c>
      <c r="T602" s="3">
        <f t="shared" si="193"/>
        <v>0</v>
      </c>
      <c r="U602" s="3">
        <f t="shared" si="193"/>
        <v>0</v>
      </c>
      <c r="V602" s="3">
        <f t="shared" si="193"/>
        <v>53.4</v>
      </c>
      <c r="W602" s="3">
        <f t="shared" si="193"/>
        <v>0</v>
      </c>
      <c r="X602" s="3">
        <f t="shared" si="193"/>
        <v>22306.37</v>
      </c>
      <c r="Y602" s="3">
        <f t="shared" si="193"/>
        <v>0.0399999999990541</v>
      </c>
    </row>
    <row r="603" ht="18.75" spans="1:25">
      <c r="A603" s="18" t="s">
        <v>162</v>
      </c>
      <c r="B603" s="11" t="s">
        <v>24</v>
      </c>
      <c r="C603" s="3">
        <v>21784.44</v>
      </c>
      <c r="D603" s="3">
        <v>1459.46</v>
      </c>
      <c r="E603" s="3">
        <v>2931.2</v>
      </c>
      <c r="F603" s="3">
        <v>7303.96</v>
      </c>
      <c r="G603" s="3">
        <v>4915.86</v>
      </c>
      <c r="H603" s="3">
        <v>2388.1</v>
      </c>
      <c r="I603" s="3">
        <v>908.12</v>
      </c>
      <c r="L603" s="3">
        <v>4741.7</v>
      </c>
      <c r="O603" s="3">
        <v>120</v>
      </c>
      <c r="X603" s="4">
        <f t="shared" ref="X603:X606" si="194">D603+E603+G603+H603+I603+J603+K603+L603+M603+N603+O603+P603+Q603+R603+S603+T603+U603+W603</f>
        <v>17464.44</v>
      </c>
      <c r="Y603" s="14">
        <f t="shared" ref="Y603:Y606" si="195">X603-C603</f>
        <v>-4320</v>
      </c>
    </row>
    <row r="604" ht="18.75" spans="1:25">
      <c r="A604" s="18"/>
      <c r="B604" s="11" t="s">
        <v>25</v>
      </c>
      <c r="X604" s="4">
        <f t="shared" si="194"/>
        <v>0</v>
      </c>
      <c r="Y604" s="14">
        <f t="shared" si="195"/>
        <v>0</v>
      </c>
    </row>
    <row r="605" ht="18.75" spans="1:25">
      <c r="A605" s="18"/>
      <c r="B605" s="11" t="s">
        <v>26</v>
      </c>
      <c r="X605" s="4">
        <f t="shared" si="194"/>
        <v>0</v>
      </c>
      <c r="Y605" s="14">
        <f t="shared" si="195"/>
        <v>0</v>
      </c>
    </row>
    <row r="606" ht="18.75" spans="1:25">
      <c r="A606" s="18"/>
      <c r="B606" s="11" t="s">
        <v>69</v>
      </c>
      <c r="C606" s="3">
        <v>2418.03</v>
      </c>
      <c r="D606" s="3">
        <v>703.69</v>
      </c>
      <c r="E606" s="3">
        <v>789.5</v>
      </c>
      <c r="F606" s="3">
        <v>911.19</v>
      </c>
      <c r="G606" s="3">
        <v>779.43</v>
      </c>
      <c r="H606" s="3">
        <v>131.76</v>
      </c>
      <c r="I606" s="3">
        <v>13.65</v>
      </c>
      <c r="X606" s="4">
        <f t="shared" si="194"/>
        <v>2418.03</v>
      </c>
      <c r="Y606" s="14">
        <f t="shared" si="195"/>
        <v>0</v>
      </c>
    </row>
    <row r="607" ht="18.75" spans="1:25">
      <c r="A607" s="18"/>
      <c r="B607" s="12" t="s">
        <v>28</v>
      </c>
      <c r="C607" s="3">
        <f t="shared" ref="C607:Y607" si="196">C606+C605+C604+C603</f>
        <v>24202.47</v>
      </c>
      <c r="D607" s="3">
        <f t="shared" si="196"/>
        <v>2163.15</v>
      </c>
      <c r="E607" s="3">
        <f t="shared" si="196"/>
        <v>3720.7</v>
      </c>
      <c r="F607" s="3">
        <f t="shared" si="196"/>
        <v>8215.15</v>
      </c>
      <c r="G607" s="3">
        <f t="shared" si="196"/>
        <v>5695.29</v>
      </c>
      <c r="H607" s="3">
        <f t="shared" si="196"/>
        <v>2519.86</v>
      </c>
      <c r="I607" s="3">
        <f t="shared" si="196"/>
        <v>921.77</v>
      </c>
      <c r="J607" s="3">
        <f t="shared" si="196"/>
        <v>0</v>
      </c>
      <c r="K607" s="3">
        <f t="shared" si="196"/>
        <v>0</v>
      </c>
      <c r="L607" s="3">
        <f t="shared" si="196"/>
        <v>4741.7</v>
      </c>
      <c r="M607" s="3">
        <f t="shared" si="196"/>
        <v>0</v>
      </c>
      <c r="N607" s="3">
        <f t="shared" si="196"/>
        <v>0</v>
      </c>
      <c r="O607" s="3">
        <f t="shared" si="196"/>
        <v>120</v>
      </c>
      <c r="P607" s="3">
        <f t="shared" si="196"/>
        <v>0</v>
      </c>
      <c r="Q607" s="3">
        <f t="shared" si="196"/>
        <v>0</v>
      </c>
      <c r="R607" s="3">
        <f t="shared" si="196"/>
        <v>0</v>
      </c>
      <c r="S607" s="3">
        <f t="shared" si="196"/>
        <v>0</v>
      </c>
      <c r="T607" s="3">
        <f t="shared" si="196"/>
        <v>0</v>
      </c>
      <c r="U607" s="3">
        <f t="shared" si="196"/>
        <v>0</v>
      </c>
      <c r="V607" s="3">
        <f t="shared" si="196"/>
        <v>0</v>
      </c>
      <c r="W607" s="3">
        <f t="shared" si="196"/>
        <v>0</v>
      </c>
      <c r="X607" s="3">
        <f t="shared" si="196"/>
        <v>19882.47</v>
      </c>
      <c r="Y607" s="3">
        <f t="shared" si="196"/>
        <v>-4320</v>
      </c>
    </row>
    <row r="608" ht="18.75" spans="1:25">
      <c r="A608" s="18" t="s">
        <v>163</v>
      </c>
      <c r="B608" s="11" t="s">
        <v>24</v>
      </c>
      <c r="C608" s="3">
        <v>27872.02</v>
      </c>
      <c r="D608" s="3">
        <v>7032</v>
      </c>
      <c r="E608" s="3">
        <v>7628.4</v>
      </c>
      <c r="F608" s="3">
        <v>6556.42</v>
      </c>
      <c r="G608" s="3">
        <v>5100.12</v>
      </c>
      <c r="H608" s="3">
        <v>1456.3</v>
      </c>
      <c r="I608" s="3">
        <v>135</v>
      </c>
      <c r="K608" s="3">
        <v>295</v>
      </c>
      <c r="L608" s="3">
        <v>4120.1</v>
      </c>
      <c r="M608" s="3">
        <v>163.2</v>
      </c>
      <c r="O608" s="3">
        <v>1941.9</v>
      </c>
      <c r="X608" s="4">
        <f t="shared" ref="X608:X611" si="197">D608+E608+G608+H608+I608+J608+K608+L608+M608+N608+O608+P608+Q608+R608+S608+T608+U608+W608</f>
        <v>27872.02</v>
      </c>
      <c r="Y608" s="14">
        <f t="shared" ref="Y608:Y611" si="198">X608-C608</f>
        <v>0</v>
      </c>
    </row>
    <row r="609" ht="18.75" spans="1:25">
      <c r="A609" s="18"/>
      <c r="B609" s="11" t="s">
        <v>25</v>
      </c>
      <c r="X609" s="4">
        <f t="shared" si="197"/>
        <v>0</v>
      </c>
      <c r="Y609" s="14">
        <f t="shared" si="198"/>
        <v>0</v>
      </c>
    </row>
    <row r="610" ht="18.75" spans="1:25">
      <c r="A610" s="18"/>
      <c r="B610" s="11" t="s">
        <v>26</v>
      </c>
      <c r="X610" s="4">
        <f t="shared" si="197"/>
        <v>0</v>
      </c>
      <c r="Y610" s="14">
        <f t="shared" si="198"/>
        <v>0</v>
      </c>
    </row>
    <row r="611" ht="18.75" spans="1:25">
      <c r="A611" s="18"/>
      <c r="B611" s="11" t="s">
        <v>69</v>
      </c>
      <c r="C611" s="3">
        <v>4803.87</v>
      </c>
      <c r="D611" s="3">
        <v>1155.4</v>
      </c>
      <c r="E611" s="3">
        <v>2003.8</v>
      </c>
      <c r="F611" s="3">
        <v>1565.87</v>
      </c>
      <c r="G611" s="3">
        <v>1208.42</v>
      </c>
      <c r="H611" s="3">
        <v>357.45</v>
      </c>
      <c r="O611" s="3">
        <v>78.8</v>
      </c>
      <c r="X611" s="4">
        <f t="shared" si="197"/>
        <v>4803.87</v>
      </c>
      <c r="Y611" s="14">
        <f t="shared" si="198"/>
        <v>0</v>
      </c>
    </row>
    <row r="612" ht="18.75" spans="1:25">
      <c r="A612" s="18"/>
      <c r="B612" s="12" t="s">
        <v>28</v>
      </c>
      <c r="C612" s="3">
        <f t="shared" ref="C612:Y612" si="199">C611+C610+C609+C608</f>
        <v>32675.89</v>
      </c>
      <c r="D612" s="3">
        <f t="shared" si="199"/>
        <v>8187.4</v>
      </c>
      <c r="E612" s="3">
        <f t="shared" si="199"/>
        <v>9632.2</v>
      </c>
      <c r="F612" s="3">
        <f t="shared" si="199"/>
        <v>8122.29</v>
      </c>
      <c r="G612" s="3">
        <f t="shared" si="199"/>
        <v>6308.54</v>
      </c>
      <c r="H612" s="3">
        <f t="shared" si="199"/>
        <v>1813.75</v>
      </c>
      <c r="I612" s="3">
        <f t="shared" si="199"/>
        <v>135</v>
      </c>
      <c r="J612" s="3">
        <f t="shared" si="199"/>
        <v>0</v>
      </c>
      <c r="K612" s="3">
        <f t="shared" si="199"/>
        <v>295</v>
      </c>
      <c r="L612" s="3">
        <f t="shared" si="199"/>
        <v>4120.1</v>
      </c>
      <c r="M612" s="3">
        <f t="shared" si="199"/>
        <v>163.2</v>
      </c>
      <c r="N612" s="3">
        <f t="shared" si="199"/>
        <v>0</v>
      </c>
      <c r="O612" s="3">
        <f t="shared" si="199"/>
        <v>2020.7</v>
      </c>
      <c r="P612" s="3">
        <f t="shared" si="199"/>
        <v>0</v>
      </c>
      <c r="Q612" s="3">
        <f t="shared" si="199"/>
        <v>0</v>
      </c>
      <c r="R612" s="3">
        <f t="shared" si="199"/>
        <v>0</v>
      </c>
      <c r="S612" s="3">
        <f t="shared" si="199"/>
        <v>0</v>
      </c>
      <c r="T612" s="3">
        <f t="shared" si="199"/>
        <v>0</v>
      </c>
      <c r="U612" s="3">
        <f t="shared" si="199"/>
        <v>0</v>
      </c>
      <c r="V612" s="3">
        <f t="shared" si="199"/>
        <v>0</v>
      </c>
      <c r="W612" s="3">
        <f t="shared" si="199"/>
        <v>0</v>
      </c>
      <c r="X612" s="3">
        <f t="shared" si="199"/>
        <v>32675.89</v>
      </c>
      <c r="Y612" s="3">
        <f t="shared" si="199"/>
        <v>0</v>
      </c>
    </row>
    <row r="613" ht="18.75" spans="1:25">
      <c r="A613" s="18"/>
      <c r="B613" s="11"/>
      <c r="C613" s="3"/>
      <c r="D613" s="3"/>
      <c r="E613" s="3"/>
      <c r="F613" s="3"/>
      <c r="G613" s="3"/>
      <c r="H613" s="3"/>
      <c r="I613" s="3"/>
      <c r="J613" s="3"/>
      <c r="Y613" s="14"/>
    </row>
    <row r="614" ht="18.75" spans="1:25">
      <c r="A614" s="18"/>
      <c r="B614" s="11"/>
      <c r="C614" s="3"/>
      <c r="D614" s="3"/>
      <c r="Y614" s="14"/>
    </row>
    <row r="615" ht="18.75" spans="1:25">
      <c r="A615" s="18"/>
      <c r="B615" s="11"/>
      <c r="Y615" s="14"/>
    </row>
    <row r="616" ht="18.75" spans="1:25">
      <c r="A616" s="18"/>
      <c r="B616" s="11"/>
      <c r="C616" s="3"/>
      <c r="D616" s="3"/>
      <c r="E616" s="3"/>
      <c r="F616" s="3"/>
      <c r="G616" s="3"/>
      <c r="H616" s="3"/>
      <c r="I616" s="3"/>
      <c r="Y616" s="14"/>
    </row>
    <row r="617" ht="18.75" spans="1:25">
      <c r="A617" s="18"/>
      <c r="B617" s="12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ht="27" customHeight="1" spans="1:2">
      <c r="A618" s="18"/>
      <c r="B618" s="11"/>
    </row>
    <row r="619" ht="18.75" spans="1:2">
      <c r="A619" s="18"/>
      <c r="B619" s="11"/>
    </row>
    <row r="620" ht="18.75" spans="1:2">
      <c r="A620" s="18"/>
      <c r="B620" s="11"/>
    </row>
    <row r="621" ht="18.75" spans="1:2">
      <c r="A621" s="18"/>
      <c r="B621" s="11"/>
    </row>
    <row r="622" ht="18.75" spans="1:2">
      <c r="A622" s="18"/>
      <c r="B622" s="12"/>
    </row>
    <row r="623" ht="18.75" spans="1:2">
      <c r="A623" s="18"/>
      <c r="B623" s="11"/>
    </row>
    <row r="624" ht="18.75" spans="1:2">
      <c r="A624" s="18"/>
      <c r="B624" s="11"/>
    </row>
    <row r="625" ht="18.75" spans="1:2">
      <c r="A625" s="18"/>
      <c r="B625" s="11"/>
    </row>
    <row r="626" ht="18.75" spans="1:2">
      <c r="A626" s="18"/>
      <c r="B626" s="11"/>
    </row>
    <row r="627" ht="18.75" spans="1:2">
      <c r="A627" s="18"/>
      <c r="B627" s="12"/>
    </row>
    <row r="629" spans="25:25">
      <c r="Y629" s="4">
        <v>0</v>
      </c>
    </row>
    <row r="630" spans="25:25">
      <c r="Y630" s="4">
        <v>0</v>
      </c>
    </row>
  </sheetData>
  <mergeCells count="123">
    <mergeCell ref="A2:A6"/>
    <mergeCell ref="A7:A11"/>
    <mergeCell ref="A12:A16"/>
    <mergeCell ref="A17:A21"/>
    <mergeCell ref="A22:A27"/>
    <mergeCell ref="A28:A32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3:A97"/>
    <mergeCell ref="A98:A102"/>
    <mergeCell ref="A103:A107"/>
    <mergeCell ref="A108:A112"/>
    <mergeCell ref="A113:A117"/>
    <mergeCell ref="A118:A122"/>
    <mergeCell ref="A123:A127"/>
    <mergeCell ref="A128:A132"/>
    <mergeCell ref="A133:A137"/>
    <mergeCell ref="A138:A142"/>
    <mergeCell ref="A143:A147"/>
    <mergeCell ref="A148:A152"/>
    <mergeCell ref="A153:A157"/>
    <mergeCell ref="A158:A162"/>
    <mergeCell ref="A163:A167"/>
    <mergeCell ref="A168:A172"/>
    <mergeCell ref="A173:A177"/>
    <mergeCell ref="A178:A182"/>
    <mergeCell ref="A183:A187"/>
    <mergeCell ref="A188:A192"/>
    <mergeCell ref="A193:A197"/>
    <mergeCell ref="A198:A202"/>
    <mergeCell ref="A203:A207"/>
    <mergeCell ref="A208:A212"/>
    <mergeCell ref="A213:A217"/>
    <mergeCell ref="A218:A222"/>
    <mergeCell ref="A223:A227"/>
    <mergeCell ref="A238:A242"/>
    <mergeCell ref="A243:A247"/>
    <mergeCell ref="A248:A252"/>
    <mergeCell ref="A253:A257"/>
    <mergeCell ref="A258:A262"/>
    <mergeCell ref="A263:A267"/>
    <mergeCell ref="A268:A272"/>
    <mergeCell ref="A273:A277"/>
    <mergeCell ref="A278:A282"/>
    <mergeCell ref="A283:A287"/>
    <mergeCell ref="A288:A292"/>
    <mergeCell ref="A293:A297"/>
    <mergeCell ref="A298:A302"/>
    <mergeCell ref="A303:A307"/>
    <mergeCell ref="A308:A312"/>
    <mergeCell ref="A313:A317"/>
    <mergeCell ref="A318:A322"/>
    <mergeCell ref="A323:A327"/>
    <mergeCell ref="A328:A332"/>
    <mergeCell ref="A333:A337"/>
    <mergeCell ref="A338:A342"/>
    <mergeCell ref="A343:A347"/>
    <mergeCell ref="A348:A352"/>
    <mergeCell ref="A353:A357"/>
    <mergeCell ref="A358:A362"/>
    <mergeCell ref="A363:A367"/>
    <mergeCell ref="A368:A372"/>
    <mergeCell ref="A373:A377"/>
    <mergeCell ref="A378:A382"/>
    <mergeCell ref="A383:A387"/>
    <mergeCell ref="A388:A392"/>
    <mergeCell ref="A393:A397"/>
    <mergeCell ref="A398:A402"/>
    <mergeCell ref="A403:A407"/>
    <mergeCell ref="A408:A412"/>
    <mergeCell ref="A413:A417"/>
    <mergeCell ref="A418:A422"/>
    <mergeCell ref="A423:A427"/>
    <mergeCell ref="A428:A432"/>
    <mergeCell ref="A433:A437"/>
    <mergeCell ref="A438:A442"/>
    <mergeCell ref="A443:A447"/>
    <mergeCell ref="A448:A452"/>
    <mergeCell ref="A453:A457"/>
    <mergeCell ref="A458:A462"/>
    <mergeCell ref="A463:A467"/>
    <mergeCell ref="A468:A472"/>
    <mergeCell ref="A473:A477"/>
    <mergeCell ref="A478:A482"/>
    <mergeCell ref="A483:A487"/>
    <mergeCell ref="A488:A492"/>
    <mergeCell ref="A493:A497"/>
    <mergeCell ref="A498:A502"/>
    <mergeCell ref="A503:A507"/>
    <mergeCell ref="A508:A512"/>
    <mergeCell ref="A513:A517"/>
    <mergeCell ref="A518:A522"/>
    <mergeCell ref="A523:A527"/>
    <mergeCell ref="A528:A532"/>
    <mergeCell ref="A533:A537"/>
    <mergeCell ref="A538:A542"/>
    <mergeCell ref="A543:A547"/>
    <mergeCell ref="A548:A552"/>
    <mergeCell ref="A553:A557"/>
    <mergeCell ref="A558:A562"/>
    <mergeCell ref="A563:A567"/>
    <mergeCell ref="A568:A572"/>
    <mergeCell ref="A573:A577"/>
    <mergeCell ref="A578:A582"/>
    <mergeCell ref="A583:A587"/>
    <mergeCell ref="A588:A592"/>
    <mergeCell ref="A593:A597"/>
    <mergeCell ref="A598:A602"/>
    <mergeCell ref="A603:A607"/>
    <mergeCell ref="A608:A612"/>
    <mergeCell ref="A613:A617"/>
    <mergeCell ref="A618:A622"/>
    <mergeCell ref="A623:A6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terms:created xsi:type="dcterms:W3CDTF">2016-05-02T06:54:00Z</dcterms:created>
  <dcterms:modified xsi:type="dcterms:W3CDTF">2016-07-03T08:52:19Z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