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510" yWindow="300" windowWidth="19095" windowHeight="123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33" i="1"/>
  <c r="I434"/>
  <c r="S431"/>
  <c r="S432"/>
  <c r="S433"/>
  <c r="S434"/>
  <c r="S435"/>
  <c r="S436"/>
  <c r="S437"/>
  <c r="S438"/>
  <c r="I428"/>
  <c r="S428" s="1"/>
  <c r="I429"/>
  <c r="S429" s="1"/>
  <c r="I430"/>
  <c r="S430" s="1"/>
  <c r="I431"/>
  <c r="I432"/>
  <c r="I427"/>
  <c r="S427" s="1"/>
  <c r="I426"/>
  <c r="S426" s="1"/>
  <c r="I424"/>
  <c r="I425"/>
  <c r="S424"/>
  <c r="S425"/>
  <c r="I419"/>
  <c r="S419" s="1"/>
  <c r="I420"/>
  <c r="S420" s="1"/>
  <c r="I421"/>
  <c r="S421" s="1"/>
  <c r="I422"/>
  <c r="S422" s="1"/>
  <c r="I423"/>
  <c r="S423" s="1"/>
  <c r="I418"/>
  <c r="S418" s="1"/>
  <c r="I415"/>
  <c r="S415" s="1"/>
  <c r="I416"/>
  <c r="S416" s="1"/>
  <c r="I417"/>
  <c r="S417" s="1"/>
  <c r="I413"/>
  <c r="I414"/>
  <c r="S414" s="1"/>
  <c r="S413"/>
  <c r="I411"/>
  <c r="S411" s="1"/>
  <c r="I412"/>
  <c r="S412" s="1"/>
  <c r="I410"/>
  <c r="S410" s="1"/>
  <c r="I406"/>
  <c r="I407"/>
  <c r="I408"/>
  <c r="S408" s="1"/>
  <c r="I409"/>
  <c r="S409" s="1"/>
  <c r="S406"/>
  <c r="S407"/>
  <c r="I402"/>
  <c r="S402" s="1"/>
  <c r="I403"/>
  <c r="S403" s="1"/>
  <c r="I404"/>
  <c r="S404" s="1"/>
  <c r="I405"/>
  <c r="S405" s="1"/>
  <c r="I396"/>
  <c r="S396" s="1"/>
  <c r="I397"/>
  <c r="S397" s="1"/>
  <c r="I398"/>
  <c r="S398" s="1"/>
  <c r="I399"/>
  <c r="S399" s="1"/>
  <c r="I400"/>
  <c r="S400" s="1"/>
  <c r="I392"/>
  <c r="S392" s="1"/>
  <c r="I393"/>
  <c r="S393" s="1"/>
  <c r="I394"/>
  <c r="S394" s="1"/>
  <c r="I395"/>
  <c r="S395" s="1"/>
  <c r="I401"/>
  <c r="S401" s="1"/>
  <c r="I391"/>
  <c r="S391" s="1"/>
  <c r="I387"/>
  <c r="I388"/>
  <c r="S388" s="1"/>
  <c r="I389"/>
  <c r="S389" s="1"/>
  <c r="I390"/>
  <c r="S390" s="1"/>
  <c r="S387"/>
  <c r="I385"/>
  <c r="S385" s="1"/>
  <c r="I386"/>
  <c r="S386" s="1"/>
  <c r="I384"/>
  <c r="S384" s="1"/>
  <c r="I383"/>
  <c r="S383" s="1"/>
  <c r="I382"/>
  <c r="S382" s="1"/>
  <c r="I378"/>
  <c r="S378" s="1"/>
  <c r="I379"/>
  <c r="S379" s="1"/>
  <c r="I380"/>
  <c r="S380" s="1"/>
  <c r="I381"/>
  <c r="S381" s="1"/>
  <c r="E378" i="2"/>
  <c r="H378"/>
  <c r="G376"/>
  <c r="G377"/>
  <c r="G378"/>
  <c r="E377"/>
  <c r="H377"/>
  <c r="I377" i="1"/>
  <c r="S377" s="1"/>
  <c r="E376" i="2"/>
  <c r="H376"/>
  <c r="G375"/>
  <c r="E375"/>
  <c r="H375"/>
  <c r="G374"/>
  <c r="E374"/>
  <c r="H374"/>
  <c r="G373"/>
  <c r="E373"/>
  <c r="G372"/>
  <c r="E372"/>
  <c r="G371"/>
  <c r="E371"/>
  <c r="G370"/>
  <c r="I370" i="1"/>
  <c r="S370" s="1"/>
  <c r="I371"/>
  <c r="S371" s="1"/>
  <c r="I372"/>
  <c r="S372" s="1"/>
  <c r="I373"/>
  <c r="S373" s="1"/>
  <c r="I374"/>
  <c r="S374" s="1"/>
  <c r="I375"/>
  <c r="S375" s="1"/>
  <c r="I376"/>
  <c r="S376" s="1"/>
  <c r="G368" i="2"/>
  <c r="G369"/>
  <c r="H368"/>
  <c r="H369"/>
  <c r="H370"/>
  <c r="H371"/>
  <c r="H372"/>
  <c r="H373"/>
  <c r="E368"/>
  <c r="E369"/>
  <c r="E370"/>
  <c r="G367"/>
  <c r="E367"/>
  <c r="H367"/>
  <c r="I367" i="1"/>
  <c r="S367" s="1"/>
  <c r="I368"/>
  <c r="S368" s="1"/>
  <c r="I369"/>
  <c r="S369" s="1"/>
  <c r="G366" i="2"/>
  <c r="E366"/>
  <c r="H366"/>
  <c r="H365"/>
  <c r="G365"/>
  <c r="E365"/>
  <c r="G363"/>
  <c r="E363"/>
  <c r="G362"/>
  <c r="E362"/>
  <c r="G361"/>
  <c r="E361"/>
  <c r="G360"/>
  <c r="E360"/>
  <c r="I361" i="1"/>
  <c r="S361" s="1"/>
  <c r="I362"/>
  <c r="S362" s="1"/>
  <c r="I363"/>
  <c r="S363" s="1"/>
  <c r="I364"/>
  <c r="S364" s="1"/>
  <c r="G359" i="2"/>
  <c r="E359"/>
  <c r="I360" i="1"/>
  <c r="S360" s="1"/>
  <c r="G358" i="2"/>
  <c r="E358"/>
  <c r="G357"/>
  <c r="E357"/>
  <c r="G356"/>
  <c r="E356"/>
  <c r="I358" i="1"/>
  <c r="S358" s="1"/>
  <c r="I359"/>
  <c r="S359" s="1"/>
  <c r="I365"/>
  <c r="S365" s="1"/>
  <c r="I366"/>
  <c r="S366" s="1"/>
  <c r="I357"/>
  <c r="S357" s="1"/>
  <c r="G355" i="2"/>
  <c r="E355"/>
  <c r="S356" i="1"/>
  <c r="H358" i="2"/>
  <c r="H359"/>
  <c r="H360"/>
  <c r="H361"/>
  <c r="H362"/>
  <c r="H363"/>
  <c r="H355"/>
  <c r="H356"/>
  <c r="H357"/>
  <c r="H354"/>
  <c r="G354"/>
  <c r="E354"/>
  <c r="H353"/>
  <c r="E352"/>
  <c r="E350"/>
  <c r="E353"/>
  <c r="G353"/>
  <c r="G352"/>
  <c r="H352"/>
  <c r="G351"/>
  <c r="E351"/>
  <c r="H351"/>
  <c r="G350"/>
  <c r="H350"/>
  <c r="G349"/>
  <c r="E349"/>
  <c r="H349"/>
  <c r="I349" i="1"/>
  <c r="S349" s="1"/>
  <c r="I350"/>
  <c r="I351"/>
  <c r="I352"/>
  <c r="I353"/>
  <c r="I354"/>
  <c r="I355"/>
  <c r="S355" s="1"/>
  <c r="G348" i="2"/>
  <c r="E348"/>
  <c r="H348"/>
  <c r="I348" i="1"/>
  <c r="S348" s="1"/>
  <c r="S350"/>
  <c r="S351"/>
  <c r="S352"/>
  <c r="S353"/>
  <c r="S354"/>
  <c r="G347" i="2"/>
  <c r="I347" i="1"/>
  <c r="S347" s="1"/>
  <c r="E347" i="2"/>
  <c r="H347"/>
  <c r="G346"/>
  <c r="E346"/>
  <c r="H346"/>
  <c r="I346" i="1"/>
  <c r="S346" s="1"/>
  <c r="G345" i="2"/>
  <c r="E345"/>
  <c r="H345"/>
  <c r="I345" i="1"/>
  <c r="S345" s="1"/>
  <c r="G344" i="2"/>
  <c r="E344"/>
  <c r="H344"/>
  <c r="I344" i="1"/>
  <c r="S344" s="1"/>
  <c r="G343" i="2"/>
  <c r="E343"/>
  <c r="H343"/>
  <c r="G342"/>
  <c r="E342"/>
  <c r="H342"/>
  <c r="G341"/>
  <c r="E341"/>
  <c r="H341"/>
  <c r="G340"/>
  <c r="E340"/>
  <c r="H340"/>
  <c r="G339"/>
  <c r="E339"/>
  <c r="H339"/>
  <c r="G338"/>
  <c r="E338"/>
  <c r="H338"/>
  <c r="G337"/>
  <c r="E337"/>
  <c r="H337"/>
  <c r="G336"/>
  <c r="E336"/>
  <c r="H336"/>
  <c r="G335"/>
  <c r="E335"/>
  <c r="H335"/>
  <c r="G334"/>
  <c r="E334"/>
  <c r="H334"/>
  <c r="G333"/>
  <c r="E333"/>
  <c r="H333"/>
  <c r="G332"/>
  <c r="H332"/>
  <c r="H319"/>
  <c r="H320"/>
  <c r="H321"/>
  <c r="H322"/>
  <c r="H323"/>
  <c r="H324"/>
  <c r="H325"/>
  <c r="H326"/>
  <c r="H327"/>
  <c r="H328"/>
  <c r="H329"/>
  <c r="H330"/>
  <c r="H331"/>
  <c r="H318"/>
  <c r="I319" i="1"/>
  <c r="S319" s="1"/>
  <c r="I320"/>
  <c r="S320" s="1"/>
  <c r="I321"/>
  <c r="S321" s="1"/>
  <c r="I322"/>
  <c r="S322" s="1"/>
  <c r="I323"/>
  <c r="S323" s="1"/>
  <c r="I324"/>
  <c r="S324" s="1"/>
  <c r="I325"/>
  <c r="S325" s="1"/>
  <c r="I326"/>
  <c r="S326" s="1"/>
  <c r="I327"/>
  <c r="S327" s="1"/>
  <c r="I328"/>
  <c r="S328" s="1"/>
  <c r="I329"/>
  <c r="S329" s="1"/>
  <c r="I330"/>
  <c r="S330" s="1"/>
  <c r="I331"/>
  <c r="S331" s="1"/>
  <c r="I332"/>
  <c r="S332" s="1"/>
  <c r="I333"/>
  <c r="S333" s="1"/>
  <c r="I334"/>
  <c r="S334" s="1"/>
  <c r="I335"/>
  <c r="S335" s="1"/>
  <c r="I336"/>
  <c r="S336" s="1"/>
  <c r="I337"/>
  <c r="S337" s="1"/>
  <c r="I338"/>
  <c r="S338" s="1"/>
  <c r="I339"/>
  <c r="S339" s="1"/>
  <c r="I340"/>
  <c r="S340" s="1"/>
  <c r="I341"/>
  <c r="S341" s="1"/>
  <c r="I342"/>
  <c r="S342" s="1"/>
  <c r="I343"/>
  <c r="S343" s="1"/>
  <c r="I318"/>
  <c r="S318" s="1"/>
  <c r="G326" i="2"/>
  <c r="G327"/>
  <c r="G328"/>
  <c r="G329"/>
  <c r="G330"/>
  <c r="G331"/>
  <c r="G324"/>
  <c r="G325"/>
  <c r="E321"/>
  <c r="E322"/>
  <c r="E323"/>
  <c r="E324"/>
  <c r="E325"/>
  <c r="E326"/>
  <c r="E327"/>
  <c r="E328"/>
  <c r="E329"/>
  <c r="E330"/>
  <c r="E331"/>
  <c r="E332"/>
  <c r="G308"/>
  <c r="G309"/>
  <c r="G310"/>
  <c r="G311"/>
  <c r="G312"/>
  <c r="G313"/>
  <c r="G314"/>
  <c r="G315"/>
  <c r="G316"/>
  <c r="G317"/>
  <c r="G318"/>
  <c r="G319"/>
  <c r="G320"/>
  <c r="G321"/>
  <c r="G322"/>
  <c r="G323"/>
  <c r="E308"/>
  <c r="E309"/>
  <c r="E310"/>
  <c r="E311"/>
  <c r="E312"/>
  <c r="E313"/>
  <c r="E314"/>
  <c r="E315"/>
  <c r="E316"/>
  <c r="E317"/>
  <c r="E318"/>
  <c r="E319"/>
  <c r="E320"/>
  <c r="H308"/>
  <c r="H309"/>
  <c r="H310"/>
  <c r="H311"/>
  <c r="H312"/>
  <c r="H313"/>
  <c r="H314"/>
  <c r="H315"/>
  <c r="H316"/>
  <c r="H317"/>
  <c r="I312" i="1"/>
  <c r="I313"/>
  <c r="S313" s="1"/>
  <c r="I314"/>
  <c r="S314" s="1"/>
  <c r="I315"/>
  <c r="S315" s="1"/>
  <c r="I316"/>
  <c r="S316" s="1"/>
  <c r="I317"/>
  <c r="S317" s="1"/>
  <c r="G307" i="2"/>
  <c r="E307"/>
  <c r="H307"/>
  <c r="G306"/>
  <c r="E306"/>
  <c r="H306"/>
  <c r="S312" i="1"/>
  <c r="G305" i="2"/>
  <c r="E305"/>
  <c r="H305"/>
  <c r="G304"/>
  <c r="E304"/>
  <c r="H304"/>
  <c r="G303"/>
  <c r="E303"/>
  <c r="H303"/>
  <c r="I303" i="1"/>
  <c r="S303" s="1"/>
  <c r="I304"/>
  <c r="S304" s="1"/>
  <c r="I305"/>
  <c r="S305" s="1"/>
  <c r="I306"/>
  <c r="S306" s="1"/>
  <c r="I307"/>
  <c r="S307" s="1"/>
  <c r="I308"/>
  <c r="S308" s="1"/>
  <c r="I309"/>
  <c r="S309" s="1"/>
  <c r="I310"/>
  <c r="S310" s="1"/>
  <c r="I311"/>
  <c r="S311" s="1"/>
  <c r="G302" i="2"/>
  <c r="E302"/>
  <c r="H302"/>
  <c r="G301"/>
  <c r="E301"/>
  <c r="H301"/>
  <c r="G300"/>
  <c r="E300"/>
  <c r="H300"/>
  <c r="G299"/>
  <c r="E299"/>
  <c r="H299"/>
  <c r="I299" i="1"/>
  <c r="G298" i="2"/>
  <c r="E298"/>
  <c r="G297"/>
  <c r="E297"/>
  <c r="G296"/>
  <c r="E296"/>
  <c r="G295"/>
  <c r="E295"/>
  <c r="G294"/>
  <c r="E294"/>
  <c r="I294" i="1"/>
  <c r="I295"/>
  <c r="S295" s="1"/>
  <c r="I296"/>
  <c r="S296" s="1"/>
  <c r="I297"/>
  <c r="S297" s="1"/>
  <c r="I298"/>
  <c r="S298" s="1"/>
  <c r="S299"/>
  <c r="I300"/>
  <c r="S300" s="1"/>
  <c r="I301"/>
  <c r="S301" s="1"/>
  <c r="I302"/>
  <c r="S302" s="1"/>
  <c r="I293"/>
  <c r="S293" s="1"/>
  <c r="G293" i="2"/>
  <c r="E293"/>
  <c r="I292" i="1"/>
  <c r="S292" s="1"/>
  <c r="G292" i="2"/>
  <c r="E292"/>
  <c r="I291" i="1"/>
  <c r="G291" i="2"/>
  <c r="E291"/>
  <c r="G290"/>
  <c r="E290"/>
  <c r="I290" i="1"/>
  <c r="S290" s="1"/>
  <c r="S291"/>
  <c r="I289"/>
  <c r="S289" s="1"/>
  <c r="G289" i="2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I282" i="1"/>
  <c r="S282" s="1"/>
  <c r="I283"/>
  <c r="I284"/>
  <c r="I285"/>
  <c r="I286"/>
  <c r="I287"/>
  <c r="I288"/>
  <c r="S288" s="1"/>
  <c r="S283"/>
  <c r="S284"/>
  <c r="S285"/>
  <c r="S286"/>
  <c r="S287"/>
  <c r="H281" i="2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80"/>
  <c r="G280"/>
  <c r="E280"/>
  <c r="I279" i="1"/>
  <c r="I280"/>
  <c r="I281"/>
  <c r="S281" s="1"/>
  <c r="I277"/>
  <c r="I278"/>
  <c r="G279" i="2"/>
  <c r="E279"/>
  <c r="G278"/>
  <c r="E278"/>
  <c r="G277"/>
  <c r="E277"/>
  <c r="S277" i="1"/>
  <c r="S278"/>
  <c r="S279"/>
  <c r="S280"/>
  <c r="G276" i="2"/>
  <c r="E276"/>
  <c r="S276" i="1"/>
  <c r="I276"/>
  <c r="G275" i="2"/>
  <c r="E275"/>
  <c r="S275" i="1"/>
  <c r="I275"/>
  <c r="G274" i="2"/>
  <c r="E274"/>
  <c r="H279"/>
  <c r="H278"/>
  <c r="H277"/>
  <c r="H276"/>
  <c r="H275"/>
  <c r="H274"/>
  <c r="H273"/>
  <c r="G273"/>
  <c r="E273"/>
  <c r="H272"/>
  <c r="G272"/>
  <c r="E272"/>
  <c r="H271"/>
  <c r="G271"/>
  <c r="E271"/>
  <c r="H270"/>
  <c r="G270"/>
  <c r="E270"/>
  <c r="H269"/>
  <c r="G269"/>
  <c r="E269"/>
  <c r="H268"/>
  <c r="G268"/>
  <c r="E268"/>
  <c r="H267"/>
  <c r="G267"/>
  <c r="E267"/>
  <c r="H266"/>
  <c r="G266"/>
  <c r="E266"/>
  <c r="H265"/>
  <c r="G265"/>
  <c r="E265"/>
  <c r="H264"/>
  <c r="G264"/>
  <c r="E264"/>
  <c r="H263"/>
  <c r="G263"/>
  <c r="E263"/>
  <c r="H262"/>
  <c r="G262"/>
  <c r="E262"/>
  <c r="H261"/>
  <c r="G261"/>
  <c r="E261"/>
  <c r="H260"/>
  <c r="G260"/>
  <c r="E260"/>
  <c r="H259"/>
  <c r="G259"/>
  <c r="E259"/>
  <c r="H258"/>
  <c r="G258"/>
  <c r="E258"/>
  <c r="H257"/>
  <c r="G257"/>
  <c r="E257"/>
  <c r="H256"/>
  <c r="G256"/>
  <c r="E256"/>
  <c r="H255"/>
  <c r="G255"/>
  <c r="E255"/>
  <c r="H254"/>
  <c r="G254"/>
  <c r="E254"/>
  <c r="H253"/>
  <c r="G253"/>
  <c r="E253"/>
  <c r="H252"/>
  <c r="G252"/>
  <c r="E252"/>
  <c r="H251"/>
  <c r="G251"/>
  <c r="E251"/>
  <c r="H250"/>
  <c r="G250"/>
  <c r="E250"/>
  <c r="H249"/>
  <c r="G249"/>
  <c r="E249"/>
  <c r="H248"/>
  <c r="G248"/>
  <c r="E248"/>
  <c r="H247"/>
  <c r="G247"/>
  <c r="E247"/>
  <c r="H246"/>
  <c r="G246"/>
  <c r="E246"/>
  <c r="H245"/>
  <c r="G245"/>
  <c r="E245"/>
  <c r="H244"/>
  <c r="G244"/>
  <c r="E244"/>
  <c r="H243"/>
  <c r="G243"/>
  <c r="E243"/>
  <c r="H242"/>
  <c r="G242"/>
  <c r="E242"/>
  <c r="H241"/>
  <c r="G241"/>
  <c r="E241"/>
  <c r="H240"/>
  <c r="G240"/>
  <c r="E240"/>
  <c r="H239"/>
  <c r="G239"/>
  <c r="E239"/>
  <c r="H238"/>
  <c r="G238"/>
  <c r="E238"/>
  <c r="H237"/>
  <c r="G237"/>
  <c r="E237"/>
  <c r="H236"/>
  <c r="G236"/>
  <c r="E236"/>
  <c r="H235"/>
  <c r="G235"/>
  <c r="E235"/>
  <c r="H234"/>
  <c r="G234"/>
  <c r="E234"/>
  <c r="H233"/>
  <c r="G233"/>
  <c r="E233"/>
  <c r="H232"/>
  <c r="G232"/>
  <c r="E232"/>
  <c r="H231"/>
  <c r="G231"/>
  <c r="E231"/>
  <c r="H230"/>
  <c r="G230"/>
  <c r="E230"/>
  <c r="H229"/>
  <c r="G229"/>
  <c r="E229"/>
  <c r="H228"/>
  <c r="G228"/>
  <c r="E228"/>
  <c r="H227"/>
  <c r="G227"/>
  <c r="E227"/>
  <c r="H226"/>
  <c r="G226"/>
  <c r="E226"/>
  <c r="H225"/>
  <c r="G225"/>
  <c r="E225"/>
  <c r="H224"/>
  <c r="G224"/>
  <c r="E224"/>
  <c r="H223"/>
  <c r="G223"/>
  <c r="E223"/>
  <c r="H222"/>
  <c r="E222"/>
  <c r="H221"/>
  <c r="G221"/>
  <c r="E221"/>
  <c r="H220"/>
  <c r="G220"/>
  <c r="E220"/>
  <c r="H219"/>
  <c r="G219"/>
  <c r="E219"/>
  <c r="H218"/>
  <c r="G218"/>
  <c r="E218"/>
  <c r="H217"/>
  <c r="G217"/>
  <c r="E217"/>
  <c r="H216"/>
  <c r="G216"/>
  <c r="E216"/>
  <c r="H215"/>
  <c r="G215"/>
  <c r="E215"/>
  <c r="H214"/>
  <c r="G214"/>
  <c r="E214"/>
  <c r="H213"/>
  <c r="G213"/>
  <c r="E213"/>
  <c r="H212"/>
  <c r="G212"/>
  <c r="E212"/>
  <c r="H211"/>
  <c r="G211"/>
  <c r="E211"/>
  <c r="H210"/>
  <c r="G210"/>
  <c r="E210"/>
  <c r="H209"/>
  <c r="G209"/>
  <c r="E209"/>
  <c r="H208"/>
  <c r="G208"/>
  <c r="E208"/>
  <c r="H207"/>
  <c r="G207"/>
  <c r="E207"/>
  <c r="H206"/>
  <c r="G206"/>
  <c r="E206"/>
  <c r="H205"/>
  <c r="G205"/>
  <c r="E205"/>
  <c r="H204"/>
  <c r="G204"/>
  <c r="E204"/>
  <c r="H203"/>
  <c r="G203"/>
  <c r="E203"/>
  <c r="H202"/>
  <c r="G202"/>
  <c r="E202"/>
  <c r="H201"/>
  <c r="G201"/>
  <c r="E201"/>
  <c r="H200"/>
  <c r="G200"/>
  <c r="E200"/>
  <c r="H199"/>
  <c r="G199"/>
  <c r="E199"/>
  <c r="H198"/>
  <c r="G198"/>
  <c r="E198"/>
  <c r="H197"/>
  <c r="G197"/>
  <c r="E197"/>
  <c r="H196"/>
  <c r="G196"/>
  <c r="E196"/>
  <c r="H195"/>
  <c r="G195"/>
  <c r="E195"/>
  <c r="H194"/>
  <c r="G194"/>
  <c r="E194"/>
  <c r="H193"/>
  <c r="G193"/>
  <c r="E193"/>
  <c r="H192"/>
  <c r="G192"/>
  <c r="E192"/>
  <c r="H191"/>
  <c r="G191"/>
  <c r="E191"/>
  <c r="H190"/>
  <c r="G190"/>
  <c r="E190"/>
  <c r="H189"/>
  <c r="G189"/>
  <c r="E189"/>
  <c r="H188"/>
  <c r="G188"/>
  <c r="E188"/>
  <c r="H187"/>
  <c r="G187"/>
  <c r="E187"/>
  <c r="H186"/>
  <c r="G186"/>
  <c r="E186"/>
  <c r="H185"/>
  <c r="G185"/>
  <c r="E185"/>
  <c r="H184"/>
  <c r="G184"/>
  <c r="E184"/>
  <c r="H183"/>
  <c r="G183"/>
  <c r="E183"/>
  <c r="H182"/>
  <c r="G182"/>
  <c r="E182"/>
  <c r="H181"/>
  <c r="G181"/>
  <c r="E181"/>
  <c r="H180"/>
  <c r="G180"/>
  <c r="E180"/>
  <c r="H179"/>
  <c r="G179"/>
  <c r="E179"/>
  <c r="H178"/>
  <c r="G178"/>
  <c r="E178"/>
  <c r="H177"/>
  <c r="G177"/>
  <c r="E177"/>
  <c r="H176"/>
  <c r="G176"/>
  <c r="E176"/>
  <c r="H175"/>
  <c r="G175"/>
  <c r="E175"/>
  <c r="H174"/>
  <c r="G174"/>
  <c r="E174"/>
  <c r="H173"/>
  <c r="G173"/>
  <c r="E173"/>
  <c r="H172"/>
  <c r="G172"/>
  <c r="E172"/>
  <c r="H171"/>
  <c r="G171"/>
  <c r="E171"/>
  <c r="H170"/>
  <c r="G170"/>
  <c r="E170"/>
  <c r="H169"/>
  <c r="G169"/>
  <c r="E169"/>
  <c r="H168"/>
  <c r="G168"/>
  <c r="E168"/>
  <c r="H167"/>
  <c r="G167"/>
  <c r="E167"/>
  <c r="H166"/>
  <c r="G166"/>
  <c r="E166"/>
  <c r="H165"/>
  <c r="G165"/>
  <c r="E165"/>
  <c r="H164"/>
  <c r="G164"/>
  <c r="E164"/>
  <c r="H163"/>
  <c r="G163"/>
  <c r="E163"/>
  <c r="H162"/>
  <c r="G162"/>
  <c r="E162"/>
  <c r="H161"/>
  <c r="G161"/>
  <c r="E161"/>
  <c r="H160"/>
  <c r="G160"/>
  <c r="E160"/>
  <c r="H159"/>
  <c r="G159"/>
  <c r="E159"/>
  <c r="H158"/>
  <c r="G158"/>
  <c r="E158"/>
  <c r="H157"/>
  <c r="G157"/>
  <c r="E157"/>
  <c r="H156"/>
  <c r="G156"/>
  <c r="E156"/>
  <c r="H155"/>
  <c r="G155"/>
  <c r="E155"/>
  <c r="H154"/>
  <c r="G154"/>
  <c r="E154"/>
  <c r="H153"/>
  <c r="G153"/>
  <c r="E153"/>
  <c r="H152"/>
  <c r="G152"/>
  <c r="E152"/>
  <c r="H151"/>
  <c r="G151"/>
  <c r="E151"/>
  <c r="H150"/>
  <c r="G150"/>
  <c r="E150"/>
  <c r="H149"/>
  <c r="G149"/>
  <c r="E149"/>
  <c r="H148"/>
  <c r="G148"/>
  <c r="E148"/>
  <c r="H147"/>
  <c r="G147"/>
  <c r="E147"/>
  <c r="H146"/>
  <c r="G146"/>
  <c r="E146"/>
  <c r="H145"/>
  <c r="G145"/>
  <c r="E145"/>
  <c r="H144"/>
  <c r="G144"/>
  <c r="E144"/>
  <c r="H143"/>
  <c r="G143"/>
  <c r="E143"/>
  <c r="H142"/>
  <c r="G142"/>
  <c r="E142"/>
  <c r="H141"/>
  <c r="G141"/>
  <c r="E141"/>
  <c r="H140"/>
  <c r="G140"/>
  <c r="E140"/>
  <c r="H139"/>
  <c r="G139"/>
  <c r="E139"/>
  <c r="H138"/>
  <c r="G138"/>
  <c r="E138"/>
  <c r="H137"/>
  <c r="G137"/>
  <c r="E137"/>
  <c r="H136"/>
  <c r="G136"/>
  <c r="E136"/>
  <c r="H135"/>
  <c r="G135"/>
  <c r="E135"/>
  <c r="H134"/>
  <c r="G134"/>
  <c r="E134"/>
  <c r="H133"/>
  <c r="G133"/>
  <c r="E133"/>
  <c r="H132"/>
  <c r="G132"/>
  <c r="E132"/>
  <c r="H131"/>
  <c r="G131"/>
  <c r="E131"/>
  <c r="H130"/>
  <c r="G130"/>
  <c r="E130"/>
  <c r="H129"/>
  <c r="G129"/>
  <c r="E129"/>
  <c r="H128"/>
  <c r="G128"/>
  <c r="E128"/>
  <c r="H127"/>
  <c r="G127"/>
  <c r="E127"/>
  <c r="H126"/>
  <c r="G126"/>
  <c r="H125"/>
  <c r="G125"/>
  <c r="E125"/>
  <c r="H124"/>
  <c r="G124"/>
  <c r="E124"/>
  <c r="H123"/>
  <c r="G123"/>
  <c r="E123"/>
  <c r="H122"/>
  <c r="G122"/>
  <c r="E122"/>
  <c r="H121"/>
  <c r="G121"/>
  <c r="E121"/>
  <c r="H120"/>
  <c r="G120"/>
  <c r="E120"/>
  <c r="H119"/>
  <c r="G119"/>
  <c r="E119"/>
  <c r="H118"/>
  <c r="G118"/>
  <c r="E118"/>
  <c r="H117"/>
  <c r="G117"/>
  <c r="E117"/>
  <c r="H116"/>
  <c r="G116"/>
  <c r="E116"/>
  <c r="H115"/>
  <c r="G115"/>
  <c r="E115"/>
  <c r="H114"/>
  <c r="G114"/>
  <c r="E114"/>
  <c r="H113"/>
  <c r="G113"/>
  <c r="E113"/>
  <c r="H112"/>
  <c r="G112"/>
  <c r="E112"/>
  <c r="H111"/>
  <c r="G111"/>
  <c r="E111"/>
  <c r="H110"/>
  <c r="G110"/>
  <c r="E110"/>
  <c r="H109"/>
  <c r="G109"/>
  <c r="E109"/>
  <c r="H108"/>
  <c r="G108"/>
  <c r="E108"/>
  <c r="H107"/>
  <c r="G107"/>
  <c r="E107"/>
  <c r="H106"/>
  <c r="G106"/>
  <c r="E106"/>
  <c r="H105"/>
  <c r="G105"/>
  <c r="E105"/>
  <c r="H104"/>
  <c r="G104"/>
  <c r="E104"/>
  <c r="H103"/>
  <c r="G103"/>
  <c r="E103"/>
  <c r="H102"/>
  <c r="G102"/>
  <c r="E102"/>
  <c r="H101"/>
  <c r="G101"/>
  <c r="E101"/>
  <c r="H100"/>
  <c r="G100"/>
  <c r="E100"/>
  <c r="H99"/>
  <c r="G99"/>
  <c r="E99"/>
  <c r="H98"/>
  <c r="G98"/>
  <c r="E98"/>
  <c r="H97"/>
  <c r="G97"/>
  <c r="E97"/>
  <c r="H96"/>
  <c r="G96"/>
  <c r="E96"/>
  <c r="H95"/>
  <c r="G95"/>
  <c r="E95"/>
  <c r="H94"/>
  <c r="G94"/>
  <c r="E94"/>
  <c r="H93"/>
  <c r="E93"/>
  <c r="H92"/>
  <c r="G92"/>
  <c r="E92"/>
  <c r="H91"/>
  <c r="G91"/>
  <c r="H90"/>
  <c r="G90"/>
  <c r="E90"/>
  <c r="H89"/>
  <c r="E89"/>
  <c r="H88"/>
  <c r="E88"/>
  <c r="H87"/>
  <c r="H86"/>
  <c r="E86"/>
  <c r="H85"/>
  <c r="E85"/>
  <c r="H84"/>
  <c r="E84"/>
  <c r="H83"/>
  <c r="E83"/>
  <c r="H82"/>
  <c r="E82"/>
  <c r="H81"/>
  <c r="E81"/>
  <c r="H80"/>
  <c r="E80"/>
  <c r="H79"/>
  <c r="E79"/>
  <c r="H78"/>
  <c r="E78"/>
  <c r="H77"/>
  <c r="E77"/>
  <c r="H76"/>
  <c r="E76"/>
  <c r="H75"/>
  <c r="E75"/>
  <c r="H74"/>
  <c r="E74"/>
  <c r="H73"/>
  <c r="E73"/>
  <c r="H72"/>
  <c r="E72"/>
  <c r="H71"/>
  <c r="E71"/>
  <c r="H70"/>
  <c r="E70"/>
  <c r="H69"/>
  <c r="E69"/>
  <c r="H68"/>
  <c r="E68"/>
  <c r="H67"/>
  <c r="E67"/>
  <c r="H66"/>
  <c r="E66"/>
  <c r="H65"/>
  <c r="E65"/>
  <c r="H64"/>
  <c r="E64"/>
  <c r="H63"/>
  <c r="E63"/>
  <c r="H62"/>
  <c r="E62"/>
  <c r="H61"/>
  <c r="E61"/>
  <c r="H60"/>
  <c r="E60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H34"/>
  <c r="E34"/>
  <c r="H33"/>
  <c r="E33"/>
  <c r="H32"/>
  <c r="E32"/>
  <c r="H31"/>
  <c r="E3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11"/>
  <c r="E11"/>
  <c r="H10"/>
  <c r="E10"/>
  <c r="H9"/>
  <c r="E9"/>
  <c r="H8"/>
  <c r="E8"/>
  <c r="H7"/>
  <c r="E7"/>
  <c r="H6"/>
  <c r="E6"/>
  <c r="H5"/>
  <c r="E5"/>
  <c r="H4"/>
  <c r="E4"/>
  <c r="E3"/>
  <c r="S274" i="1"/>
  <c r="I274"/>
  <c r="S273"/>
  <c r="I273"/>
  <c r="S272"/>
  <c r="I272"/>
  <c r="S271"/>
  <c r="I271"/>
  <c r="S270"/>
  <c r="I270"/>
  <c r="S269"/>
  <c r="I269"/>
  <c r="S268"/>
  <c r="I268"/>
  <c r="S267"/>
  <c r="I267"/>
  <c r="S266"/>
  <c r="I266"/>
  <c r="S265"/>
  <c r="I265"/>
  <c r="S264"/>
  <c r="I264"/>
  <c r="S263"/>
  <c r="I263"/>
  <c r="S262"/>
  <c r="I262"/>
  <c r="S261"/>
  <c r="I261"/>
  <c r="S260"/>
  <c r="I260"/>
  <c r="S259"/>
  <c r="I259"/>
  <c r="S258"/>
  <c r="I258"/>
  <c r="S257"/>
  <c r="I257"/>
  <c r="S256"/>
  <c r="I256"/>
  <c r="S255"/>
  <c r="I255"/>
  <c r="S254"/>
  <c r="I254"/>
  <c r="S253"/>
  <c r="I253"/>
  <c r="S252"/>
  <c r="I252"/>
  <c r="S251"/>
  <c r="I251"/>
  <c r="S250"/>
  <c r="I250"/>
  <c r="S249"/>
  <c r="I249"/>
  <c r="S248"/>
  <c r="I248"/>
  <c r="S247"/>
  <c r="I247"/>
  <c r="S246"/>
  <c r="I246"/>
  <c r="S245"/>
  <c r="I245"/>
  <c r="S244"/>
  <c r="I244"/>
  <c r="S243"/>
  <c r="I243"/>
  <c r="S242"/>
  <c r="I242"/>
  <c r="S241"/>
  <c r="I241"/>
  <c r="S240"/>
  <c r="I240"/>
  <c r="S239"/>
  <c r="I239"/>
  <c r="I238"/>
  <c r="S238" s="1"/>
  <c r="I237"/>
  <c r="S237" s="1"/>
  <c r="I236"/>
  <c r="S236" s="1"/>
  <c r="I235"/>
  <c r="S235" s="1"/>
  <c r="I234"/>
  <c r="S234" s="1"/>
  <c r="S233"/>
  <c r="I233"/>
  <c r="I232"/>
  <c r="S232" s="1"/>
  <c r="I231"/>
  <c r="S231" s="1"/>
  <c r="I230"/>
  <c r="S230" s="1"/>
  <c r="I229"/>
  <c r="S229" s="1"/>
  <c r="I228"/>
  <c r="S228" s="1"/>
  <c r="I227"/>
  <c r="S227" s="1"/>
  <c r="I226"/>
  <c r="S226" s="1"/>
  <c r="I225"/>
  <c r="S225" s="1"/>
  <c r="I224"/>
  <c r="S224" s="1"/>
  <c r="I223"/>
  <c r="S223" s="1"/>
  <c r="I222"/>
  <c r="S222" s="1"/>
  <c r="I221"/>
  <c r="S221" s="1"/>
  <c r="I220"/>
  <c r="S220" s="1"/>
  <c r="I219"/>
  <c r="S219" s="1"/>
  <c r="I218"/>
  <c r="S218" s="1"/>
  <c r="I217"/>
  <c r="S217" s="1"/>
  <c r="I216"/>
  <c r="S216" s="1"/>
  <c r="I215"/>
  <c r="S215" s="1"/>
  <c r="I214"/>
  <c r="S214" s="1"/>
  <c r="I213"/>
  <c r="S213" s="1"/>
  <c r="I212"/>
  <c r="S212" s="1"/>
  <c r="I211"/>
  <c r="S211" s="1"/>
  <c r="I210"/>
  <c r="S210" s="1"/>
  <c r="I209"/>
  <c r="S209" s="1"/>
  <c r="I208"/>
  <c r="S208" s="1"/>
  <c r="I207"/>
  <c r="S207" s="1"/>
  <c r="I206"/>
  <c r="S206" s="1"/>
  <c r="I205"/>
  <c r="S205" s="1"/>
  <c r="I204"/>
  <c r="S204" s="1"/>
  <c r="I203"/>
  <c r="S203" s="1"/>
  <c r="I202"/>
  <c r="S202" s="1"/>
  <c r="I201"/>
  <c r="S201" s="1"/>
  <c r="I200"/>
  <c r="S200" s="1"/>
  <c r="I199"/>
  <c r="S199" s="1"/>
  <c r="I198"/>
  <c r="S198" s="1"/>
  <c r="I197"/>
  <c r="S197" s="1"/>
  <c r="I196"/>
  <c r="S196" s="1"/>
  <c r="I195"/>
  <c r="S195" s="1"/>
  <c r="I194"/>
  <c r="S194" s="1"/>
  <c r="I193"/>
  <c r="S193" s="1"/>
  <c r="I192"/>
  <c r="S192" s="1"/>
  <c r="I191"/>
  <c r="S191" s="1"/>
  <c r="I190"/>
  <c r="I189"/>
  <c r="S189" s="1"/>
  <c r="S188"/>
  <c r="I188"/>
  <c r="S187"/>
  <c r="I187"/>
  <c r="S186"/>
  <c r="I186"/>
  <c r="S185"/>
  <c r="I185"/>
  <c r="S184"/>
  <c r="I184"/>
  <c r="S183"/>
  <c r="I183"/>
  <c r="I182"/>
  <c r="S182" s="1"/>
  <c r="S181"/>
  <c r="I181"/>
  <c r="S180"/>
  <c r="I180"/>
  <c r="S179"/>
  <c r="I179"/>
  <c r="S178"/>
  <c r="I178"/>
  <c r="S177"/>
  <c r="I177"/>
  <c r="S176"/>
  <c r="I176"/>
  <c r="S175"/>
  <c r="I175"/>
  <c r="I174"/>
  <c r="S173"/>
  <c r="I173"/>
  <c r="S172"/>
  <c r="I172"/>
  <c r="I171"/>
  <c r="S171" s="1"/>
  <c r="I170"/>
  <c r="S170" s="1"/>
  <c r="I169"/>
  <c r="S169" s="1"/>
  <c r="I168"/>
  <c r="S168" s="1"/>
  <c r="I167"/>
  <c r="S167" s="1"/>
  <c r="I166"/>
  <c r="S166" s="1"/>
  <c r="I165"/>
  <c r="S165" s="1"/>
  <c r="I164"/>
  <c r="S164" s="1"/>
  <c r="I163"/>
  <c r="S163" s="1"/>
  <c r="I162"/>
  <c r="S162" s="1"/>
  <c r="I161"/>
  <c r="S161" s="1"/>
  <c r="I160"/>
  <c r="S160" s="1"/>
  <c r="I159"/>
  <c r="S159" s="1"/>
  <c r="I158"/>
  <c r="S158" s="1"/>
  <c r="I157"/>
  <c r="S157" s="1"/>
  <c r="I156"/>
  <c r="S156" s="1"/>
  <c r="I155"/>
  <c r="I154"/>
  <c r="S154" s="1"/>
  <c r="I153"/>
  <c r="S153" s="1"/>
  <c r="I152"/>
  <c r="S152" s="1"/>
  <c r="I151"/>
  <c r="S151" s="1"/>
  <c r="I150"/>
  <c r="S150" s="1"/>
  <c r="I149"/>
  <c r="S149" s="1"/>
  <c r="I148"/>
  <c r="S148" s="1"/>
  <c r="I147"/>
  <c r="S147" s="1"/>
  <c r="I146"/>
  <c r="S146" s="1"/>
  <c r="I145"/>
  <c r="S145" s="1"/>
  <c r="I144"/>
  <c r="S144" s="1"/>
  <c r="I143"/>
  <c r="S143" s="1"/>
  <c r="I142"/>
  <c r="S142" s="1"/>
  <c r="I141"/>
  <c r="S141" s="1"/>
  <c r="I140"/>
  <c r="S140" s="1"/>
  <c r="I139"/>
  <c r="S139" s="1"/>
  <c r="I138"/>
  <c r="S138" s="1"/>
  <c r="I137"/>
  <c r="S137" s="1"/>
  <c r="I136"/>
  <c r="S136" s="1"/>
  <c r="I135"/>
  <c r="S135" s="1"/>
  <c r="I134"/>
  <c r="S134" s="1"/>
  <c r="I133"/>
  <c r="S133" s="1"/>
  <c r="I132"/>
  <c r="S132" s="1"/>
  <c r="I131"/>
  <c r="S131" s="1"/>
  <c r="I130"/>
  <c r="S130" s="1"/>
  <c r="I129"/>
  <c r="S129" s="1"/>
  <c r="I128"/>
  <c r="S128" s="1"/>
  <c r="I127"/>
  <c r="S127" s="1"/>
  <c r="I126"/>
  <c r="S126" s="1"/>
  <c r="I125"/>
  <c r="S125" s="1"/>
  <c r="I124"/>
  <c r="S124" s="1"/>
  <c r="I123"/>
  <c r="S123" s="1"/>
  <c r="I122"/>
  <c r="S122" s="1"/>
  <c r="I121"/>
  <c r="S121" s="1"/>
  <c r="I120"/>
  <c r="S120" s="1"/>
  <c r="I119"/>
  <c r="S119" s="1"/>
  <c r="I118"/>
  <c r="S118" s="1"/>
  <c r="I117"/>
  <c r="S117" s="1"/>
  <c r="I116"/>
  <c r="S116" s="1"/>
  <c r="I115"/>
  <c r="S115" s="1"/>
  <c r="I114"/>
  <c r="S114" s="1"/>
  <c r="I113"/>
  <c r="S113" s="1"/>
  <c r="I112"/>
  <c r="S112" s="1"/>
  <c r="I111"/>
  <c r="S111" s="1"/>
  <c r="S110"/>
  <c r="I110"/>
  <c r="I109"/>
  <c r="S109" s="1"/>
  <c r="I108"/>
  <c r="S108" s="1"/>
  <c r="I107"/>
  <c r="S107" s="1"/>
  <c r="I106"/>
  <c r="S106" s="1"/>
  <c r="I105"/>
  <c r="S105" s="1"/>
  <c r="I104"/>
  <c r="S104" s="1"/>
  <c r="I103"/>
  <c r="S103" s="1"/>
  <c r="I102"/>
  <c r="S102" s="1"/>
  <c r="I101"/>
  <c r="S101" s="1"/>
  <c r="I100"/>
  <c r="S100" s="1"/>
  <c r="I99"/>
  <c r="S99" s="1"/>
  <c r="I98"/>
  <c r="S98" s="1"/>
  <c r="I97"/>
  <c r="S97" s="1"/>
  <c r="I96"/>
  <c r="S96" s="1"/>
  <c r="I95"/>
  <c r="S95" s="1"/>
  <c r="I94"/>
  <c r="S94" s="1"/>
  <c r="I93"/>
  <c r="S93" s="1"/>
  <c r="I92"/>
  <c r="S92" s="1"/>
  <c r="I91"/>
  <c r="S91" s="1"/>
  <c r="I90"/>
  <c r="S90" s="1"/>
  <c r="I89"/>
  <c r="S89" s="1"/>
  <c r="I88"/>
  <c r="S88" s="1"/>
  <c r="I87"/>
  <c r="I86"/>
  <c r="S86" s="1"/>
  <c r="I85"/>
  <c r="S84"/>
  <c r="I84"/>
  <c r="S83"/>
  <c r="I83"/>
  <c r="S82"/>
  <c r="I82"/>
  <c r="S81"/>
  <c r="I81"/>
  <c r="S80"/>
  <c r="I80"/>
  <c r="S79"/>
  <c r="I79"/>
  <c r="S78"/>
  <c r="I78"/>
  <c r="S77"/>
  <c r="I77"/>
  <c r="S76"/>
  <c r="I76"/>
  <c r="S75"/>
  <c r="I75"/>
  <c r="S74"/>
  <c r="I74"/>
  <c r="I73"/>
  <c r="S72"/>
  <c r="I72"/>
  <c r="S71"/>
  <c r="I71"/>
  <c r="S70"/>
  <c r="I70"/>
  <c r="S69"/>
  <c r="I69"/>
  <c r="S68"/>
  <c r="I68"/>
  <c r="S67"/>
  <c r="I67"/>
  <c r="S66"/>
  <c r="I66"/>
  <c r="S65"/>
  <c r="I65"/>
  <c r="S64"/>
  <c r="I64"/>
  <c r="I63"/>
  <c r="S62"/>
  <c r="I62"/>
  <c r="S61"/>
  <c r="I61"/>
  <c r="S60"/>
  <c r="I60"/>
  <c r="S59"/>
  <c r="I59"/>
  <c r="S58"/>
  <c r="I58"/>
  <c r="I57"/>
  <c r="S57" s="1"/>
  <c r="S56"/>
  <c r="I56"/>
  <c r="S55"/>
  <c r="S54"/>
  <c r="I53"/>
  <c r="S53" s="1"/>
  <c r="S52"/>
  <c r="I52"/>
  <c r="I51"/>
  <c r="S51" s="1"/>
  <c r="I50"/>
  <c r="S50" s="1"/>
  <c r="I49"/>
  <c r="S49" s="1"/>
  <c r="I48"/>
  <c r="S48" s="1"/>
  <c r="I47"/>
  <c r="S47" s="1"/>
  <c r="I46"/>
  <c r="S46" s="1"/>
  <c r="I45"/>
  <c r="S45" s="1"/>
  <c r="I44"/>
  <c r="S44" s="1"/>
  <c r="I43"/>
  <c r="S43" s="1"/>
  <c r="I42"/>
  <c r="S42" s="1"/>
  <c r="I41"/>
  <c r="S41" s="1"/>
  <c r="I40"/>
  <c r="S40" s="1"/>
  <c r="I39"/>
  <c r="S39" s="1"/>
  <c r="I38"/>
  <c r="S38" s="1"/>
  <c r="I37"/>
  <c r="S37" s="1"/>
  <c r="I36"/>
  <c r="S36" s="1"/>
  <c r="I35"/>
  <c r="S35" s="1"/>
  <c r="I34"/>
  <c r="S34" s="1"/>
  <c r="I33"/>
  <c r="S33" s="1"/>
  <c r="I32"/>
  <c r="S32" s="1"/>
  <c r="I31"/>
  <c r="S31" s="1"/>
  <c r="I30"/>
  <c r="S30" s="1"/>
  <c r="I29"/>
  <c r="S29" s="1"/>
  <c r="I28"/>
  <c r="S28" s="1"/>
  <c r="I27"/>
  <c r="S27" s="1"/>
  <c r="I26"/>
  <c r="S26" s="1"/>
  <c r="I25"/>
  <c r="S25" s="1"/>
  <c r="I24"/>
  <c r="S24" s="1"/>
  <c r="I23"/>
  <c r="S23" s="1"/>
  <c r="I22"/>
  <c r="S22" s="1"/>
  <c r="I21"/>
  <c r="S21" s="1"/>
  <c r="I20"/>
  <c r="S20" s="1"/>
  <c r="I19"/>
  <c r="S19" s="1"/>
  <c r="I18"/>
  <c r="S18" s="1"/>
  <c r="I17"/>
  <c r="S17" s="1"/>
  <c r="I16"/>
  <c r="S16" s="1"/>
  <c r="I15"/>
  <c r="S15" s="1"/>
  <c r="I14"/>
  <c r="S14" s="1"/>
  <c r="I13"/>
  <c r="S13" s="1"/>
  <c r="I12"/>
  <c r="S12" s="1"/>
  <c r="I11"/>
  <c r="S11" s="1"/>
  <c r="I10"/>
  <c r="S10" s="1"/>
  <c r="I9"/>
  <c r="S9" s="1"/>
  <c r="I8"/>
  <c r="S8" s="1"/>
  <c r="I7"/>
  <c r="S7" s="1"/>
  <c r="I6"/>
  <c r="S6" s="1"/>
  <c r="I5"/>
  <c r="S5" s="1"/>
  <c r="I4"/>
  <c r="S4" s="1"/>
  <c r="I3"/>
  <c r="S3" s="1"/>
  <c r="I2"/>
  <c r="S2" s="1"/>
  <c r="U2" s="1"/>
</calcChain>
</file>

<file path=xl/comments1.xml><?xml version="1.0" encoding="utf-8"?>
<comments xmlns="http://schemas.openxmlformats.org/spreadsheetml/2006/main">
  <authors>
    <author>磐石用户</author>
  </authors>
  <commentList>
    <comment ref="T431" authorId="0">
      <text>
        <r>
          <rPr>
            <b/>
            <sz val="9"/>
            <color indexed="81"/>
            <rFont val="宋体"/>
            <family val="3"/>
            <charset val="134"/>
          </rPr>
          <t>磐石用户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为团购顾客打款到公司账上</t>
        </r>
      </text>
    </comment>
  </commentList>
</comments>
</file>

<file path=xl/sharedStrings.xml><?xml version="1.0" encoding="utf-8"?>
<sst xmlns="http://schemas.openxmlformats.org/spreadsheetml/2006/main" count="897" uniqueCount="87">
  <si>
    <t>日期</t>
  </si>
  <si>
    <t>星期</t>
  </si>
  <si>
    <t>总销售</t>
  </si>
  <si>
    <t>市社保</t>
  </si>
  <si>
    <t>省社保</t>
  </si>
  <si>
    <t>宣汉社保</t>
  </si>
  <si>
    <t>总社保</t>
  </si>
  <si>
    <t>pos</t>
  </si>
  <si>
    <t>储值卡</t>
  </si>
  <si>
    <t>亿保</t>
  </si>
  <si>
    <t>泰康卡</t>
  </si>
  <si>
    <t>微信支付</t>
  </si>
  <si>
    <t>支付宝</t>
  </si>
  <si>
    <t>药直达补贴</t>
  </si>
  <si>
    <t>平安</t>
  </si>
  <si>
    <t>现金存款</t>
  </si>
  <si>
    <t>星期一</t>
  </si>
  <si>
    <t>星期二</t>
  </si>
  <si>
    <t>星期三</t>
  </si>
  <si>
    <t>星期四</t>
  </si>
  <si>
    <t>星期五</t>
  </si>
  <si>
    <t>星期六</t>
  </si>
  <si>
    <t>星期日</t>
  </si>
  <si>
    <t xml:space="preserve"> </t>
  </si>
  <si>
    <t xml:space="preserve">                                            </t>
  </si>
  <si>
    <t>.</t>
  </si>
  <si>
    <t>宣汉多存46</t>
  </si>
  <si>
    <r>
      <rPr>
        <sz val="11"/>
        <color indexed="8"/>
        <rFont val="宋体"/>
        <charset val="134"/>
      </rPr>
      <t>宣汉多存</t>
    </r>
    <r>
      <rPr>
        <sz val="11"/>
        <color indexed="8"/>
        <rFont val="Tahoma"/>
        <family val="2"/>
      </rPr>
      <t>1.9</t>
    </r>
  </si>
  <si>
    <r>
      <rPr>
        <sz val="11"/>
        <color indexed="8"/>
        <rFont val="宋体"/>
        <charset val="134"/>
      </rPr>
      <t>阿胶</t>
    </r>
    <r>
      <rPr>
        <sz val="11"/>
        <color indexed="8"/>
        <rFont val="Tahoma"/>
        <family val="2"/>
      </rPr>
      <t>2800</t>
    </r>
  </si>
  <si>
    <r>
      <rPr>
        <sz val="11"/>
        <color indexed="8"/>
        <rFont val="宋体"/>
        <charset val="134"/>
      </rPr>
      <t>已存</t>
    </r>
    <r>
      <rPr>
        <sz val="11"/>
        <color indexed="8"/>
        <rFont val="Tahoma"/>
        <family val="2"/>
      </rPr>
      <t>4225</t>
    </r>
  </si>
  <si>
    <r>
      <rPr>
        <sz val="11"/>
        <color indexed="8"/>
        <rFont val="宋体"/>
        <charset val="134"/>
      </rPr>
      <t>少存</t>
    </r>
    <r>
      <rPr>
        <sz val="11"/>
        <color indexed="8"/>
        <rFont val="Tahoma"/>
        <family val="2"/>
      </rPr>
      <t>1314.9</t>
    </r>
  </si>
  <si>
    <t>客流</t>
  </si>
  <si>
    <t>客单价</t>
  </si>
  <si>
    <t>会员</t>
  </si>
  <si>
    <t>会员占比</t>
  </si>
  <si>
    <t>完成率</t>
  </si>
  <si>
    <t>毛利率</t>
  </si>
  <si>
    <t>中药销售</t>
  </si>
  <si>
    <t>天胶</t>
  </si>
  <si>
    <t>补肾</t>
  </si>
  <si>
    <t>中智</t>
  </si>
  <si>
    <t>辅降</t>
  </si>
  <si>
    <t>藏药</t>
  </si>
  <si>
    <t>人参68</t>
  </si>
  <si>
    <t>人参98</t>
  </si>
  <si>
    <t>人参128</t>
  </si>
  <si>
    <t>四季、科达林</t>
  </si>
  <si>
    <t>蒲地兰</t>
  </si>
  <si>
    <t>倍健</t>
  </si>
  <si>
    <t>维c</t>
  </si>
  <si>
    <t>维e</t>
  </si>
  <si>
    <t>钙、钙锌</t>
  </si>
  <si>
    <t>上清片</t>
  </si>
  <si>
    <t>风湿</t>
  </si>
  <si>
    <t>精制银翘</t>
  </si>
  <si>
    <t>抗骨增生</t>
  </si>
  <si>
    <t>丹参片</t>
  </si>
  <si>
    <t>消食片</t>
  </si>
  <si>
    <t>妇炎康</t>
  </si>
  <si>
    <t>川贝</t>
  </si>
  <si>
    <t>2\2</t>
  </si>
  <si>
    <t>2\1</t>
  </si>
  <si>
    <t>2.   1</t>
  </si>
  <si>
    <t>4\5</t>
  </si>
  <si>
    <t>3\2</t>
  </si>
  <si>
    <t>1/</t>
  </si>
  <si>
    <r>
      <rPr>
        <sz val="11"/>
        <color indexed="8"/>
        <rFont val="Tahoma"/>
        <family val="2"/>
      </rPr>
      <t>2</t>
    </r>
    <r>
      <rPr>
        <sz val="11"/>
        <color indexed="8"/>
        <rFont val="宋体"/>
        <charset val="134"/>
      </rPr>
      <t>、</t>
    </r>
    <r>
      <rPr>
        <sz val="11"/>
        <color indexed="8"/>
        <rFont val="Tahoma"/>
        <family val="2"/>
      </rPr>
      <t>1</t>
    </r>
  </si>
  <si>
    <t>1\2</t>
  </si>
  <si>
    <r>
      <rPr>
        <sz val="11"/>
        <color indexed="8"/>
        <rFont val="宋体"/>
        <family val="3"/>
        <charset val="134"/>
      </rPr>
      <t>多存</t>
    </r>
    <r>
      <rPr>
        <sz val="11"/>
        <color indexed="8"/>
        <rFont val="Tahoma"/>
        <family val="2"/>
      </rPr>
      <t>19.9</t>
    </r>
    <phoneticPr fontId="3" type="noConversion"/>
  </si>
  <si>
    <r>
      <rPr>
        <sz val="11"/>
        <color indexed="8"/>
        <rFont val="宋体"/>
        <family val="3"/>
        <charset val="134"/>
      </rPr>
      <t>少存</t>
    </r>
    <r>
      <rPr>
        <sz val="11"/>
        <color indexed="8"/>
        <rFont val="Tahoma"/>
        <family val="2"/>
      </rPr>
      <t>19.9</t>
    </r>
    <phoneticPr fontId="3" type="noConversion"/>
  </si>
  <si>
    <t xml:space="preserve"> </t>
    <phoneticPr fontId="3" type="noConversion"/>
  </si>
  <si>
    <t>开江</t>
    <phoneticPr fontId="3" type="noConversion"/>
  </si>
  <si>
    <t>大竹</t>
    <phoneticPr fontId="3" type="noConversion"/>
  </si>
  <si>
    <t>星期三</t>
    <phoneticPr fontId="3" type="noConversion"/>
  </si>
  <si>
    <t>京东</t>
    <phoneticPr fontId="3" type="noConversion"/>
  </si>
  <si>
    <r>
      <rPr>
        <sz val="11"/>
        <color indexed="8"/>
        <rFont val="宋体"/>
        <family val="3"/>
        <charset val="134"/>
      </rPr>
      <t>总销售</t>
    </r>
    <r>
      <rPr>
        <sz val="11"/>
        <color indexed="8"/>
        <rFont val="Tahoma"/>
        <family val="2"/>
      </rPr>
      <t>2980.45</t>
    </r>
    <r>
      <rPr>
        <sz val="11"/>
        <color indexed="8"/>
        <rFont val="宋体"/>
        <family val="3"/>
        <charset val="134"/>
      </rPr>
      <t>绍存</t>
    </r>
    <r>
      <rPr>
        <sz val="11"/>
        <color indexed="8"/>
        <rFont val="Tahoma"/>
        <family val="2"/>
      </rPr>
      <t>40</t>
    </r>
    <r>
      <rPr>
        <sz val="11"/>
        <color indexed="8"/>
        <rFont val="宋体"/>
        <family val="3"/>
        <charset val="134"/>
      </rPr>
      <t>元</t>
    </r>
    <phoneticPr fontId="3" type="noConversion"/>
  </si>
  <si>
    <t>-</t>
    <phoneticPr fontId="3" type="noConversion"/>
  </si>
  <si>
    <t>星期六</t>
    <phoneticPr fontId="3" type="noConversion"/>
  </si>
  <si>
    <t>星期日</t>
    <phoneticPr fontId="3" type="noConversion"/>
  </si>
  <si>
    <t>星期一</t>
    <phoneticPr fontId="3" type="noConversion"/>
  </si>
  <si>
    <t>星期二</t>
    <phoneticPr fontId="3" type="noConversion"/>
  </si>
  <si>
    <t>星期三</t>
    <phoneticPr fontId="3" type="noConversion"/>
  </si>
  <si>
    <t>星期四</t>
    <phoneticPr fontId="3" type="noConversion"/>
  </si>
  <si>
    <t>星期五</t>
    <phoneticPr fontId="3" type="noConversion"/>
  </si>
  <si>
    <r>
      <rPr>
        <sz val="11"/>
        <color indexed="8"/>
        <rFont val="宋体"/>
        <family val="3"/>
        <charset val="134"/>
      </rPr>
      <t>实际存款</t>
    </r>
    <r>
      <rPr>
        <sz val="11"/>
        <color indexed="8"/>
        <rFont val="Tahoma"/>
        <family val="2"/>
      </rPr>
      <t>1498.4</t>
    </r>
    <r>
      <rPr>
        <sz val="11"/>
        <color indexed="8"/>
        <rFont val="宋体"/>
        <family val="3"/>
        <charset val="134"/>
      </rPr>
      <t>，多存了</t>
    </r>
    <r>
      <rPr>
        <sz val="11"/>
        <color indexed="8"/>
        <rFont val="Tahoma"/>
        <family val="2"/>
      </rPr>
      <t>0.5</t>
    </r>
    <r>
      <rPr>
        <sz val="11"/>
        <color indexed="8"/>
        <rFont val="宋体"/>
        <family val="3"/>
        <charset val="134"/>
      </rPr>
      <t>元</t>
    </r>
    <phoneticPr fontId="3" type="noConversion"/>
  </si>
  <si>
    <r>
      <rPr>
        <sz val="11"/>
        <color indexed="8"/>
        <rFont val="宋体"/>
        <family val="3"/>
        <charset val="134"/>
      </rPr>
      <t>昨天多存了，今天少存</t>
    </r>
    <r>
      <rPr>
        <sz val="11"/>
        <color indexed="8"/>
        <rFont val="Tahoma"/>
        <family val="2"/>
      </rPr>
      <t>0.5</t>
    </r>
    <r>
      <rPr>
        <sz val="11"/>
        <color indexed="8"/>
        <rFont val="宋体"/>
        <family val="3"/>
        <charset val="134"/>
      </rPr>
      <t>元，</t>
    </r>
    <phoneticPr fontId="3" type="noConversion"/>
  </si>
  <si>
    <t>微信的单子没找到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</si>
</sst>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indexed="8"/>
      <name val="Tahoma"/>
      <family val="2"/>
    </font>
    <font>
      <sz val="9"/>
      <name val="Tahoma"/>
      <family val="2"/>
    </font>
    <font>
      <sz val="11"/>
      <color indexed="8"/>
      <name val="宋体"/>
      <family val="3"/>
      <charset val="134"/>
    </font>
    <font>
      <sz val="11"/>
      <color rgb="FFFF0000"/>
      <name val="Tahoma"/>
      <family val="2"/>
    </font>
    <font>
      <sz val="11"/>
      <color rgb="FFFF0000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14" fontId="0" fillId="0" borderId="3" xfId="0" applyNumberFormat="1" applyBorder="1" applyAlignment="1"/>
    <xf numFmtId="0" fontId="1" fillId="0" borderId="3" xfId="0" applyFont="1" applyBorder="1" applyAlignment="1"/>
    <xf numFmtId="14" fontId="0" fillId="0" borderId="1" xfId="0" applyNumberFormat="1" applyBorder="1" applyAlignment="1"/>
    <xf numFmtId="14" fontId="0" fillId="0" borderId="2" xfId="0" applyNumberFormat="1" applyBorder="1" applyAlignment="1"/>
    <xf numFmtId="0" fontId="1" fillId="0" borderId="2" xfId="0" applyFont="1" applyBorder="1" applyAlignment="1"/>
    <xf numFmtId="0" fontId="0" fillId="0" borderId="4" xfId="0" applyBorder="1" applyAlignment="1"/>
    <xf numFmtId="0" fontId="0" fillId="0" borderId="1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14" fontId="0" fillId="0" borderId="6" xfId="0" applyNumberFormat="1" applyBorder="1" applyAlignment="1"/>
    <xf numFmtId="10" fontId="0" fillId="0" borderId="1" xfId="0" applyNumberFormat="1" applyBorder="1" applyAlignment="1"/>
    <xf numFmtId="58" fontId="0" fillId="0" borderId="1" xfId="0" applyNumberFormat="1" applyBorder="1" applyAlignment="1"/>
    <xf numFmtId="0" fontId="0" fillId="0" borderId="7" xfId="0" applyBorder="1" applyAlignment="1"/>
    <xf numFmtId="9" fontId="0" fillId="0" borderId="1" xfId="0" applyNumberFormat="1" applyBorder="1" applyAlignment="1"/>
    <xf numFmtId="0" fontId="1" fillId="0" borderId="6" xfId="0" applyFont="1" applyBorder="1" applyAlignment="1"/>
    <xf numFmtId="0" fontId="1" fillId="0" borderId="4" xfId="0" applyFont="1" applyBorder="1" applyAlignment="1"/>
    <xf numFmtId="0" fontId="0" fillId="0" borderId="8" xfId="0" applyBorder="1" applyAlignment="1"/>
    <xf numFmtId="14" fontId="0" fillId="0" borderId="4" xfId="0" applyNumberFormat="1" applyBorder="1" applyAlignment="1"/>
    <xf numFmtId="0" fontId="1" fillId="0" borderId="0" xfId="0" applyFont="1" applyAlignment="1"/>
    <xf numFmtId="0" fontId="2" fillId="0" borderId="1" xfId="0" applyFont="1" applyBorder="1" applyAlignment="1"/>
    <xf numFmtId="0" fontId="2" fillId="0" borderId="0" xfId="0" applyFont="1" applyAlignment="1"/>
    <xf numFmtId="0" fontId="1" fillId="0" borderId="7" xfId="0" applyFont="1" applyBorder="1" applyAlignment="1"/>
    <xf numFmtId="0" fontId="4" fillId="0" borderId="1" xfId="0" applyFont="1" applyBorder="1" applyAlignment="1"/>
    <xf numFmtId="14" fontId="5" fillId="0" borderId="4" xfId="0" applyNumberFormat="1" applyFont="1" applyBorder="1" applyAlignment="1"/>
    <xf numFmtId="0" fontId="6" fillId="0" borderId="1" xfId="0" applyFont="1" applyBorder="1" applyAlignment="1"/>
    <xf numFmtId="0" fontId="5" fillId="0" borderId="1" xfId="0" applyFont="1" applyBorder="1" applyAlignment="1"/>
    <xf numFmtId="0" fontId="5" fillId="0" borderId="0" xfId="0" applyFont="1" applyAlignment="1"/>
    <xf numFmtId="0" fontId="0" fillId="0" borderId="9" xfId="0" applyFill="1" applyBorder="1" applyAlignment="1"/>
    <xf numFmtId="0" fontId="0" fillId="0" borderId="1" xfId="0" applyFill="1" applyBorder="1" applyAlignment="1"/>
    <xf numFmtId="176" fontId="0" fillId="0" borderId="1" xfId="0" applyNumberFormat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91"/>
  <sheetViews>
    <sheetView showGridLines="0" tabSelected="1" topLeftCell="J1" zoomScaleNormal="100" workbookViewId="0">
      <pane ySplit="1" topLeftCell="A424" activePane="bottomLeft" state="frozen"/>
      <selection pane="bottomLeft" activeCell="R435" sqref="R435"/>
    </sheetView>
  </sheetViews>
  <sheetFormatPr defaultColWidth="12" defaultRowHeight="18" customHeight="1"/>
  <cols>
    <col min="1" max="1" width="9.5" customWidth="1"/>
    <col min="2" max="2" width="6.125" customWidth="1"/>
    <col min="3" max="3" width="8.875" customWidth="1"/>
    <col min="4" max="4" width="8.125" customWidth="1"/>
    <col min="5" max="5" width="7.25" customWidth="1"/>
    <col min="6" max="6" width="10.625" customWidth="1"/>
    <col min="7" max="7" width="5.75" customWidth="1"/>
    <col min="8" max="8" width="7.25" customWidth="1"/>
    <col min="9" max="9" width="8.5" bestFit="1" customWidth="1"/>
    <col min="10" max="10" width="7" customWidth="1"/>
    <col min="11" max="11" width="9.375" customWidth="1"/>
    <col min="12" max="12" width="8.375" customWidth="1"/>
    <col min="13" max="13" width="7" customWidth="1"/>
    <col min="14" max="14" width="10.5" customWidth="1"/>
    <col min="15" max="15" width="9.25" customWidth="1"/>
    <col min="16" max="16" width="5.875" customWidth="1"/>
    <col min="17" max="17" width="9.625" customWidth="1"/>
    <col min="18" max="18" width="6" customWidth="1"/>
    <col min="19" max="19" width="9.75" customWidth="1"/>
    <col min="20" max="20" width="9.875" customWidth="1"/>
  </cols>
  <sheetData>
    <row r="1" spans="1:21" ht="18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29" t="s">
        <v>72</v>
      </c>
      <c r="H1" s="29" t="s">
        <v>71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29" t="s">
        <v>74</v>
      </c>
      <c r="R1" s="5" t="s">
        <v>14</v>
      </c>
      <c r="S1" s="5" t="s">
        <v>15</v>
      </c>
    </row>
    <row r="2" spans="1:21" ht="18" customHeight="1">
      <c r="A2" s="9">
        <v>42121</v>
      </c>
      <c r="B2" s="5" t="s">
        <v>16</v>
      </c>
      <c r="C2" s="1">
        <v>4283.3100000000004</v>
      </c>
      <c r="D2" s="1">
        <v>1395.5</v>
      </c>
      <c r="E2" s="1">
        <v>0</v>
      </c>
      <c r="F2" s="1"/>
      <c r="G2" s="1"/>
      <c r="H2" s="1"/>
      <c r="I2" s="1">
        <f>D2+E2+F2</f>
        <v>1395.5</v>
      </c>
      <c r="J2" s="1">
        <v>46.2</v>
      </c>
      <c r="K2" s="1"/>
      <c r="L2" s="1"/>
      <c r="M2" s="1"/>
      <c r="N2" s="1"/>
      <c r="O2" s="1"/>
      <c r="P2" s="1"/>
      <c r="Q2" s="1"/>
      <c r="R2" s="1"/>
      <c r="S2" s="1">
        <f>C2-I2-J2-K2-M2-R2</f>
        <v>2841.6100000000006</v>
      </c>
      <c r="T2">
        <v>1044.4000000000001</v>
      </c>
      <c r="U2">
        <f>S2-T2</f>
        <v>1797.2100000000005</v>
      </c>
    </row>
    <row r="3" spans="1:21" ht="18" customHeight="1">
      <c r="A3" s="9">
        <v>42122</v>
      </c>
      <c r="B3" s="5" t="s">
        <v>17</v>
      </c>
      <c r="C3" s="1">
        <v>5223.46</v>
      </c>
      <c r="D3" s="1">
        <v>2029.1</v>
      </c>
      <c r="E3" s="1"/>
      <c r="F3" s="1">
        <v>27.5</v>
      </c>
      <c r="G3" s="1"/>
      <c r="H3" s="1"/>
      <c r="I3" s="1">
        <f t="shared" ref="I3:I19" si="0">D3+E3+F3</f>
        <v>2056.6</v>
      </c>
      <c r="J3" s="1"/>
      <c r="K3" s="1">
        <v>273.10000000000002</v>
      </c>
      <c r="L3" s="1">
        <v>423.74</v>
      </c>
      <c r="M3" s="1"/>
      <c r="N3" s="1"/>
      <c r="O3" s="1"/>
      <c r="P3" s="1"/>
      <c r="Q3" s="1"/>
      <c r="R3" s="1"/>
      <c r="S3" s="1">
        <f t="shared" ref="S3:S34" si="1">C3-I3-J3-K3-L3-M3-R3</f>
        <v>2470.0200000000004</v>
      </c>
    </row>
    <row r="4" spans="1:21" ht="18" customHeight="1">
      <c r="A4" s="9">
        <v>42123</v>
      </c>
      <c r="B4" s="5" t="s">
        <v>18</v>
      </c>
      <c r="C4" s="1">
        <v>3802.11</v>
      </c>
      <c r="D4" s="1">
        <v>3110.24</v>
      </c>
      <c r="E4" s="1">
        <v>231</v>
      </c>
      <c r="F4" s="1">
        <v>204.9</v>
      </c>
      <c r="G4" s="1"/>
      <c r="H4" s="1"/>
      <c r="I4" s="1">
        <f t="shared" si="0"/>
        <v>3546.14</v>
      </c>
      <c r="J4" s="1">
        <v>180</v>
      </c>
      <c r="K4" s="1"/>
      <c r="L4" s="1"/>
      <c r="M4" s="1"/>
      <c r="N4" s="1"/>
      <c r="O4" s="1"/>
      <c r="P4" s="1"/>
      <c r="Q4" s="1"/>
      <c r="R4" s="1"/>
      <c r="S4" s="1">
        <f t="shared" si="1"/>
        <v>75.970000000000255</v>
      </c>
    </row>
    <row r="5" spans="1:21" ht="18" customHeight="1">
      <c r="A5" s="9">
        <v>42124</v>
      </c>
      <c r="B5" s="5" t="s">
        <v>19</v>
      </c>
      <c r="C5" s="1">
        <v>7212.08</v>
      </c>
      <c r="D5" s="1">
        <v>2925.59</v>
      </c>
      <c r="E5" s="1"/>
      <c r="F5" s="1">
        <v>658.1</v>
      </c>
      <c r="G5" s="1"/>
      <c r="H5" s="1"/>
      <c r="I5" s="1">
        <f t="shared" si="0"/>
        <v>3583.69</v>
      </c>
      <c r="J5" s="1">
        <v>1106.5</v>
      </c>
      <c r="K5" s="1"/>
      <c r="L5" s="1"/>
      <c r="M5" s="1"/>
      <c r="N5" s="1"/>
      <c r="O5" s="1"/>
      <c r="P5" s="1"/>
      <c r="Q5" s="1"/>
      <c r="R5" s="1"/>
      <c r="S5" s="1">
        <f t="shared" si="1"/>
        <v>2521.89</v>
      </c>
    </row>
    <row r="6" spans="1:21" ht="18" customHeight="1">
      <c r="A6" s="9">
        <v>42125</v>
      </c>
      <c r="B6" s="5" t="s">
        <v>20</v>
      </c>
      <c r="C6" s="1">
        <v>5574.95</v>
      </c>
      <c r="D6" s="1">
        <v>2391.81</v>
      </c>
      <c r="E6" s="1">
        <v>358.6</v>
      </c>
      <c r="F6" s="1"/>
      <c r="G6" s="1"/>
      <c r="H6" s="1"/>
      <c r="I6" s="1">
        <f t="shared" si="0"/>
        <v>2750.41</v>
      </c>
      <c r="J6" s="1">
        <v>435.1</v>
      </c>
      <c r="K6" s="1"/>
      <c r="L6" s="1"/>
      <c r="M6" s="1"/>
      <c r="N6" s="1"/>
      <c r="O6" s="1"/>
      <c r="P6" s="1"/>
      <c r="Q6" s="1"/>
      <c r="R6" s="1"/>
      <c r="S6" s="1">
        <f t="shared" si="1"/>
        <v>2389.44</v>
      </c>
    </row>
    <row r="7" spans="1:21" ht="18" customHeight="1">
      <c r="A7" s="9">
        <v>42126</v>
      </c>
      <c r="B7" s="5" t="s">
        <v>21</v>
      </c>
      <c r="C7" s="1">
        <v>5161.97</v>
      </c>
      <c r="D7" s="1">
        <v>2861.7</v>
      </c>
      <c r="E7" s="1">
        <v>211.4</v>
      </c>
      <c r="F7" s="1"/>
      <c r="G7" s="1"/>
      <c r="H7" s="1"/>
      <c r="I7" s="1">
        <f t="shared" si="0"/>
        <v>3073.1</v>
      </c>
      <c r="J7" s="1">
        <v>572.70000000000005</v>
      </c>
      <c r="K7" s="1"/>
      <c r="L7" s="1"/>
      <c r="M7" s="1"/>
      <c r="N7" s="1"/>
      <c r="O7" s="1"/>
      <c r="P7" s="1"/>
      <c r="Q7" s="1"/>
      <c r="R7" s="1"/>
      <c r="S7" s="1">
        <f t="shared" si="1"/>
        <v>1516.1700000000003</v>
      </c>
    </row>
    <row r="8" spans="1:21" ht="18" customHeight="1">
      <c r="A8" s="9">
        <v>42127</v>
      </c>
      <c r="B8" s="5" t="s">
        <v>22</v>
      </c>
      <c r="C8" s="1">
        <v>7157</v>
      </c>
      <c r="D8" s="1">
        <v>2777.12</v>
      </c>
      <c r="E8" s="1">
        <v>133.54</v>
      </c>
      <c r="F8" s="1"/>
      <c r="G8" s="1"/>
      <c r="H8" s="1"/>
      <c r="I8" s="1">
        <f t="shared" si="0"/>
        <v>2910.66</v>
      </c>
      <c r="J8" s="1">
        <v>2598</v>
      </c>
      <c r="K8" s="1"/>
      <c r="L8" s="1"/>
      <c r="M8" s="1"/>
      <c r="N8" s="1"/>
      <c r="O8" s="1"/>
      <c r="P8" s="1"/>
      <c r="Q8" s="1"/>
      <c r="R8" s="1"/>
      <c r="S8" s="1">
        <f t="shared" si="1"/>
        <v>1648.3400000000001</v>
      </c>
    </row>
    <row r="9" spans="1:21" ht="18" customHeight="1">
      <c r="A9" s="9">
        <v>42128</v>
      </c>
      <c r="B9" s="5" t="s">
        <v>16</v>
      </c>
      <c r="C9" s="1">
        <v>5100.09</v>
      </c>
      <c r="D9" s="1">
        <v>1114.3</v>
      </c>
      <c r="E9" s="1">
        <v>2332.8000000000002</v>
      </c>
      <c r="F9" s="1"/>
      <c r="G9" s="1"/>
      <c r="H9" s="1"/>
      <c r="I9" s="1">
        <f t="shared" si="0"/>
        <v>3447.1000000000004</v>
      </c>
      <c r="J9" s="1">
        <v>128</v>
      </c>
      <c r="K9" s="1"/>
      <c r="L9" s="1"/>
      <c r="M9" s="1"/>
      <c r="N9" s="1"/>
      <c r="O9" s="1"/>
      <c r="P9" s="1"/>
      <c r="Q9" s="1"/>
      <c r="R9" s="1"/>
      <c r="S9" s="1">
        <f t="shared" si="1"/>
        <v>1524.9899999999998</v>
      </c>
    </row>
    <row r="10" spans="1:21" ht="18" customHeight="1">
      <c r="A10" s="9">
        <v>42129</v>
      </c>
      <c r="B10" s="5" t="s">
        <v>17</v>
      </c>
      <c r="C10" s="1">
        <v>4057.03</v>
      </c>
      <c r="D10" s="1">
        <v>2290.7399999999998</v>
      </c>
      <c r="E10" s="1">
        <v>433.3</v>
      </c>
      <c r="F10" s="1"/>
      <c r="G10" s="1"/>
      <c r="H10" s="1"/>
      <c r="I10" s="1">
        <f t="shared" si="0"/>
        <v>2724.04</v>
      </c>
      <c r="J10" s="1"/>
      <c r="K10" s="1"/>
      <c r="L10" s="1"/>
      <c r="M10" s="1"/>
      <c r="N10" s="1"/>
      <c r="O10" s="1"/>
      <c r="P10" s="1"/>
      <c r="Q10" s="1"/>
      <c r="R10" s="1"/>
      <c r="S10" s="1">
        <f t="shared" si="1"/>
        <v>1332.9900000000002</v>
      </c>
    </row>
    <row r="11" spans="1:21" ht="18" customHeight="1">
      <c r="A11" s="9">
        <v>42130</v>
      </c>
      <c r="B11" s="5" t="s">
        <v>18</v>
      </c>
      <c r="C11" s="1">
        <v>4523.04</v>
      </c>
      <c r="D11" s="1">
        <v>1405.65</v>
      </c>
      <c r="E11" s="1">
        <v>83</v>
      </c>
      <c r="F11" s="1">
        <v>33</v>
      </c>
      <c r="G11" s="1"/>
      <c r="H11" s="1"/>
      <c r="I11" s="1">
        <f t="shared" si="0"/>
        <v>1521.65</v>
      </c>
      <c r="J11" s="1"/>
      <c r="K11" s="1">
        <v>96</v>
      </c>
      <c r="L11" s="1"/>
      <c r="M11" s="1"/>
      <c r="N11" s="1"/>
      <c r="O11" s="1"/>
      <c r="P11" s="1"/>
      <c r="Q11" s="1"/>
      <c r="R11" s="1"/>
      <c r="S11" s="1">
        <f t="shared" si="1"/>
        <v>2905.39</v>
      </c>
    </row>
    <row r="12" spans="1:21" ht="18" customHeight="1">
      <c r="A12" s="9">
        <v>42131</v>
      </c>
      <c r="B12" s="5" t="s">
        <v>19</v>
      </c>
      <c r="C12" s="1">
        <v>3893.4</v>
      </c>
      <c r="D12" s="1">
        <v>72.2</v>
      </c>
      <c r="E12" s="1"/>
      <c r="F12" s="1"/>
      <c r="G12" s="1"/>
      <c r="H12" s="1"/>
      <c r="I12" s="1">
        <f t="shared" si="0"/>
        <v>72.2</v>
      </c>
      <c r="J12" s="1"/>
      <c r="K12" s="1"/>
      <c r="L12" s="1"/>
      <c r="M12" s="1"/>
      <c r="N12" s="1"/>
      <c r="O12" s="1"/>
      <c r="P12" s="1"/>
      <c r="Q12" s="1"/>
      <c r="R12" s="1"/>
      <c r="S12" s="1">
        <f t="shared" si="1"/>
        <v>3821.2000000000003</v>
      </c>
    </row>
    <row r="13" spans="1:21" ht="18" customHeight="1">
      <c r="A13" s="9">
        <v>42132</v>
      </c>
      <c r="B13" s="5" t="s">
        <v>20</v>
      </c>
      <c r="C13" s="1">
        <v>3851.2</v>
      </c>
      <c r="D13" s="1">
        <v>982.36</v>
      </c>
      <c r="E13" s="1">
        <v>106.4</v>
      </c>
      <c r="F13" s="1">
        <v>160.80000000000001</v>
      </c>
      <c r="G13" s="1"/>
      <c r="H13" s="1"/>
      <c r="I13" s="1">
        <f t="shared" si="0"/>
        <v>1249.56</v>
      </c>
      <c r="J13" s="1"/>
      <c r="K13" s="1"/>
      <c r="L13" s="1"/>
      <c r="M13" s="1"/>
      <c r="N13" s="1"/>
      <c r="O13" s="1"/>
      <c r="P13" s="1"/>
      <c r="Q13" s="1"/>
      <c r="R13" s="1"/>
      <c r="S13" s="1">
        <f t="shared" si="1"/>
        <v>2601.64</v>
      </c>
    </row>
    <row r="14" spans="1:21" ht="18" customHeight="1">
      <c r="A14" s="9">
        <v>42133</v>
      </c>
      <c r="B14" s="5" t="s">
        <v>21</v>
      </c>
      <c r="C14" s="1">
        <v>3762.16</v>
      </c>
      <c r="D14" s="1">
        <v>1159.8599999999999</v>
      </c>
      <c r="E14" s="1">
        <v>487</v>
      </c>
      <c r="F14" s="1">
        <v>409.5</v>
      </c>
      <c r="G14" s="1"/>
      <c r="H14" s="1"/>
      <c r="I14" s="1">
        <f t="shared" si="0"/>
        <v>2056.3599999999997</v>
      </c>
      <c r="J14" s="1">
        <v>59.8</v>
      </c>
      <c r="K14" s="1"/>
      <c r="L14" s="1"/>
      <c r="M14" s="1"/>
      <c r="N14" s="1"/>
      <c r="O14" s="1"/>
      <c r="P14" s="1"/>
      <c r="Q14" s="1"/>
      <c r="R14" s="1"/>
      <c r="S14" s="1">
        <f t="shared" si="1"/>
        <v>1646.0000000000002</v>
      </c>
    </row>
    <row r="15" spans="1:21" ht="18" customHeight="1">
      <c r="A15" s="9">
        <v>42134</v>
      </c>
      <c r="B15" s="5" t="s">
        <v>22</v>
      </c>
      <c r="C15" s="1">
        <v>6221.29</v>
      </c>
      <c r="D15" s="1">
        <v>3608.33</v>
      </c>
      <c r="E15" s="1"/>
      <c r="F15" s="1"/>
      <c r="G15" s="1"/>
      <c r="H15" s="1"/>
      <c r="I15" s="1">
        <f t="shared" si="0"/>
        <v>3608.33</v>
      </c>
      <c r="J15" s="1"/>
      <c r="K15" s="1"/>
      <c r="L15" s="1"/>
      <c r="M15" s="1"/>
      <c r="N15" s="1"/>
      <c r="O15" s="1"/>
      <c r="P15" s="1"/>
      <c r="Q15" s="1"/>
      <c r="R15" s="1"/>
      <c r="S15" s="1">
        <f t="shared" si="1"/>
        <v>2612.96</v>
      </c>
    </row>
    <row r="16" spans="1:21" ht="18" customHeight="1">
      <c r="A16" s="9">
        <v>42135</v>
      </c>
      <c r="B16" s="5" t="s">
        <v>16</v>
      </c>
      <c r="C16" s="1">
        <v>4863.82</v>
      </c>
      <c r="D16" s="1">
        <v>2223.5</v>
      </c>
      <c r="E16" s="1"/>
      <c r="F16" s="1">
        <v>227.8</v>
      </c>
      <c r="G16" s="1"/>
      <c r="H16" s="1"/>
      <c r="I16" s="1">
        <f t="shared" si="0"/>
        <v>2451.3000000000002</v>
      </c>
      <c r="J16" s="1">
        <v>217.1</v>
      </c>
      <c r="K16" s="1"/>
      <c r="L16" s="1"/>
      <c r="M16" s="1"/>
      <c r="N16" s="1"/>
      <c r="O16" s="1"/>
      <c r="P16" s="1"/>
      <c r="Q16" s="1"/>
      <c r="R16" s="1"/>
      <c r="S16" s="1">
        <f t="shared" si="1"/>
        <v>2195.4199999999996</v>
      </c>
    </row>
    <row r="17" spans="1:19" ht="18" customHeight="1">
      <c r="A17" s="9">
        <v>42136</v>
      </c>
      <c r="B17" s="5" t="s">
        <v>17</v>
      </c>
      <c r="C17" s="1">
        <v>6881.15</v>
      </c>
      <c r="D17" s="1">
        <v>1216.4000000000001</v>
      </c>
      <c r="E17" s="1">
        <v>93.5</v>
      </c>
      <c r="F17" s="1"/>
      <c r="G17" s="1"/>
      <c r="H17" s="1"/>
      <c r="I17" s="1">
        <f t="shared" si="0"/>
        <v>1309.9000000000001</v>
      </c>
      <c r="J17" s="1">
        <v>1487.5</v>
      </c>
      <c r="K17" s="1"/>
      <c r="L17" s="1"/>
      <c r="M17" s="1"/>
      <c r="N17" s="1"/>
      <c r="O17" s="1"/>
      <c r="P17" s="1"/>
      <c r="Q17" s="1"/>
      <c r="R17" s="1"/>
      <c r="S17" s="1">
        <f t="shared" si="1"/>
        <v>4083.75</v>
      </c>
    </row>
    <row r="18" spans="1:19" ht="18" customHeight="1">
      <c r="A18" s="9">
        <v>42137</v>
      </c>
      <c r="B18" s="5" t="s">
        <v>18</v>
      </c>
      <c r="C18" s="1">
        <v>2530.4499999999998</v>
      </c>
      <c r="D18" s="1">
        <v>923.05</v>
      </c>
      <c r="E18" s="1"/>
      <c r="F18" s="1">
        <v>129.19999999999999</v>
      </c>
      <c r="G18" s="1"/>
      <c r="H18" s="1"/>
      <c r="I18" s="1">
        <f t="shared" si="0"/>
        <v>1052.25</v>
      </c>
      <c r="J18" s="1">
        <v>300</v>
      </c>
      <c r="K18" s="1"/>
      <c r="L18" s="1"/>
      <c r="M18" s="1"/>
      <c r="N18" s="1"/>
      <c r="O18" s="1"/>
      <c r="P18" s="1"/>
      <c r="Q18" s="1"/>
      <c r="R18" s="1"/>
      <c r="S18" s="1">
        <f t="shared" si="1"/>
        <v>1178.1999999999998</v>
      </c>
    </row>
    <row r="19" spans="1:19" ht="18" customHeight="1">
      <c r="A19" s="9">
        <v>42138</v>
      </c>
      <c r="B19" s="5" t="s">
        <v>19</v>
      </c>
      <c r="C19" s="3">
        <v>4913.8900000000003</v>
      </c>
      <c r="D19" s="3">
        <v>1956.6</v>
      </c>
      <c r="E19" s="3"/>
      <c r="F19" s="3">
        <v>150.69999999999999</v>
      </c>
      <c r="G19" s="3"/>
      <c r="H19" s="3"/>
      <c r="I19" s="3">
        <f t="shared" si="0"/>
        <v>2107.2999999999997</v>
      </c>
      <c r="J19" s="3">
        <v>826.6</v>
      </c>
      <c r="K19" s="3"/>
      <c r="L19" s="3"/>
      <c r="M19" s="3"/>
      <c r="N19" s="3"/>
      <c r="O19" s="3"/>
      <c r="P19" s="3"/>
      <c r="Q19" s="3"/>
      <c r="R19" s="3"/>
      <c r="S19" s="3">
        <f t="shared" si="1"/>
        <v>1979.9900000000007</v>
      </c>
    </row>
    <row r="20" spans="1:19" ht="18" customHeight="1">
      <c r="A20" s="9">
        <v>42139</v>
      </c>
      <c r="B20" s="21" t="s">
        <v>20</v>
      </c>
      <c r="C20" s="1">
        <v>4047.47</v>
      </c>
      <c r="D20" s="1">
        <v>1495</v>
      </c>
      <c r="E20" s="1">
        <v>281.5</v>
      </c>
      <c r="F20" s="1">
        <v>378.8</v>
      </c>
      <c r="G20" s="3"/>
      <c r="H20" s="3"/>
      <c r="I20" s="3">
        <f t="shared" ref="I20:I28" si="2">D20+E20+F20</f>
        <v>2155.3000000000002</v>
      </c>
      <c r="J20" s="1">
        <v>245.8</v>
      </c>
      <c r="K20" s="1"/>
      <c r="L20" s="1"/>
      <c r="M20" s="1"/>
      <c r="N20" s="1"/>
      <c r="O20" s="1"/>
      <c r="P20" s="1"/>
      <c r="Q20" s="1"/>
      <c r="R20" s="1"/>
      <c r="S20" s="3">
        <f t="shared" si="1"/>
        <v>1646.3699999999997</v>
      </c>
    </row>
    <row r="21" spans="1:19" ht="18" customHeight="1">
      <c r="A21" s="9">
        <v>42140</v>
      </c>
      <c r="B21" s="21" t="s">
        <v>21</v>
      </c>
      <c r="C21" s="1">
        <v>7417.46</v>
      </c>
      <c r="D21" s="1">
        <v>4288.6499999999996</v>
      </c>
      <c r="E21" s="1">
        <v>2020.5</v>
      </c>
      <c r="F21" s="1">
        <v>269.22000000000003</v>
      </c>
      <c r="G21" s="3"/>
      <c r="H21" s="3"/>
      <c r="I21" s="3">
        <f t="shared" si="2"/>
        <v>6578.37</v>
      </c>
      <c r="J21" s="1"/>
      <c r="K21" s="1"/>
      <c r="L21" s="1"/>
      <c r="M21" s="1"/>
      <c r="N21" s="1"/>
      <c r="O21" s="1"/>
      <c r="P21" s="1"/>
      <c r="Q21" s="1"/>
      <c r="R21" s="1"/>
      <c r="S21" s="3">
        <f t="shared" si="1"/>
        <v>839.09000000000015</v>
      </c>
    </row>
    <row r="22" spans="1:19" ht="18" customHeight="1">
      <c r="A22" s="9">
        <v>42141</v>
      </c>
      <c r="B22" s="21" t="s">
        <v>22</v>
      </c>
      <c r="C22" s="1">
        <v>6920.39</v>
      </c>
      <c r="D22" s="1">
        <v>3099.11</v>
      </c>
      <c r="E22" s="1">
        <v>1380</v>
      </c>
      <c r="F22" s="1">
        <v>277.37</v>
      </c>
      <c r="G22" s="3"/>
      <c r="H22" s="3"/>
      <c r="I22" s="3">
        <f t="shared" si="2"/>
        <v>4756.4800000000005</v>
      </c>
      <c r="J22" s="1"/>
      <c r="K22" s="1"/>
      <c r="L22" s="1"/>
      <c r="M22" s="1"/>
      <c r="N22" s="1"/>
      <c r="O22" s="1"/>
      <c r="P22" s="1"/>
      <c r="Q22" s="1"/>
      <c r="R22" s="1"/>
      <c r="S22" s="3">
        <f t="shared" si="1"/>
        <v>2163.91</v>
      </c>
    </row>
    <row r="23" spans="1:19" ht="18" customHeight="1">
      <c r="A23" s="9">
        <v>42142</v>
      </c>
      <c r="B23" s="21" t="s">
        <v>16</v>
      </c>
      <c r="C23" s="1">
        <v>6124.25</v>
      </c>
      <c r="D23" s="1">
        <v>1809.02</v>
      </c>
      <c r="E23" s="1">
        <v>750</v>
      </c>
      <c r="F23" s="1">
        <v>1325.4</v>
      </c>
      <c r="G23" s="3"/>
      <c r="H23" s="3"/>
      <c r="I23" s="3">
        <f t="shared" si="2"/>
        <v>3884.42</v>
      </c>
      <c r="J23" s="1">
        <v>118.8</v>
      </c>
      <c r="K23" s="1"/>
      <c r="L23" s="1"/>
      <c r="M23" s="1"/>
      <c r="N23" s="1"/>
      <c r="O23" s="1"/>
      <c r="P23" s="1"/>
      <c r="Q23" s="1"/>
      <c r="R23" s="1"/>
      <c r="S23" s="3">
        <f t="shared" si="1"/>
        <v>2121.0299999999997</v>
      </c>
    </row>
    <row r="24" spans="1:19" ht="18" customHeight="1">
      <c r="A24" s="9">
        <v>42143</v>
      </c>
      <c r="B24" s="21" t="s">
        <v>17</v>
      </c>
      <c r="C24" s="1">
        <v>4056.98</v>
      </c>
      <c r="D24" s="1">
        <v>992.28</v>
      </c>
      <c r="E24" s="1">
        <v>228.6</v>
      </c>
      <c r="F24" s="1"/>
      <c r="G24" s="3"/>
      <c r="H24" s="3"/>
      <c r="I24" s="3">
        <f t="shared" si="2"/>
        <v>1220.8799999999999</v>
      </c>
      <c r="J24" s="1"/>
      <c r="K24" s="1"/>
      <c r="L24" s="1"/>
      <c r="M24" s="1"/>
      <c r="N24" s="1"/>
      <c r="O24" s="1"/>
      <c r="P24" s="1"/>
      <c r="Q24" s="1"/>
      <c r="R24" s="1"/>
      <c r="S24" s="3">
        <f t="shared" si="1"/>
        <v>2836.1000000000004</v>
      </c>
    </row>
    <row r="25" spans="1:19" ht="18" customHeight="1">
      <c r="A25" s="9">
        <v>42144</v>
      </c>
      <c r="B25" s="21" t="s">
        <v>18</v>
      </c>
      <c r="C25" s="1">
        <v>4325.8999999999996</v>
      </c>
      <c r="D25" s="1">
        <v>1394.1</v>
      </c>
      <c r="E25" s="1">
        <v>17.5</v>
      </c>
      <c r="F25" s="1">
        <v>76.13</v>
      </c>
      <c r="G25" s="3"/>
      <c r="H25" s="3"/>
      <c r="I25" s="3">
        <f t="shared" si="2"/>
        <v>1487.73</v>
      </c>
      <c r="J25" s="1">
        <v>628.4</v>
      </c>
      <c r="K25" s="1"/>
      <c r="L25" s="1"/>
      <c r="M25" s="1"/>
      <c r="N25" s="1"/>
      <c r="O25" s="1"/>
      <c r="P25" s="1"/>
      <c r="Q25" s="1"/>
      <c r="R25" s="1"/>
      <c r="S25" s="3">
        <f t="shared" si="1"/>
        <v>2209.7699999999995</v>
      </c>
    </row>
    <row r="26" spans="1:19" ht="18" customHeight="1">
      <c r="A26" s="9">
        <v>42145</v>
      </c>
      <c r="B26" s="21" t="s">
        <v>19</v>
      </c>
      <c r="C26" s="1">
        <v>4761.46</v>
      </c>
      <c r="D26" s="1">
        <v>1498.4</v>
      </c>
      <c r="E26" s="1">
        <v>124.5</v>
      </c>
      <c r="F26" s="1">
        <v>24</v>
      </c>
      <c r="G26" s="3"/>
      <c r="H26" s="3"/>
      <c r="I26" s="3">
        <f t="shared" si="2"/>
        <v>1646.9</v>
      </c>
      <c r="J26" s="1">
        <v>23.4</v>
      </c>
      <c r="K26" s="1"/>
      <c r="L26" s="1"/>
      <c r="M26" s="1"/>
      <c r="N26" s="1"/>
      <c r="O26" s="1"/>
      <c r="P26" s="1"/>
      <c r="Q26" s="1"/>
      <c r="R26" s="1"/>
      <c r="S26" s="3">
        <f t="shared" si="1"/>
        <v>3091.16</v>
      </c>
    </row>
    <row r="27" spans="1:19" ht="18" customHeight="1">
      <c r="A27" s="9">
        <v>42146</v>
      </c>
      <c r="B27" s="21" t="s">
        <v>20</v>
      </c>
      <c r="C27" s="1">
        <v>4455.34</v>
      </c>
      <c r="D27" s="1">
        <v>1609.05</v>
      </c>
      <c r="E27" s="1">
        <v>373.1</v>
      </c>
      <c r="F27" s="1"/>
      <c r="G27" s="3"/>
      <c r="H27" s="3"/>
      <c r="I27" s="3">
        <f t="shared" si="2"/>
        <v>1982.15</v>
      </c>
      <c r="J27" s="1">
        <v>305.39999999999998</v>
      </c>
      <c r="K27" s="1"/>
      <c r="L27" s="1"/>
      <c r="M27" s="1"/>
      <c r="N27" s="1"/>
      <c r="O27" s="1"/>
      <c r="P27" s="1"/>
      <c r="Q27" s="1"/>
      <c r="R27" s="1"/>
      <c r="S27" s="3">
        <f t="shared" si="1"/>
        <v>2167.79</v>
      </c>
    </row>
    <row r="28" spans="1:19" ht="18" customHeight="1">
      <c r="A28" s="9">
        <v>42147</v>
      </c>
      <c r="B28" s="21" t="s">
        <v>21</v>
      </c>
      <c r="C28" s="3">
        <v>5141.0200000000004</v>
      </c>
      <c r="D28" s="3">
        <v>2292.9</v>
      </c>
      <c r="E28" s="3">
        <v>0</v>
      </c>
      <c r="F28" s="3"/>
      <c r="G28" s="3"/>
      <c r="H28" s="3"/>
      <c r="I28" s="3">
        <f t="shared" si="2"/>
        <v>2292.9</v>
      </c>
      <c r="J28" s="3">
        <v>2090</v>
      </c>
      <c r="K28" s="3"/>
      <c r="L28" s="3"/>
      <c r="M28" s="3"/>
      <c r="N28" s="3"/>
      <c r="O28" s="3"/>
      <c r="P28" s="3"/>
      <c r="Q28" s="3"/>
      <c r="R28" s="3"/>
      <c r="S28" s="3">
        <f t="shared" si="1"/>
        <v>758.12000000000035</v>
      </c>
    </row>
    <row r="29" spans="1:19" ht="18" customHeight="1">
      <c r="A29" s="9">
        <v>42148</v>
      </c>
      <c r="B29" s="21" t="s">
        <v>22</v>
      </c>
      <c r="C29" s="1">
        <v>4068.81</v>
      </c>
      <c r="D29" s="1">
        <v>1913.71</v>
      </c>
      <c r="E29" s="1">
        <v>50.6</v>
      </c>
      <c r="F29" s="1"/>
      <c r="G29" s="3"/>
      <c r="H29" s="3"/>
      <c r="I29" s="3">
        <f t="shared" ref="I29:I35" si="3">D29+E29+F29</f>
        <v>1964.31</v>
      </c>
      <c r="J29" s="1">
        <v>306</v>
      </c>
      <c r="K29" s="1"/>
      <c r="L29" s="1"/>
      <c r="M29" s="1"/>
      <c r="N29" s="1"/>
      <c r="O29" s="1"/>
      <c r="P29" s="1"/>
      <c r="Q29" s="1"/>
      <c r="R29" s="1"/>
      <c r="S29" s="3">
        <f t="shared" si="1"/>
        <v>1798.5</v>
      </c>
    </row>
    <row r="30" spans="1:19" ht="18" customHeight="1">
      <c r="A30" s="9">
        <v>42149</v>
      </c>
      <c r="B30" s="21" t="s">
        <v>16</v>
      </c>
      <c r="C30" s="1">
        <v>5387.4</v>
      </c>
      <c r="D30" s="1">
        <v>1613.5</v>
      </c>
      <c r="E30" s="1">
        <v>740.7</v>
      </c>
      <c r="F30" s="1">
        <v>546</v>
      </c>
      <c r="G30" s="3"/>
      <c r="H30" s="3"/>
      <c r="I30" s="3">
        <f t="shared" si="3"/>
        <v>2900.2</v>
      </c>
      <c r="J30" s="1"/>
      <c r="K30" s="1"/>
      <c r="L30" s="1"/>
      <c r="M30" s="1"/>
      <c r="N30" s="1"/>
      <c r="O30" s="1"/>
      <c r="P30" s="1"/>
      <c r="Q30" s="1"/>
      <c r="R30" s="1"/>
      <c r="S30" s="3">
        <f t="shared" si="1"/>
        <v>2487.1999999999998</v>
      </c>
    </row>
    <row r="31" spans="1:19" ht="18" customHeight="1">
      <c r="A31" s="9">
        <v>42150</v>
      </c>
      <c r="B31" s="21" t="s">
        <v>17</v>
      </c>
      <c r="C31" s="1">
        <v>7275.47</v>
      </c>
      <c r="D31" s="1">
        <v>2343.83</v>
      </c>
      <c r="E31" s="1">
        <v>293.8</v>
      </c>
      <c r="F31" s="1">
        <v>827</v>
      </c>
      <c r="G31" s="3"/>
      <c r="H31" s="3"/>
      <c r="I31" s="3">
        <f t="shared" si="3"/>
        <v>3464.63</v>
      </c>
      <c r="J31" s="1">
        <v>722</v>
      </c>
      <c r="K31" s="1"/>
      <c r="L31" s="1"/>
      <c r="M31" s="1"/>
      <c r="N31" s="1"/>
      <c r="O31" s="1"/>
      <c r="P31" s="1"/>
      <c r="Q31" s="1"/>
      <c r="R31" s="1"/>
      <c r="S31" s="3">
        <f t="shared" si="1"/>
        <v>3088.84</v>
      </c>
    </row>
    <row r="32" spans="1:19" ht="18" customHeight="1">
      <c r="A32" s="9">
        <v>42151</v>
      </c>
      <c r="B32" s="21" t="s">
        <v>18</v>
      </c>
      <c r="C32" s="1">
        <v>2702.81</v>
      </c>
      <c r="D32" s="1">
        <v>1100.92</v>
      </c>
      <c r="E32" s="1">
        <v>494</v>
      </c>
      <c r="F32" s="1"/>
      <c r="G32" s="3"/>
      <c r="H32" s="3"/>
      <c r="I32" s="3">
        <f t="shared" si="3"/>
        <v>1594.92</v>
      </c>
      <c r="J32" s="1">
        <v>115</v>
      </c>
      <c r="K32" s="1">
        <v>27.3</v>
      </c>
      <c r="L32" s="1"/>
      <c r="M32" s="1"/>
      <c r="N32" s="1"/>
      <c r="O32" s="1"/>
      <c r="P32" s="1"/>
      <c r="Q32" s="1"/>
      <c r="R32" s="1"/>
      <c r="S32" s="3">
        <f t="shared" si="1"/>
        <v>965.58999999999992</v>
      </c>
    </row>
    <row r="33" spans="1:19" ht="18" customHeight="1">
      <c r="A33" s="9">
        <v>42152</v>
      </c>
      <c r="B33" s="21" t="s">
        <v>19</v>
      </c>
      <c r="C33" s="1">
        <v>5190.87</v>
      </c>
      <c r="D33" s="1">
        <v>1370</v>
      </c>
      <c r="E33" s="1">
        <v>78.400000000000006</v>
      </c>
      <c r="F33" s="1"/>
      <c r="G33" s="3"/>
      <c r="H33" s="3"/>
      <c r="I33" s="3">
        <f t="shared" si="3"/>
        <v>1448.4</v>
      </c>
      <c r="J33" s="1">
        <v>50</v>
      </c>
      <c r="K33" s="1"/>
      <c r="L33" s="1"/>
      <c r="M33" s="1"/>
      <c r="N33" s="1"/>
      <c r="O33" s="1"/>
      <c r="P33" s="1"/>
      <c r="Q33" s="1"/>
      <c r="R33" s="1"/>
      <c r="S33" s="3">
        <f t="shared" si="1"/>
        <v>3692.47</v>
      </c>
    </row>
    <row r="34" spans="1:19" ht="18" customHeight="1">
      <c r="A34" s="9">
        <v>42153</v>
      </c>
      <c r="B34" s="21" t="s">
        <v>20</v>
      </c>
      <c r="C34" s="1">
        <v>2309.16</v>
      </c>
      <c r="D34" s="1">
        <v>786.86</v>
      </c>
      <c r="E34" s="1">
        <v>23</v>
      </c>
      <c r="F34" s="1"/>
      <c r="G34" s="3"/>
      <c r="H34" s="3"/>
      <c r="I34" s="3">
        <f t="shared" si="3"/>
        <v>809.86</v>
      </c>
      <c r="J34" s="1">
        <v>310.89999999999998</v>
      </c>
      <c r="K34" s="1"/>
      <c r="L34" s="1"/>
      <c r="M34" s="1"/>
      <c r="N34" s="1"/>
      <c r="O34" s="1"/>
      <c r="P34" s="1"/>
      <c r="Q34" s="1"/>
      <c r="R34" s="1"/>
      <c r="S34" s="3">
        <f t="shared" si="1"/>
        <v>1188.3999999999996</v>
      </c>
    </row>
    <row r="35" spans="1:19" ht="18" customHeight="1">
      <c r="A35" s="9">
        <v>42154</v>
      </c>
      <c r="B35" s="21" t="s">
        <v>21</v>
      </c>
      <c r="C35" s="3">
        <v>4530.04</v>
      </c>
      <c r="D35" s="3">
        <v>1952.3</v>
      </c>
      <c r="E35" s="3">
        <v>140.30000000000001</v>
      </c>
      <c r="F35" s="3"/>
      <c r="G35" s="3"/>
      <c r="H35" s="3"/>
      <c r="I35" s="3">
        <f t="shared" si="3"/>
        <v>2092.6</v>
      </c>
      <c r="J35" s="3">
        <v>1000</v>
      </c>
      <c r="K35" s="3"/>
      <c r="L35" s="3"/>
      <c r="M35" s="3">
        <v>411.5</v>
      </c>
      <c r="N35" s="3"/>
      <c r="O35" s="3"/>
      <c r="P35" s="3"/>
      <c r="Q35" s="3"/>
      <c r="R35" s="3"/>
      <c r="S35" s="3">
        <f t="shared" ref="S35:S51" si="4">C35-I35-J35-K35-L35-M35-R35</f>
        <v>1025.94</v>
      </c>
    </row>
    <row r="36" spans="1:19" ht="18" customHeight="1">
      <c r="A36" s="9">
        <v>42155</v>
      </c>
      <c r="B36" s="21" t="s">
        <v>22</v>
      </c>
      <c r="C36" s="1">
        <v>5152.3599999999997</v>
      </c>
      <c r="D36" s="1">
        <v>1820.53</v>
      </c>
      <c r="E36" s="1">
        <v>94.4</v>
      </c>
      <c r="F36" s="1"/>
      <c r="G36" s="3"/>
      <c r="H36" s="3"/>
      <c r="I36" s="3">
        <f t="shared" ref="I36:I42" si="5">D36+E36+F36</f>
        <v>1914.93</v>
      </c>
      <c r="J36" s="1">
        <v>215.4</v>
      </c>
      <c r="K36" s="1"/>
      <c r="L36" s="1"/>
      <c r="M36" s="1"/>
      <c r="N36" s="1"/>
      <c r="O36" s="1"/>
      <c r="P36" s="1"/>
      <c r="Q36" s="1"/>
      <c r="R36" s="1"/>
      <c r="S36" s="3">
        <f t="shared" si="4"/>
        <v>3022.0299999999993</v>
      </c>
    </row>
    <row r="37" spans="1:19" ht="18" customHeight="1">
      <c r="A37" s="9">
        <v>42156</v>
      </c>
      <c r="B37" s="21" t="s">
        <v>16</v>
      </c>
      <c r="C37" s="1">
        <v>4104.7299999999996</v>
      </c>
      <c r="D37" s="1">
        <v>1649.33</v>
      </c>
      <c r="E37" s="1">
        <v>220.8</v>
      </c>
      <c r="F37" s="1"/>
      <c r="G37" s="3"/>
      <c r="H37" s="3"/>
      <c r="I37" s="3">
        <f t="shared" si="5"/>
        <v>1870.1299999999999</v>
      </c>
      <c r="J37" s="1">
        <v>89.3</v>
      </c>
      <c r="K37" s="1"/>
      <c r="L37" s="1"/>
      <c r="M37" s="1"/>
      <c r="N37" s="1"/>
      <c r="O37" s="1"/>
      <c r="P37" s="1"/>
      <c r="Q37" s="1"/>
      <c r="R37" s="1"/>
      <c r="S37" s="3">
        <f t="shared" si="4"/>
        <v>2145.2999999999993</v>
      </c>
    </row>
    <row r="38" spans="1:19" ht="18" customHeight="1">
      <c r="A38" s="9">
        <v>42157</v>
      </c>
      <c r="B38" s="21" t="s">
        <v>17</v>
      </c>
      <c r="C38" s="1">
        <v>4295.38</v>
      </c>
      <c r="D38" s="1">
        <v>1010.5</v>
      </c>
      <c r="E38" s="1">
        <v>163.80000000000001</v>
      </c>
      <c r="F38" s="1"/>
      <c r="G38" s="3"/>
      <c r="H38" s="3"/>
      <c r="I38" s="3">
        <f t="shared" si="5"/>
        <v>1174.3</v>
      </c>
      <c r="J38" s="1">
        <v>1130.9000000000001</v>
      </c>
      <c r="K38" s="1"/>
      <c r="L38" s="1"/>
      <c r="M38" s="1"/>
      <c r="N38" s="1"/>
      <c r="O38" s="1"/>
      <c r="P38" s="1"/>
      <c r="Q38" s="1"/>
      <c r="R38" s="1"/>
      <c r="S38" s="3">
        <f t="shared" si="4"/>
        <v>1990.1799999999998</v>
      </c>
    </row>
    <row r="39" spans="1:19" ht="18" customHeight="1">
      <c r="A39" s="9">
        <v>42158</v>
      </c>
      <c r="B39" s="21" t="s">
        <v>18</v>
      </c>
      <c r="C39" s="1">
        <v>5836</v>
      </c>
      <c r="D39" s="1">
        <v>2255.2199999999998</v>
      </c>
      <c r="E39" s="1">
        <v>270.7</v>
      </c>
      <c r="F39" s="1"/>
      <c r="G39" s="3"/>
      <c r="H39" s="3"/>
      <c r="I39" s="3">
        <f t="shared" si="5"/>
        <v>2525.9199999999996</v>
      </c>
      <c r="J39" s="1">
        <v>278.3</v>
      </c>
      <c r="K39" s="1"/>
      <c r="L39" s="1"/>
      <c r="M39" s="1"/>
      <c r="N39" s="1"/>
      <c r="O39" s="1"/>
      <c r="P39" s="1"/>
      <c r="Q39" s="1"/>
      <c r="R39" s="1"/>
      <c r="S39" s="3">
        <f t="shared" si="4"/>
        <v>3031.78</v>
      </c>
    </row>
    <row r="40" spans="1:19" ht="18" customHeight="1">
      <c r="A40" s="9">
        <v>42159</v>
      </c>
      <c r="B40" s="21" t="s">
        <v>19</v>
      </c>
      <c r="C40" s="1">
        <v>4311.55</v>
      </c>
      <c r="D40" s="1">
        <v>2735.84</v>
      </c>
      <c r="E40" s="1">
        <v>151.9</v>
      </c>
      <c r="F40" s="1"/>
      <c r="G40" s="3"/>
      <c r="H40" s="3"/>
      <c r="I40" s="3">
        <f t="shared" si="5"/>
        <v>2887.7400000000002</v>
      </c>
      <c r="J40" s="1"/>
      <c r="K40" s="1"/>
      <c r="L40" s="1"/>
      <c r="M40" s="1"/>
      <c r="N40" s="1"/>
      <c r="O40" s="1"/>
      <c r="P40" s="1"/>
      <c r="Q40" s="1"/>
      <c r="R40" s="1"/>
      <c r="S40" s="3">
        <f t="shared" si="4"/>
        <v>1423.81</v>
      </c>
    </row>
    <row r="41" spans="1:19" ht="18" customHeight="1">
      <c r="A41" s="10">
        <v>42160</v>
      </c>
      <c r="B41" s="22" t="s">
        <v>20</v>
      </c>
      <c r="C41" s="3">
        <v>4194.67</v>
      </c>
      <c r="D41" s="3">
        <v>1095.4000000000001</v>
      </c>
      <c r="E41" s="3">
        <v>1388.51</v>
      </c>
      <c r="F41" s="3"/>
      <c r="G41" s="3"/>
      <c r="H41" s="3"/>
      <c r="I41" s="3">
        <f t="shared" si="5"/>
        <v>2483.91</v>
      </c>
      <c r="J41" s="3">
        <v>597</v>
      </c>
      <c r="K41" s="3"/>
      <c r="L41" s="3"/>
      <c r="M41" s="3"/>
      <c r="N41" s="3"/>
      <c r="O41" s="3"/>
      <c r="P41" s="3"/>
      <c r="Q41" s="3"/>
      <c r="R41" s="3"/>
      <c r="S41" s="3">
        <f t="shared" si="4"/>
        <v>1113.7600000000002</v>
      </c>
    </row>
    <row r="42" spans="1:19" s="1" customFormat="1" ht="18" customHeight="1">
      <c r="A42" s="9">
        <v>42161</v>
      </c>
      <c r="B42" s="5" t="s">
        <v>21</v>
      </c>
      <c r="C42" s="1">
        <v>4022.32</v>
      </c>
      <c r="D42" s="1">
        <v>1623.4</v>
      </c>
      <c r="E42" s="1">
        <v>740.5</v>
      </c>
      <c r="I42" s="1">
        <f t="shared" si="5"/>
        <v>2363.9</v>
      </c>
      <c r="J42" s="1">
        <v>246.4</v>
      </c>
      <c r="S42" s="1">
        <f t="shared" si="4"/>
        <v>1412.02</v>
      </c>
    </row>
    <row r="43" spans="1:19" s="1" customFormat="1" ht="18" customHeight="1">
      <c r="A43" s="9">
        <v>42162</v>
      </c>
      <c r="B43" s="5" t="s">
        <v>22</v>
      </c>
      <c r="C43" s="1">
        <v>5487.06</v>
      </c>
      <c r="D43" s="1">
        <v>2888.92</v>
      </c>
      <c r="E43" s="1">
        <v>16.8</v>
      </c>
      <c r="I43" s="1">
        <f t="shared" ref="I43:I51" si="6">D43+E43+F43</f>
        <v>2905.7200000000003</v>
      </c>
      <c r="J43" s="1">
        <v>663.4</v>
      </c>
      <c r="S43" s="1">
        <f t="shared" si="4"/>
        <v>1917.94</v>
      </c>
    </row>
    <row r="44" spans="1:19" s="1" customFormat="1" ht="18" customHeight="1">
      <c r="A44" s="9">
        <v>42163</v>
      </c>
      <c r="B44" s="5" t="s">
        <v>16</v>
      </c>
      <c r="C44" s="1">
        <v>5057.6899999999996</v>
      </c>
      <c r="D44" s="1">
        <v>2336.6999999999998</v>
      </c>
      <c r="E44" s="1">
        <v>312.5</v>
      </c>
      <c r="I44" s="1">
        <f t="shared" si="6"/>
        <v>2649.2</v>
      </c>
      <c r="J44" s="1">
        <v>460</v>
      </c>
      <c r="S44" s="1">
        <f t="shared" si="4"/>
        <v>1948.4899999999998</v>
      </c>
    </row>
    <row r="45" spans="1:19" s="1" customFormat="1" ht="18" customHeight="1">
      <c r="A45" s="9">
        <v>42164</v>
      </c>
      <c r="B45" s="5" t="s">
        <v>17</v>
      </c>
      <c r="C45" s="1">
        <v>3354.76</v>
      </c>
      <c r="D45" s="1">
        <v>1381.53</v>
      </c>
      <c r="E45" s="1">
        <v>358.5</v>
      </c>
      <c r="I45" s="1">
        <f t="shared" si="6"/>
        <v>1740.03</v>
      </c>
      <c r="J45" s="1">
        <v>1020.4</v>
      </c>
      <c r="S45" s="1">
        <f t="shared" si="4"/>
        <v>594.33000000000027</v>
      </c>
    </row>
    <row r="46" spans="1:19" s="1" customFormat="1" ht="18" customHeight="1">
      <c r="A46" s="9">
        <v>42165</v>
      </c>
      <c r="B46" s="5" t="s">
        <v>18</v>
      </c>
      <c r="C46" s="1">
        <v>4099.42</v>
      </c>
      <c r="D46" s="1">
        <v>1513.58</v>
      </c>
      <c r="E46" s="1">
        <v>1.8</v>
      </c>
      <c r="I46" s="1">
        <f t="shared" si="6"/>
        <v>1515.3799999999999</v>
      </c>
      <c r="J46" s="1">
        <v>270.39999999999998</v>
      </c>
      <c r="S46" s="1">
        <f t="shared" si="4"/>
        <v>2313.64</v>
      </c>
    </row>
    <row r="47" spans="1:19" s="1" customFormat="1" ht="18" customHeight="1">
      <c r="A47" s="9">
        <v>42166</v>
      </c>
      <c r="B47" s="5" t="s">
        <v>19</v>
      </c>
      <c r="C47" s="1">
        <v>3354.88</v>
      </c>
      <c r="D47" s="1">
        <v>617.79999999999995</v>
      </c>
      <c r="I47" s="1">
        <f t="shared" si="6"/>
        <v>617.79999999999995</v>
      </c>
      <c r="J47" s="1">
        <v>138</v>
      </c>
      <c r="S47" s="1">
        <f t="shared" si="4"/>
        <v>2599.08</v>
      </c>
    </row>
    <row r="48" spans="1:19" s="1" customFormat="1" ht="18" customHeight="1">
      <c r="A48" s="9">
        <v>42167</v>
      </c>
      <c r="B48" s="5" t="s">
        <v>20</v>
      </c>
      <c r="C48" s="1">
        <v>4719.92</v>
      </c>
      <c r="D48" s="1">
        <v>2599.4299999999998</v>
      </c>
      <c r="E48" s="1">
        <v>274</v>
      </c>
      <c r="I48" s="1">
        <f t="shared" si="6"/>
        <v>2873.43</v>
      </c>
      <c r="S48" s="1">
        <f t="shared" si="4"/>
        <v>1846.4900000000002</v>
      </c>
    </row>
    <row r="49" spans="1:31" s="1" customFormat="1" ht="18" customHeight="1">
      <c r="A49" s="9">
        <v>42168</v>
      </c>
      <c r="B49" s="5" t="s">
        <v>21</v>
      </c>
      <c r="C49" s="1">
        <v>8041.36</v>
      </c>
      <c r="D49" s="1">
        <v>4052.94</v>
      </c>
      <c r="E49" s="1">
        <v>9.8000000000000007</v>
      </c>
      <c r="I49" s="1">
        <f t="shared" si="6"/>
        <v>4062.7400000000002</v>
      </c>
      <c r="J49" s="1">
        <v>320.60000000000002</v>
      </c>
      <c r="S49" s="1">
        <f t="shared" si="4"/>
        <v>3658.0199999999995</v>
      </c>
    </row>
    <row r="50" spans="1:31" s="1" customFormat="1" ht="18" customHeight="1">
      <c r="A50" s="9">
        <v>42169</v>
      </c>
      <c r="B50" s="5" t="s">
        <v>22</v>
      </c>
      <c r="C50" s="1">
        <v>9523.5300000000007</v>
      </c>
      <c r="D50" s="1">
        <v>4753.3500000000004</v>
      </c>
      <c r="E50" s="1">
        <v>56.3</v>
      </c>
      <c r="I50" s="1">
        <f t="shared" si="6"/>
        <v>4809.6500000000005</v>
      </c>
      <c r="J50" s="1">
        <v>162</v>
      </c>
      <c r="S50" s="1">
        <f t="shared" si="4"/>
        <v>4551.88</v>
      </c>
    </row>
    <row r="51" spans="1:31" s="1" customFormat="1" ht="18" customHeight="1">
      <c r="A51" s="9">
        <v>42170</v>
      </c>
      <c r="B51" s="5" t="s">
        <v>16</v>
      </c>
      <c r="C51" s="1">
        <v>4464.6000000000004</v>
      </c>
      <c r="D51" s="1">
        <v>1994.84</v>
      </c>
      <c r="E51" s="1">
        <v>178.8</v>
      </c>
      <c r="I51" s="1">
        <f t="shared" si="6"/>
        <v>2173.64</v>
      </c>
      <c r="S51" s="1">
        <f t="shared" si="4"/>
        <v>2290.9600000000005</v>
      </c>
    </row>
    <row r="52" spans="1:31" s="1" customFormat="1" ht="18" customHeight="1">
      <c r="A52" s="9">
        <v>42171</v>
      </c>
      <c r="B52" s="5" t="s">
        <v>17</v>
      </c>
      <c r="C52" s="3">
        <v>3963.32</v>
      </c>
      <c r="D52" s="3">
        <v>1700.6</v>
      </c>
      <c r="E52" s="3">
        <v>529.6</v>
      </c>
      <c r="F52" s="3"/>
      <c r="G52" s="3"/>
      <c r="H52" s="3"/>
      <c r="I52" s="3">
        <f>E52+D52</f>
        <v>2230.1999999999998</v>
      </c>
      <c r="J52" s="3"/>
      <c r="K52" s="3"/>
      <c r="L52" s="3"/>
      <c r="M52" s="3"/>
      <c r="N52" s="3"/>
      <c r="O52" s="3"/>
      <c r="P52" s="3"/>
      <c r="Q52" s="3"/>
      <c r="R52" s="3"/>
      <c r="S52" s="3">
        <f>C52-D52-E52</f>
        <v>1733.1200000000003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1" s="1" customFormat="1" ht="18" customHeight="1">
      <c r="A53" s="9">
        <v>42172</v>
      </c>
      <c r="B53" s="21" t="s">
        <v>18</v>
      </c>
      <c r="C53" s="1">
        <v>4120.3100000000004</v>
      </c>
      <c r="D53" s="1">
        <v>1696.08</v>
      </c>
      <c r="E53" s="1">
        <v>322.3</v>
      </c>
      <c r="G53" s="3"/>
      <c r="H53" s="3"/>
      <c r="I53" s="3">
        <f>E53+D53</f>
        <v>2018.3799999999999</v>
      </c>
      <c r="J53" s="1">
        <v>371.9</v>
      </c>
      <c r="S53" s="3">
        <f>C53-I53-J53-K53-L53-M53-R53</f>
        <v>1730.0300000000002</v>
      </c>
      <c r="AE53" s="19"/>
    </row>
    <row r="54" spans="1:31" ht="18" customHeight="1">
      <c r="A54" s="9">
        <v>42173</v>
      </c>
      <c r="B54" s="21" t="s">
        <v>19</v>
      </c>
      <c r="C54" s="1">
        <v>3666.32</v>
      </c>
      <c r="D54" s="1">
        <v>1173.2</v>
      </c>
      <c r="E54" s="1"/>
      <c r="F54" s="1"/>
      <c r="G54" s="1"/>
      <c r="H54" s="1"/>
      <c r="I54" s="1">
        <v>1173.2</v>
      </c>
      <c r="J54" s="1"/>
      <c r="K54" s="1"/>
      <c r="L54" s="1"/>
      <c r="M54" s="1"/>
      <c r="N54" s="1"/>
      <c r="O54" s="1"/>
      <c r="P54" s="1"/>
      <c r="Q54" s="1"/>
      <c r="R54" s="1"/>
      <c r="S54" s="3">
        <f>C54-I54-J54-K54-L54-M54-R54</f>
        <v>2493.12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1" ht="18" customHeight="1">
      <c r="A55" s="9">
        <v>42174</v>
      </c>
      <c r="B55" s="21" t="s">
        <v>20</v>
      </c>
      <c r="C55" s="1">
        <v>4892.87</v>
      </c>
      <c r="D55" s="1">
        <v>2538.1999999999998</v>
      </c>
      <c r="E55" s="1">
        <v>408.9</v>
      </c>
      <c r="F55" s="1"/>
      <c r="G55" s="1"/>
      <c r="H55" s="1"/>
      <c r="I55" s="1"/>
      <c r="J55" s="1">
        <v>839.7</v>
      </c>
      <c r="K55" s="1"/>
      <c r="L55" s="1"/>
      <c r="M55" s="1"/>
      <c r="N55" s="1"/>
      <c r="O55" s="1"/>
      <c r="P55" s="1"/>
      <c r="Q55" s="1"/>
      <c r="R55" s="1"/>
      <c r="S55" s="3">
        <f t="shared" ref="S55:S56" si="7">C55-D55-E55-J55</f>
        <v>1106.07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1" ht="18" customHeight="1">
      <c r="A56" s="9">
        <v>42175</v>
      </c>
      <c r="B56" s="21" t="s">
        <v>21</v>
      </c>
      <c r="C56" s="1">
        <v>3853.27</v>
      </c>
      <c r="D56" s="1">
        <v>1876.36</v>
      </c>
      <c r="E56" s="1">
        <v>31.7</v>
      </c>
      <c r="F56" s="1"/>
      <c r="G56" s="1"/>
      <c r="H56" s="1"/>
      <c r="I56" s="1">
        <f t="shared" ref="I56:I65" si="8">E56+D56+F56</f>
        <v>1908.06</v>
      </c>
      <c r="J56" s="1">
        <v>203.5</v>
      </c>
      <c r="K56" s="1"/>
      <c r="L56" s="1"/>
      <c r="M56" s="1"/>
      <c r="N56" s="1"/>
      <c r="O56" s="1"/>
      <c r="P56" s="1"/>
      <c r="Q56" s="1"/>
      <c r="R56" s="1"/>
      <c r="S56" s="3">
        <f t="shared" si="7"/>
        <v>1741.71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1" ht="18" customHeight="1">
      <c r="A57" s="9">
        <v>42176</v>
      </c>
      <c r="B57" s="21" t="s">
        <v>22</v>
      </c>
      <c r="C57" s="1">
        <v>3996.34</v>
      </c>
      <c r="D57" s="1">
        <v>1819.6</v>
      </c>
      <c r="E57" s="1">
        <v>37</v>
      </c>
      <c r="F57" s="1"/>
      <c r="G57" s="1"/>
      <c r="H57" s="1"/>
      <c r="I57" s="1">
        <f t="shared" si="8"/>
        <v>1856.6</v>
      </c>
      <c r="J57" s="1">
        <v>216.1</v>
      </c>
      <c r="K57" s="1">
        <v>189.5</v>
      </c>
      <c r="L57" s="1"/>
      <c r="M57" s="1">
        <v>330.3</v>
      </c>
      <c r="N57" s="1"/>
      <c r="O57" s="1"/>
      <c r="P57" s="1"/>
      <c r="Q57" s="1"/>
      <c r="R57" s="1"/>
      <c r="S57" s="3">
        <f>C57-I57-J57-K57-L57-M57-R57</f>
        <v>1403.8400000000004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1" ht="18" customHeight="1">
      <c r="A58" s="9">
        <v>42177</v>
      </c>
      <c r="B58" s="21" t="s">
        <v>16</v>
      </c>
      <c r="C58" s="1">
        <v>4769.18</v>
      </c>
      <c r="D58" s="1">
        <v>1450.04</v>
      </c>
      <c r="E58" s="1">
        <v>419.3</v>
      </c>
      <c r="F58" s="1"/>
      <c r="G58" s="1"/>
      <c r="H58" s="1"/>
      <c r="I58" s="1">
        <f t="shared" si="8"/>
        <v>1869.34</v>
      </c>
      <c r="J58" s="1" t="s">
        <v>23</v>
      </c>
      <c r="K58" s="1"/>
      <c r="L58" s="1"/>
      <c r="M58" s="1"/>
      <c r="N58" s="1"/>
      <c r="O58" s="1"/>
      <c r="P58" s="1"/>
      <c r="Q58" s="1"/>
      <c r="R58" s="1"/>
      <c r="S58" s="3">
        <f>C58-D58-E58</f>
        <v>2899.84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1" ht="18" customHeight="1">
      <c r="A59" s="9">
        <v>42178</v>
      </c>
      <c r="B59" s="21" t="s">
        <v>17</v>
      </c>
      <c r="C59" s="1">
        <v>3658.22</v>
      </c>
      <c r="D59" s="1">
        <v>1516.1</v>
      </c>
      <c r="E59" s="1"/>
      <c r="F59" s="1"/>
      <c r="G59" s="1"/>
      <c r="H59" s="1"/>
      <c r="I59" s="1">
        <f t="shared" si="8"/>
        <v>1516.1</v>
      </c>
      <c r="J59" s="1">
        <v>43.57</v>
      </c>
      <c r="K59" s="1"/>
      <c r="L59" s="1"/>
      <c r="M59" s="1">
        <v>40.5</v>
      </c>
      <c r="N59" s="1"/>
      <c r="O59" s="1"/>
      <c r="P59" s="1"/>
      <c r="Q59" s="1"/>
      <c r="R59" s="1"/>
      <c r="S59" s="3">
        <f t="shared" ref="S59:S62" si="9">C59-D59-E59-J59</f>
        <v>2098.5499999999997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1" ht="18" customHeight="1">
      <c r="A60" s="9">
        <v>42179</v>
      </c>
      <c r="B60" s="21" t="s">
        <v>18</v>
      </c>
      <c r="C60" s="1">
        <v>3404.62</v>
      </c>
      <c r="D60" s="1">
        <v>1832.6</v>
      </c>
      <c r="E60" s="1">
        <v>130</v>
      </c>
      <c r="F60" s="1"/>
      <c r="G60" s="1"/>
      <c r="H60" s="1"/>
      <c r="I60" s="1">
        <f t="shared" si="8"/>
        <v>1962.6</v>
      </c>
      <c r="J60" s="1">
        <v>182.5</v>
      </c>
      <c r="K60" s="1"/>
      <c r="L60" s="1"/>
      <c r="M60" s="1"/>
      <c r="N60" s="1"/>
      <c r="O60" s="1"/>
      <c r="P60" s="1"/>
      <c r="Q60" s="1"/>
      <c r="R60" s="1"/>
      <c r="S60" s="3">
        <f t="shared" si="9"/>
        <v>1259.52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1" ht="18" customHeight="1">
      <c r="A61" s="10">
        <v>42180</v>
      </c>
      <c r="B61" s="22" t="s">
        <v>19</v>
      </c>
      <c r="C61" s="3">
        <v>6604.64</v>
      </c>
      <c r="D61" s="3">
        <v>3633.58</v>
      </c>
      <c r="E61" s="3">
        <v>91.6</v>
      </c>
      <c r="F61" s="3"/>
      <c r="G61" s="3"/>
      <c r="H61" s="3"/>
      <c r="I61" s="3">
        <f t="shared" si="8"/>
        <v>3725.18</v>
      </c>
      <c r="J61" s="3">
        <v>265</v>
      </c>
      <c r="K61" s="3"/>
      <c r="L61" s="3"/>
      <c r="M61" s="3"/>
      <c r="N61" s="3"/>
      <c r="O61" s="3"/>
      <c r="P61" s="3"/>
      <c r="Q61" s="3"/>
      <c r="R61" s="3"/>
      <c r="S61" s="3">
        <f t="shared" si="9"/>
        <v>2614.4600000000005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1" s="1" customFormat="1" ht="18" customHeight="1">
      <c r="A62" s="9">
        <v>42181</v>
      </c>
      <c r="B62" s="5" t="s">
        <v>20</v>
      </c>
      <c r="C62" s="1">
        <v>3585.53</v>
      </c>
      <c r="D62" s="1">
        <v>888.6</v>
      </c>
      <c r="I62" s="1">
        <f t="shared" si="8"/>
        <v>888.6</v>
      </c>
      <c r="S62" s="1">
        <f t="shared" si="9"/>
        <v>2696.9300000000003</v>
      </c>
    </row>
    <row r="63" spans="1:31" s="1" customFormat="1" ht="18" customHeight="1">
      <c r="A63" s="9">
        <v>42182</v>
      </c>
      <c r="B63" s="5" t="s">
        <v>21</v>
      </c>
      <c r="C63" s="1">
        <v>4496.87</v>
      </c>
      <c r="D63" s="1">
        <v>1938.7</v>
      </c>
      <c r="E63" s="1">
        <v>457.7</v>
      </c>
      <c r="I63" s="1">
        <f t="shared" si="8"/>
        <v>2396.4</v>
      </c>
      <c r="J63" s="1" t="s">
        <v>24</v>
      </c>
      <c r="S63" s="1">
        <v>2100.5</v>
      </c>
    </row>
    <row r="64" spans="1:31" s="1" customFormat="1" ht="18" customHeight="1">
      <c r="A64" s="9">
        <v>42183</v>
      </c>
      <c r="B64" s="5" t="s">
        <v>22</v>
      </c>
      <c r="C64" s="1">
        <v>7806.88</v>
      </c>
      <c r="D64" s="1">
        <v>2403.8000000000002</v>
      </c>
      <c r="E64" s="1">
        <v>678.12</v>
      </c>
      <c r="I64" s="1">
        <f t="shared" si="8"/>
        <v>3081.92</v>
      </c>
      <c r="J64" s="1">
        <v>3238.9</v>
      </c>
      <c r="S64" s="1">
        <f t="shared" ref="S64:S66" si="10">C64-D64-E64-J64</f>
        <v>1486.06</v>
      </c>
    </row>
    <row r="65" spans="1:22" s="4" customFormat="1" ht="18" customHeight="1">
      <c r="A65" s="7">
        <v>42184</v>
      </c>
      <c r="B65" s="8" t="s">
        <v>16</v>
      </c>
      <c r="C65" s="4">
        <v>3248</v>
      </c>
      <c r="D65" s="4">
        <v>1120.1099999999999</v>
      </c>
      <c r="E65" s="14">
        <v>126</v>
      </c>
      <c r="I65" s="4">
        <f t="shared" si="8"/>
        <v>1246.1099999999999</v>
      </c>
      <c r="S65" s="4">
        <f t="shared" si="10"/>
        <v>2001.8900000000003</v>
      </c>
      <c r="V65" s="23"/>
    </row>
    <row r="66" spans="1:22" s="1" customFormat="1" ht="18" customHeight="1">
      <c r="A66" s="9">
        <v>42185</v>
      </c>
      <c r="B66" s="5" t="s">
        <v>17</v>
      </c>
      <c r="C66" s="1">
        <v>7121.35</v>
      </c>
      <c r="D66" s="1">
        <v>1478.4</v>
      </c>
      <c r="E66" s="1">
        <v>149.30000000000001</v>
      </c>
      <c r="F66" s="4"/>
      <c r="G66" s="4"/>
      <c r="H66" s="4"/>
      <c r="I66" s="4">
        <f t="shared" ref="I66:I84" si="11">E66+D66+F66</f>
        <v>1627.7</v>
      </c>
      <c r="J66" s="4">
        <v>3376</v>
      </c>
      <c r="K66" s="4"/>
      <c r="L66" s="4"/>
      <c r="M66" s="4"/>
      <c r="N66" s="4"/>
      <c r="O66" s="4"/>
      <c r="P66" s="4"/>
      <c r="Q66" s="4"/>
      <c r="R66" s="4"/>
      <c r="S66" s="4">
        <f t="shared" si="10"/>
        <v>2117.6500000000005</v>
      </c>
      <c r="T66" s="4"/>
      <c r="U66" s="4"/>
    </row>
    <row r="67" spans="1:22" s="1" customFormat="1" ht="18" customHeight="1">
      <c r="A67" s="9">
        <v>42186</v>
      </c>
      <c r="B67" s="5" t="s">
        <v>18</v>
      </c>
      <c r="C67" s="1">
        <v>4004.11</v>
      </c>
      <c r="D67" s="1">
        <v>1989.42</v>
      </c>
      <c r="E67" s="1">
        <v>179.49</v>
      </c>
      <c r="I67" s="1">
        <f t="shared" si="11"/>
        <v>2168.91</v>
      </c>
      <c r="S67" s="1">
        <f t="shared" ref="S67:S72" si="12">C67-D67-E67-J67</f>
        <v>1835.2</v>
      </c>
    </row>
    <row r="68" spans="1:22" s="1" customFormat="1" ht="18" customHeight="1">
      <c r="A68" s="9">
        <v>42187</v>
      </c>
      <c r="B68" s="5" t="s">
        <v>19</v>
      </c>
      <c r="C68" s="1">
        <v>3736.1</v>
      </c>
      <c r="D68" s="1">
        <v>2130.9</v>
      </c>
      <c r="I68" s="1">
        <f t="shared" si="11"/>
        <v>2130.9</v>
      </c>
      <c r="J68" s="1">
        <v>389</v>
      </c>
      <c r="S68" s="1">
        <f t="shared" si="12"/>
        <v>1216.1999999999998</v>
      </c>
    </row>
    <row r="69" spans="1:22" s="1" customFormat="1" ht="18" customHeight="1">
      <c r="A69" s="9">
        <v>42188</v>
      </c>
      <c r="B69" s="5" t="s">
        <v>20</v>
      </c>
      <c r="C69" s="1">
        <v>5455.97</v>
      </c>
      <c r="D69" s="1">
        <v>2835.6</v>
      </c>
      <c r="I69" s="1">
        <f t="shared" si="11"/>
        <v>2835.6</v>
      </c>
      <c r="S69" s="1">
        <f t="shared" si="12"/>
        <v>2620.3700000000003</v>
      </c>
    </row>
    <row r="70" spans="1:22" s="1" customFormat="1" ht="18" customHeight="1">
      <c r="A70" s="9">
        <v>42189</v>
      </c>
      <c r="B70" s="5" t="s">
        <v>21</v>
      </c>
      <c r="C70" s="1">
        <v>4401.7</v>
      </c>
      <c r="D70" s="1">
        <v>1999.8</v>
      </c>
      <c r="E70" s="1">
        <v>675.4</v>
      </c>
      <c r="I70" s="1">
        <f t="shared" si="11"/>
        <v>2675.2</v>
      </c>
      <c r="J70" s="1">
        <v>760.8</v>
      </c>
      <c r="S70" s="1">
        <f t="shared" si="12"/>
        <v>965.69999999999959</v>
      </c>
    </row>
    <row r="71" spans="1:22" s="1" customFormat="1" ht="18" customHeight="1">
      <c r="A71" s="9">
        <v>42190</v>
      </c>
      <c r="B71" s="5" t="s">
        <v>22</v>
      </c>
      <c r="C71" s="1">
        <v>4083.06</v>
      </c>
      <c r="D71" s="1">
        <v>1659.45</v>
      </c>
      <c r="E71" s="1">
        <v>194.4</v>
      </c>
      <c r="I71" s="1">
        <f t="shared" si="11"/>
        <v>1853.8500000000001</v>
      </c>
      <c r="J71" s="1">
        <v>759.5</v>
      </c>
      <c r="S71" s="1">
        <f t="shared" si="12"/>
        <v>1469.7099999999996</v>
      </c>
    </row>
    <row r="72" spans="1:22" s="1" customFormat="1" ht="18" customHeight="1">
      <c r="A72" s="9">
        <v>42191</v>
      </c>
      <c r="B72" s="5" t="s">
        <v>16</v>
      </c>
      <c r="C72" s="1">
        <v>3568.63</v>
      </c>
      <c r="D72" s="1">
        <v>1180.42</v>
      </c>
      <c r="I72" s="1">
        <f t="shared" si="11"/>
        <v>1180.42</v>
      </c>
      <c r="J72" s="1">
        <v>55</v>
      </c>
      <c r="S72" s="1">
        <f t="shared" si="12"/>
        <v>2333.21</v>
      </c>
    </row>
    <row r="73" spans="1:22" s="1" customFormat="1" ht="18" customHeight="1">
      <c r="A73" s="9">
        <v>42192</v>
      </c>
      <c r="B73" s="5" t="s">
        <v>17</v>
      </c>
      <c r="C73" s="1">
        <v>3879.21</v>
      </c>
      <c r="D73" s="1">
        <v>1340.85</v>
      </c>
      <c r="E73" s="1">
        <v>483.6</v>
      </c>
      <c r="I73" s="1">
        <f t="shared" si="11"/>
        <v>1824.4499999999998</v>
      </c>
      <c r="L73" s="1">
        <v>224.7</v>
      </c>
      <c r="S73" s="1">
        <v>1830.06</v>
      </c>
    </row>
    <row r="74" spans="1:22" s="1" customFormat="1" ht="18" customHeight="1">
      <c r="A74" s="9">
        <v>42193</v>
      </c>
      <c r="B74" s="5" t="s">
        <v>18</v>
      </c>
      <c r="C74" s="1">
        <v>3858.72</v>
      </c>
      <c r="D74" s="1">
        <v>1284.8</v>
      </c>
      <c r="E74" s="1">
        <v>228</v>
      </c>
      <c r="I74" s="1">
        <f t="shared" si="11"/>
        <v>1512.8</v>
      </c>
      <c r="S74" s="1">
        <f t="shared" ref="S74:S79" si="13">C74-D74-E74-J74</f>
        <v>2345.92</v>
      </c>
    </row>
    <row r="75" spans="1:22" s="1" customFormat="1" ht="18" customHeight="1">
      <c r="A75" s="9">
        <v>42194</v>
      </c>
      <c r="B75" s="5" t="s">
        <v>19</v>
      </c>
      <c r="C75" s="1">
        <v>4523.08</v>
      </c>
      <c r="D75" s="1">
        <v>2289.73</v>
      </c>
      <c r="E75" s="1">
        <v>1067.74</v>
      </c>
      <c r="I75" s="1">
        <f t="shared" si="11"/>
        <v>3357.4700000000003</v>
      </c>
      <c r="J75" s="1">
        <v>200</v>
      </c>
      <c r="S75" s="1">
        <f t="shared" si="13"/>
        <v>965.6099999999999</v>
      </c>
    </row>
    <row r="76" spans="1:22" s="1" customFormat="1" ht="18" customHeight="1">
      <c r="A76" s="9">
        <v>42195</v>
      </c>
      <c r="B76" s="5" t="s">
        <v>20</v>
      </c>
      <c r="C76" s="1">
        <v>5887.83</v>
      </c>
      <c r="D76" s="1">
        <v>3835.5</v>
      </c>
      <c r="E76" s="1">
        <v>309.2</v>
      </c>
      <c r="I76" s="1">
        <f t="shared" si="11"/>
        <v>4144.7</v>
      </c>
      <c r="S76" s="1">
        <f t="shared" si="13"/>
        <v>1743.1299999999999</v>
      </c>
    </row>
    <row r="77" spans="1:22" s="1" customFormat="1" ht="18" customHeight="1">
      <c r="A77" s="9">
        <v>42196</v>
      </c>
      <c r="B77" s="5" t="s">
        <v>21</v>
      </c>
      <c r="C77" s="1">
        <v>4398.71</v>
      </c>
      <c r="D77" s="1">
        <v>2058.1</v>
      </c>
      <c r="E77" s="1">
        <v>52.87</v>
      </c>
      <c r="I77" s="1">
        <f t="shared" si="11"/>
        <v>2110.9699999999998</v>
      </c>
      <c r="J77" s="1">
        <v>405.1</v>
      </c>
      <c r="S77" s="1">
        <f t="shared" si="13"/>
        <v>1882.6400000000003</v>
      </c>
    </row>
    <row r="78" spans="1:22" s="1" customFormat="1" ht="18" customHeight="1">
      <c r="A78" s="9">
        <v>42197</v>
      </c>
      <c r="B78" s="5" t="s">
        <v>22</v>
      </c>
      <c r="C78" s="1">
        <v>5795.94</v>
      </c>
      <c r="D78" s="1">
        <v>4332.17</v>
      </c>
      <c r="E78" s="1">
        <v>29.8</v>
      </c>
      <c r="I78" s="1">
        <f t="shared" si="11"/>
        <v>4361.97</v>
      </c>
      <c r="J78" s="1">
        <v>1004.4</v>
      </c>
      <c r="S78" s="1">
        <f t="shared" si="13"/>
        <v>429.5699999999996</v>
      </c>
    </row>
    <row r="79" spans="1:22" s="1" customFormat="1" ht="18" customHeight="1">
      <c r="A79" s="9">
        <v>42198</v>
      </c>
      <c r="B79" s="5" t="s">
        <v>16</v>
      </c>
      <c r="C79" s="1">
        <v>3642.9</v>
      </c>
      <c r="D79" s="1">
        <v>1318.6</v>
      </c>
      <c r="E79" s="1">
        <v>343.5</v>
      </c>
      <c r="I79" s="1">
        <f t="shared" si="11"/>
        <v>1662.1</v>
      </c>
      <c r="J79" s="1">
        <v>123</v>
      </c>
      <c r="S79" s="1">
        <f t="shared" si="13"/>
        <v>1857.8000000000002</v>
      </c>
    </row>
    <row r="80" spans="1:22" s="1" customFormat="1" ht="18" customHeight="1">
      <c r="A80" s="9">
        <v>42199</v>
      </c>
      <c r="B80" s="5" t="s">
        <v>17</v>
      </c>
      <c r="C80" s="1">
        <v>11488.32</v>
      </c>
      <c r="D80" s="1">
        <v>1810.7</v>
      </c>
      <c r="E80" s="1">
        <v>511.1</v>
      </c>
      <c r="F80" s="13"/>
      <c r="G80" s="13"/>
      <c r="H80" s="13"/>
      <c r="I80" s="1">
        <f t="shared" si="11"/>
        <v>2321.8000000000002</v>
      </c>
      <c r="J80" s="1">
        <v>289</v>
      </c>
      <c r="K80" s="1">
        <v>8680</v>
      </c>
      <c r="S80" s="1">
        <f t="shared" ref="S80:S84" si="14">C80-D80-E80-F80-J80</f>
        <v>8877.5199999999986</v>
      </c>
    </row>
    <row r="81" spans="1:19" s="1" customFormat="1" ht="18" customHeight="1">
      <c r="A81" s="9">
        <v>42200</v>
      </c>
      <c r="B81" s="5" t="s">
        <v>18</v>
      </c>
      <c r="C81" s="1">
        <v>4402.49</v>
      </c>
      <c r="D81" s="1">
        <v>2510.34</v>
      </c>
      <c r="E81" s="1">
        <v>37.049999999999997</v>
      </c>
      <c r="I81" s="1">
        <f t="shared" si="11"/>
        <v>2547.3900000000003</v>
      </c>
      <c r="J81" s="1">
        <v>336.3</v>
      </c>
      <c r="S81" s="1">
        <f t="shared" si="14"/>
        <v>1518.7999999999997</v>
      </c>
    </row>
    <row r="82" spans="1:19" s="1" customFormat="1" ht="18" customHeight="1">
      <c r="A82" s="9">
        <v>42201</v>
      </c>
      <c r="B82" s="5" t="s">
        <v>19</v>
      </c>
      <c r="C82" s="1">
        <v>5572.92</v>
      </c>
      <c r="D82" s="1">
        <v>2864.1</v>
      </c>
      <c r="I82" s="1">
        <f t="shared" si="11"/>
        <v>2864.1</v>
      </c>
      <c r="J82" s="1">
        <v>300</v>
      </c>
      <c r="S82" s="1">
        <f t="shared" si="14"/>
        <v>2408.8200000000002</v>
      </c>
    </row>
    <row r="83" spans="1:19" s="1" customFormat="1" ht="18" customHeight="1">
      <c r="A83" s="9">
        <v>42202</v>
      </c>
      <c r="B83" s="5" t="s">
        <v>20</v>
      </c>
      <c r="C83" s="1">
        <v>3177.49</v>
      </c>
      <c r="D83" s="1">
        <v>1197.32</v>
      </c>
      <c r="E83" s="1">
        <v>920.7</v>
      </c>
      <c r="I83" s="1">
        <f t="shared" si="11"/>
        <v>2118.02</v>
      </c>
      <c r="J83" s="1">
        <v>415.8</v>
      </c>
      <c r="S83" s="1">
        <f t="shared" si="14"/>
        <v>643.66999999999985</v>
      </c>
    </row>
    <row r="84" spans="1:19" s="1" customFormat="1" ht="18" customHeight="1">
      <c r="A84" s="9">
        <v>42203</v>
      </c>
      <c r="B84" s="5" t="s">
        <v>21</v>
      </c>
      <c r="C84" s="1">
        <v>6445.58</v>
      </c>
      <c r="D84" s="1">
        <v>3198.62</v>
      </c>
      <c r="E84" s="1">
        <v>326.20999999999998</v>
      </c>
      <c r="I84" s="1">
        <f t="shared" si="11"/>
        <v>3524.83</v>
      </c>
      <c r="J84" s="1">
        <v>966.2</v>
      </c>
      <c r="S84" s="1">
        <f t="shared" si="14"/>
        <v>1954.55</v>
      </c>
    </row>
    <row r="85" spans="1:19" s="1" customFormat="1" ht="18" customHeight="1">
      <c r="A85" s="9">
        <v>42204</v>
      </c>
      <c r="B85" s="5" t="s">
        <v>22</v>
      </c>
      <c r="C85" s="1">
        <v>8663.42</v>
      </c>
      <c r="D85" s="1">
        <v>3477.27</v>
      </c>
      <c r="E85" s="1">
        <v>2995.2</v>
      </c>
      <c r="I85" s="1">
        <f t="shared" ref="I85:I93" si="15">E85+D85+F85</f>
        <v>6472.4699999999993</v>
      </c>
      <c r="J85" s="1">
        <v>753</v>
      </c>
      <c r="S85" s="1">
        <v>1437.95</v>
      </c>
    </row>
    <row r="86" spans="1:19" s="1" customFormat="1" ht="18" customHeight="1">
      <c r="A86" s="9">
        <v>42205</v>
      </c>
      <c r="B86" s="5" t="s">
        <v>16</v>
      </c>
      <c r="C86" s="1">
        <v>5851.19</v>
      </c>
      <c r="D86" s="1">
        <v>2005.66</v>
      </c>
      <c r="E86" s="1">
        <v>70.8</v>
      </c>
      <c r="I86" s="1">
        <f t="shared" si="15"/>
        <v>2076.46</v>
      </c>
      <c r="S86" s="1">
        <f>C86-I86-J86-K86-L86-M86-R86</f>
        <v>3774.7299999999996</v>
      </c>
    </row>
    <row r="87" spans="1:19" s="1" customFormat="1" ht="18" customHeight="1">
      <c r="A87" s="9">
        <v>42206</v>
      </c>
      <c r="B87" s="5" t="s">
        <v>17</v>
      </c>
      <c r="C87" s="1">
        <v>5645.16</v>
      </c>
      <c r="D87" s="1">
        <v>2156.67</v>
      </c>
      <c r="I87" s="1">
        <f t="shared" si="15"/>
        <v>2156.67</v>
      </c>
      <c r="J87" s="1">
        <v>0</v>
      </c>
      <c r="S87" s="1">
        <v>3489.16</v>
      </c>
    </row>
    <row r="88" spans="1:19" s="1" customFormat="1" ht="18" customHeight="1">
      <c r="A88" s="9">
        <v>42207</v>
      </c>
      <c r="B88" s="5" t="s">
        <v>18</v>
      </c>
      <c r="C88" s="1">
        <v>5763.33</v>
      </c>
      <c r="D88" s="1">
        <v>1773.13</v>
      </c>
      <c r="E88" s="1">
        <v>1227.5999999999999</v>
      </c>
      <c r="I88" s="1">
        <f t="shared" si="15"/>
        <v>3000.73</v>
      </c>
      <c r="J88" s="1">
        <v>2237</v>
      </c>
      <c r="S88" s="1">
        <f t="shared" ref="S88:S109" si="16">C88-I88-J88-K88-L88-M88-R88</f>
        <v>525.59999999999991</v>
      </c>
    </row>
    <row r="89" spans="1:19" s="3" customFormat="1" ht="18" customHeight="1">
      <c r="A89" s="10">
        <v>42208</v>
      </c>
      <c r="B89" s="11" t="s">
        <v>19</v>
      </c>
      <c r="C89" s="3">
        <v>6940.2</v>
      </c>
      <c r="D89" s="3">
        <v>2785.02</v>
      </c>
      <c r="E89" s="3">
        <v>389.7</v>
      </c>
      <c r="I89" s="3">
        <f t="shared" si="15"/>
        <v>3174.72</v>
      </c>
      <c r="J89" s="3">
        <v>72.599999999999994</v>
      </c>
      <c r="S89" s="3">
        <f t="shared" si="16"/>
        <v>3692.88</v>
      </c>
    </row>
    <row r="90" spans="1:19" s="1" customFormat="1" ht="18" customHeight="1">
      <c r="A90" s="9">
        <v>42209</v>
      </c>
      <c r="B90" s="5" t="s">
        <v>20</v>
      </c>
      <c r="C90" s="1">
        <v>3685.07</v>
      </c>
      <c r="D90" s="1">
        <v>2185.6</v>
      </c>
      <c r="E90" s="1">
        <v>51.5</v>
      </c>
      <c r="I90" s="1">
        <f t="shared" si="15"/>
        <v>2237.1</v>
      </c>
      <c r="J90" s="1">
        <v>348</v>
      </c>
      <c r="S90" s="1">
        <f t="shared" si="16"/>
        <v>1099.9700000000003</v>
      </c>
    </row>
    <row r="91" spans="1:19" s="1" customFormat="1" ht="18" customHeight="1">
      <c r="A91" s="10">
        <v>42210</v>
      </c>
      <c r="B91" s="11" t="s">
        <v>21</v>
      </c>
      <c r="C91" s="1">
        <v>4164.32</v>
      </c>
      <c r="D91" s="1">
        <v>1537.6</v>
      </c>
      <c r="E91" s="1">
        <v>63.8</v>
      </c>
      <c r="I91" s="1">
        <f t="shared" si="15"/>
        <v>1601.3999999999999</v>
      </c>
      <c r="S91" s="1">
        <f t="shared" si="16"/>
        <v>2562.92</v>
      </c>
    </row>
    <row r="92" spans="1:19" s="1" customFormat="1" ht="18" customHeight="1">
      <c r="A92" s="9">
        <v>42211</v>
      </c>
      <c r="B92" s="5" t="s">
        <v>22</v>
      </c>
      <c r="C92" s="1">
        <v>4072</v>
      </c>
      <c r="D92" s="1">
        <v>1953.7</v>
      </c>
      <c r="E92" s="1">
        <v>186.86</v>
      </c>
      <c r="I92" s="1">
        <f t="shared" si="15"/>
        <v>2140.56</v>
      </c>
      <c r="S92" s="1">
        <f t="shared" si="16"/>
        <v>1931.44</v>
      </c>
    </row>
    <row r="93" spans="1:19" s="1" customFormat="1" ht="18" customHeight="1">
      <c r="A93" s="10">
        <v>42212</v>
      </c>
      <c r="B93" s="11" t="s">
        <v>16</v>
      </c>
      <c r="C93" s="1">
        <v>4256.01</v>
      </c>
      <c r="D93" s="1">
        <v>1083</v>
      </c>
      <c r="E93" s="1">
        <v>205.8</v>
      </c>
      <c r="I93" s="1">
        <f t="shared" si="15"/>
        <v>1288.8</v>
      </c>
      <c r="J93" s="1">
        <v>1283.3</v>
      </c>
      <c r="S93" s="1">
        <f t="shared" si="16"/>
        <v>1683.91</v>
      </c>
    </row>
    <row r="94" spans="1:19" s="1" customFormat="1" ht="18" customHeight="1">
      <c r="A94" s="9">
        <v>42213</v>
      </c>
      <c r="B94" s="5" t="s">
        <v>17</v>
      </c>
      <c r="C94" s="1">
        <v>5106.42</v>
      </c>
      <c r="D94" s="1">
        <v>2263.9</v>
      </c>
      <c r="I94" s="1">
        <f t="shared" ref="I94:I102" si="17">E94+D94+F94</f>
        <v>2263.9</v>
      </c>
      <c r="J94" s="1">
        <v>711</v>
      </c>
      <c r="S94" s="1">
        <f t="shared" si="16"/>
        <v>2131.52</v>
      </c>
    </row>
    <row r="95" spans="1:19" s="1" customFormat="1" ht="18" customHeight="1">
      <c r="A95" s="10">
        <v>42214</v>
      </c>
      <c r="B95" s="11" t="s">
        <v>18</v>
      </c>
      <c r="C95" s="1">
        <v>5195.43</v>
      </c>
      <c r="D95" s="1">
        <v>3489.6</v>
      </c>
      <c r="E95" s="1">
        <v>248.5</v>
      </c>
      <c r="I95" s="1">
        <f t="shared" si="17"/>
        <v>3738.1</v>
      </c>
      <c r="J95" s="1">
        <v>77.599999999999994</v>
      </c>
      <c r="S95" s="1">
        <f t="shared" si="16"/>
        <v>1379.7300000000005</v>
      </c>
    </row>
    <row r="96" spans="1:19" s="1" customFormat="1" ht="18" customHeight="1">
      <c r="A96" s="9">
        <v>42215</v>
      </c>
      <c r="B96" s="5" t="s">
        <v>19</v>
      </c>
      <c r="C96" s="1">
        <v>3100.15</v>
      </c>
      <c r="D96" s="1">
        <v>1321.2</v>
      </c>
      <c r="E96" s="1">
        <v>147.19999999999999</v>
      </c>
      <c r="I96" s="1">
        <f t="shared" si="17"/>
        <v>1468.4</v>
      </c>
      <c r="S96" s="1">
        <f t="shared" si="16"/>
        <v>1631.75</v>
      </c>
    </row>
    <row r="97" spans="1:19" s="1" customFormat="1" ht="18" customHeight="1">
      <c r="A97" s="10">
        <v>42216</v>
      </c>
      <c r="B97" s="11" t="s">
        <v>20</v>
      </c>
      <c r="C97" s="1">
        <v>3891.2</v>
      </c>
      <c r="D97" s="1">
        <v>1938.45</v>
      </c>
      <c r="E97" s="1">
        <v>129.4</v>
      </c>
      <c r="I97" s="1">
        <f t="shared" si="17"/>
        <v>2067.85</v>
      </c>
      <c r="J97" s="1">
        <v>77.599999999999994</v>
      </c>
      <c r="S97" s="1">
        <f t="shared" si="16"/>
        <v>1745.75</v>
      </c>
    </row>
    <row r="98" spans="1:19" s="1" customFormat="1" ht="18" customHeight="1">
      <c r="A98" s="9">
        <v>42217</v>
      </c>
      <c r="B98" s="5" t="s">
        <v>21</v>
      </c>
      <c r="C98" s="1">
        <v>3474.05</v>
      </c>
      <c r="D98" s="1">
        <v>1657.9</v>
      </c>
      <c r="E98" s="1">
        <v>549.20000000000005</v>
      </c>
      <c r="I98" s="1">
        <f t="shared" si="17"/>
        <v>2207.1000000000004</v>
      </c>
      <c r="S98" s="1">
        <f t="shared" si="16"/>
        <v>1266.9499999999998</v>
      </c>
    </row>
    <row r="99" spans="1:19" s="1" customFormat="1" ht="18" customHeight="1">
      <c r="A99" s="10">
        <v>42218</v>
      </c>
      <c r="B99" s="11" t="s">
        <v>22</v>
      </c>
      <c r="C99" s="1">
        <v>2800.49</v>
      </c>
      <c r="D99" s="1">
        <v>946.3</v>
      </c>
      <c r="E99" s="1">
        <v>488.8</v>
      </c>
      <c r="I99" s="1">
        <f t="shared" si="17"/>
        <v>1435.1</v>
      </c>
      <c r="J99" s="1">
        <v>93</v>
      </c>
      <c r="K99" s="1">
        <v>174.2</v>
      </c>
      <c r="S99" s="1">
        <f t="shared" si="16"/>
        <v>1098.1899999999998</v>
      </c>
    </row>
    <row r="100" spans="1:19" s="1" customFormat="1" ht="18" customHeight="1">
      <c r="A100" s="9">
        <v>42219</v>
      </c>
      <c r="B100" s="5" t="s">
        <v>16</v>
      </c>
      <c r="C100" s="1">
        <v>4787.43</v>
      </c>
      <c r="D100" s="1">
        <v>2385.4</v>
      </c>
      <c r="E100" s="1">
        <v>198</v>
      </c>
      <c r="I100" s="1">
        <f t="shared" si="17"/>
        <v>2583.4</v>
      </c>
      <c r="J100" s="1">
        <v>448.5</v>
      </c>
      <c r="S100" s="1">
        <f t="shared" si="16"/>
        <v>1755.5300000000002</v>
      </c>
    </row>
    <row r="101" spans="1:19" s="1" customFormat="1" ht="18" customHeight="1">
      <c r="A101" s="10">
        <v>42220</v>
      </c>
      <c r="B101" s="11" t="s">
        <v>17</v>
      </c>
      <c r="C101" s="1">
        <v>4535</v>
      </c>
      <c r="D101" s="1">
        <v>1894.91</v>
      </c>
      <c r="E101" s="1">
        <v>250.6</v>
      </c>
      <c r="I101" s="1">
        <f t="shared" si="17"/>
        <v>2145.5100000000002</v>
      </c>
      <c r="J101" s="1">
        <v>120</v>
      </c>
      <c r="S101" s="1">
        <f t="shared" si="16"/>
        <v>2269.4899999999998</v>
      </c>
    </row>
    <row r="102" spans="1:19" s="1" customFormat="1" ht="18" customHeight="1">
      <c r="A102" s="9">
        <v>42221</v>
      </c>
      <c r="B102" s="5" t="s">
        <v>18</v>
      </c>
      <c r="C102" s="1">
        <v>4021.38</v>
      </c>
      <c r="D102" s="1">
        <v>877.8</v>
      </c>
      <c r="E102" s="1">
        <v>480</v>
      </c>
      <c r="I102" s="1">
        <f t="shared" si="17"/>
        <v>1357.8</v>
      </c>
      <c r="S102" s="1">
        <f t="shared" si="16"/>
        <v>2663.58</v>
      </c>
    </row>
    <row r="103" spans="1:19" s="1" customFormat="1" ht="18" customHeight="1">
      <c r="A103" s="10">
        <v>42222</v>
      </c>
      <c r="B103" s="11" t="s">
        <v>19</v>
      </c>
      <c r="C103" s="1">
        <v>3810.92</v>
      </c>
      <c r="D103" s="1">
        <v>1634.2</v>
      </c>
      <c r="E103" s="1">
        <v>27.6</v>
      </c>
      <c r="I103" s="1">
        <f t="shared" ref="I103:I110" si="18">E103+D103+F103</f>
        <v>1661.8</v>
      </c>
      <c r="S103" s="1">
        <f t="shared" si="16"/>
        <v>2149.12</v>
      </c>
    </row>
    <row r="104" spans="1:19" s="1" customFormat="1" ht="18" customHeight="1">
      <c r="A104" s="9">
        <v>42223</v>
      </c>
      <c r="B104" s="5" t="s">
        <v>20</v>
      </c>
      <c r="C104" s="1">
        <v>3767.29</v>
      </c>
      <c r="D104" s="1">
        <v>2135.1999999999998</v>
      </c>
      <c r="E104" s="1">
        <v>37.5</v>
      </c>
      <c r="I104" s="1">
        <f t="shared" si="18"/>
        <v>2172.6999999999998</v>
      </c>
      <c r="J104" s="1">
        <v>243.6</v>
      </c>
      <c r="S104" s="1">
        <f t="shared" si="16"/>
        <v>1350.9900000000002</v>
      </c>
    </row>
    <row r="105" spans="1:19" s="1" customFormat="1" ht="18" customHeight="1">
      <c r="A105" s="10">
        <v>42224</v>
      </c>
      <c r="B105" s="11" t="s">
        <v>21</v>
      </c>
      <c r="C105" s="1">
        <v>7674.93</v>
      </c>
      <c r="D105" s="1">
        <v>3691.15</v>
      </c>
      <c r="E105" s="1">
        <v>567.5</v>
      </c>
      <c r="F105" s="1">
        <v>318.2</v>
      </c>
      <c r="I105" s="1">
        <f t="shared" si="18"/>
        <v>4576.8499999999995</v>
      </c>
      <c r="J105" s="1">
        <v>180</v>
      </c>
      <c r="S105" s="1">
        <f t="shared" si="16"/>
        <v>2918.0800000000008</v>
      </c>
    </row>
    <row r="106" spans="1:19" s="1" customFormat="1" ht="18" customHeight="1">
      <c r="A106" s="9">
        <v>42225</v>
      </c>
      <c r="B106" s="5" t="s">
        <v>22</v>
      </c>
      <c r="C106" s="1">
        <v>7440.8</v>
      </c>
      <c r="D106" s="1">
        <v>3474.3</v>
      </c>
      <c r="F106" s="1">
        <v>167.3</v>
      </c>
      <c r="I106" s="1">
        <f t="shared" si="18"/>
        <v>3641.6000000000004</v>
      </c>
      <c r="J106" s="1">
        <v>468</v>
      </c>
      <c r="S106" s="1">
        <f t="shared" si="16"/>
        <v>3331.2</v>
      </c>
    </row>
    <row r="107" spans="1:19" s="1" customFormat="1" ht="18" customHeight="1">
      <c r="A107" s="10">
        <v>42226</v>
      </c>
      <c r="B107" s="11" t="s">
        <v>16</v>
      </c>
      <c r="C107" s="1">
        <v>3775.43</v>
      </c>
      <c r="D107" s="1">
        <v>1397.9</v>
      </c>
      <c r="E107" s="1">
        <v>79.400000000000006</v>
      </c>
      <c r="F107" s="1">
        <v>60</v>
      </c>
      <c r="I107" s="1">
        <f t="shared" si="18"/>
        <v>1537.3000000000002</v>
      </c>
      <c r="J107" s="1">
        <v>1098.9000000000001</v>
      </c>
      <c r="S107" s="1">
        <f t="shared" si="16"/>
        <v>1139.2299999999996</v>
      </c>
    </row>
    <row r="108" spans="1:19" s="1" customFormat="1" ht="18" customHeight="1">
      <c r="A108" s="9">
        <v>42227</v>
      </c>
      <c r="B108" s="5" t="s">
        <v>17</v>
      </c>
      <c r="C108" s="1">
        <v>4044.1</v>
      </c>
      <c r="D108" s="1">
        <v>2536.75</v>
      </c>
      <c r="E108" s="1">
        <v>9</v>
      </c>
      <c r="F108" s="1">
        <v>127.44</v>
      </c>
      <c r="I108" s="1">
        <f t="shared" si="18"/>
        <v>2673.19</v>
      </c>
      <c r="J108" s="1">
        <v>358</v>
      </c>
      <c r="S108" s="1">
        <f t="shared" si="16"/>
        <v>1012.9099999999999</v>
      </c>
    </row>
    <row r="109" spans="1:19" s="1" customFormat="1" ht="18" customHeight="1">
      <c r="A109" s="10">
        <v>42228</v>
      </c>
      <c r="B109" s="11" t="s">
        <v>18</v>
      </c>
      <c r="C109" s="1">
        <v>4457.05</v>
      </c>
      <c r="D109" s="1">
        <v>1011.1</v>
      </c>
      <c r="E109" s="1">
        <v>113</v>
      </c>
      <c r="F109" s="1">
        <v>333.5</v>
      </c>
      <c r="I109" s="1">
        <f t="shared" si="18"/>
        <v>1457.6</v>
      </c>
      <c r="J109" s="1">
        <v>58</v>
      </c>
      <c r="S109" s="1">
        <f t="shared" si="16"/>
        <v>2941.4500000000003</v>
      </c>
    </row>
    <row r="110" spans="1:19" s="1" customFormat="1" ht="18" customHeight="1">
      <c r="A110" s="9">
        <v>42229</v>
      </c>
      <c r="B110" s="5" t="s">
        <v>19</v>
      </c>
      <c r="C110" s="1">
        <v>2904.6</v>
      </c>
      <c r="D110" s="1">
        <v>1033.92</v>
      </c>
      <c r="E110" s="1">
        <v>200.8</v>
      </c>
      <c r="I110" s="1">
        <f t="shared" si="18"/>
        <v>1234.72</v>
      </c>
      <c r="J110" s="1">
        <v>102.1</v>
      </c>
      <c r="S110" s="1">
        <f>C110-D110-E110-J110</f>
        <v>1567.78</v>
      </c>
    </row>
    <row r="111" spans="1:19" s="1" customFormat="1" ht="18" customHeight="1">
      <c r="A111" s="10">
        <v>42230</v>
      </c>
      <c r="B111" s="11" t="s">
        <v>20</v>
      </c>
      <c r="C111" s="1">
        <v>3685.31</v>
      </c>
      <c r="D111" s="1">
        <v>2583.9699999999998</v>
      </c>
      <c r="E111" s="1">
        <v>130</v>
      </c>
      <c r="I111" s="1">
        <f t="shared" ref="I111:I116" si="19">E111+D111+F111</f>
        <v>2713.97</v>
      </c>
      <c r="J111" s="1">
        <v>644.6</v>
      </c>
      <c r="S111" s="1">
        <f t="shared" ref="S111:S154" si="20">C111-I111-J111-K111-L111-M111-R111</f>
        <v>326.74000000000012</v>
      </c>
    </row>
    <row r="112" spans="1:19" s="1" customFormat="1" ht="18" customHeight="1">
      <c r="A112" s="9">
        <v>42231</v>
      </c>
      <c r="B112" s="5" t="s">
        <v>21</v>
      </c>
      <c r="C112" s="1">
        <v>5763.57</v>
      </c>
      <c r="D112" s="1">
        <v>2164.3000000000002</v>
      </c>
      <c r="E112" s="1">
        <v>434.2</v>
      </c>
      <c r="F112" s="1">
        <v>149.6</v>
      </c>
      <c r="I112" s="1">
        <f t="shared" si="19"/>
        <v>2748.1</v>
      </c>
      <c r="J112" s="1">
        <v>296</v>
      </c>
      <c r="S112" s="1">
        <f t="shared" si="20"/>
        <v>2719.47</v>
      </c>
    </row>
    <row r="113" spans="1:19" s="1" customFormat="1" ht="18" customHeight="1">
      <c r="A113" s="10">
        <v>42232</v>
      </c>
      <c r="B113" s="11" t="s">
        <v>22</v>
      </c>
      <c r="C113" s="1">
        <v>5056.88</v>
      </c>
      <c r="D113" s="1">
        <v>3996.54</v>
      </c>
      <c r="E113" s="1">
        <v>67</v>
      </c>
      <c r="F113" s="1">
        <v>45</v>
      </c>
      <c r="I113" s="1">
        <f t="shared" si="19"/>
        <v>4108.54</v>
      </c>
      <c r="J113" s="1">
        <v>652.4</v>
      </c>
      <c r="S113" s="1">
        <f t="shared" si="20"/>
        <v>295.94000000000017</v>
      </c>
    </row>
    <row r="114" spans="1:19" s="1" customFormat="1" ht="18" customHeight="1">
      <c r="A114" s="9">
        <v>42233</v>
      </c>
      <c r="B114" s="5" t="s">
        <v>16</v>
      </c>
      <c r="C114" s="1">
        <v>2769.05</v>
      </c>
      <c r="D114" s="1">
        <v>1057.5999999999999</v>
      </c>
      <c r="E114" s="1">
        <v>827.2</v>
      </c>
      <c r="I114" s="1">
        <f t="shared" si="19"/>
        <v>1884.8</v>
      </c>
      <c r="J114" s="1">
        <v>611.9</v>
      </c>
      <c r="M114" s="1">
        <v>128</v>
      </c>
      <c r="S114" s="1">
        <f t="shared" si="20"/>
        <v>144.35000000000025</v>
      </c>
    </row>
    <row r="115" spans="1:19" s="1" customFormat="1" ht="18" customHeight="1">
      <c r="A115" s="10">
        <v>42234</v>
      </c>
      <c r="B115" s="11" t="s">
        <v>17</v>
      </c>
      <c r="C115" s="1">
        <v>5372.55</v>
      </c>
      <c r="D115" s="1">
        <v>4203.1000000000004</v>
      </c>
      <c r="E115" s="1">
        <v>130.05000000000001</v>
      </c>
      <c r="F115" s="1">
        <v>528.79999999999995</v>
      </c>
      <c r="I115" s="1">
        <f t="shared" si="19"/>
        <v>4861.9500000000007</v>
      </c>
      <c r="J115" s="1">
        <v>202</v>
      </c>
      <c r="K115" s="1">
        <v>176</v>
      </c>
      <c r="S115" s="1">
        <f t="shared" si="20"/>
        <v>132.59999999999945</v>
      </c>
    </row>
    <row r="116" spans="1:19" s="1" customFormat="1" ht="18" customHeight="1">
      <c r="A116" s="9">
        <v>42235</v>
      </c>
      <c r="B116" s="5" t="s">
        <v>18</v>
      </c>
      <c r="C116" s="1">
        <v>3153.06</v>
      </c>
      <c r="D116" s="1">
        <v>2108.29</v>
      </c>
      <c r="F116" s="1">
        <v>212.1</v>
      </c>
      <c r="I116" s="1">
        <f t="shared" si="19"/>
        <v>2320.39</v>
      </c>
      <c r="S116" s="1">
        <f t="shared" si="20"/>
        <v>832.67000000000007</v>
      </c>
    </row>
    <row r="117" spans="1:19" s="3" customFormat="1" ht="18" customHeight="1">
      <c r="A117" s="10">
        <v>42236</v>
      </c>
      <c r="B117" s="11" t="s">
        <v>19</v>
      </c>
      <c r="C117" s="3">
        <v>5006.79</v>
      </c>
      <c r="D117" s="3">
        <v>3481.42</v>
      </c>
      <c r="E117" s="3">
        <v>24.4</v>
      </c>
      <c r="F117" s="3">
        <v>159.19999999999999</v>
      </c>
      <c r="I117" s="3">
        <f t="shared" ref="I117:I129" si="21">E117+D117+F117</f>
        <v>3665.02</v>
      </c>
      <c r="J117" s="3">
        <v>175</v>
      </c>
      <c r="S117" s="3">
        <f t="shared" si="20"/>
        <v>1166.77</v>
      </c>
    </row>
    <row r="118" spans="1:19" s="1" customFormat="1" ht="18" customHeight="1">
      <c r="A118" s="9">
        <v>42237</v>
      </c>
      <c r="B118" s="5" t="s">
        <v>20</v>
      </c>
      <c r="C118" s="1">
        <v>3328.41</v>
      </c>
      <c r="D118" s="1">
        <v>1014.4</v>
      </c>
      <c r="E118" s="1">
        <v>326.51</v>
      </c>
      <c r="I118" s="1">
        <f t="shared" si="21"/>
        <v>1340.9099999999999</v>
      </c>
      <c r="J118" s="1">
        <v>493</v>
      </c>
      <c r="S118" s="1">
        <f t="shared" si="20"/>
        <v>1494.5</v>
      </c>
    </row>
    <row r="119" spans="1:19" s="1" customFormat="1" ht="18" customHeight="1">
      <c r="A119" s="9">
        <v>42238</v>
      </c>
      <c r="B119" s="5" t="s">
        <v>21</v>
      </c>
      <c r="C119" s="1">
        <v>4795.66</v>
      </c>
      <c r="D119" s="1">
        <v>2072.7199999999998</v>
      </c>
      <c r="E119" s="1">
        <v>172.11</v>
      </c>
      <c r="F119" s="1">
        <v>152.80000000000001</v>
      </c>
      <c r="I119" s="1">
        <f t="shared" si="21"/>
        <v>2397.63</v>
      </c>
      <c r="J119" s="1">
        <v>1358.1</v>
      </c>
      <c r="S119" s="1">
        <f t="shared" si="20"/>
        <v>1039.9299999999998</v>
      </c>
    </row>
    <row r="120" spans="1:19" s="1" customFormat="1" ht="18" customHeight="1">
      <c r="A120" s="9">
        <v>42239</v>
      </c>
      <c r="B120" s="5" t="s">
        <v>22</v>
      </c>
      <c r="C120" s="1">
        <v>7219.32</v>
      </c>
      <c r="D120" s="1">
        <v>3418.9</v>
      </c>
      <c r="E120" s="1">
        <v>494</v>
      </c>
      <c r="F120" s="1">
        <v>9</v>
      </c>
      <c r="I120" s="1">
        <f t="shared" si="21"/>
        <v>3921.9</v>
      </c>
      <c r="J120" s="1">
        <v>78.8</v>
      </c>
      <c r="R120" s="1">
        <v>1638.68</v>
      </c>
      <c r="S120" s="1">
        <f t="shared" si="20"/>
        <v>1579.9399999999994</v>
      </c>
    </row>
    <row r="121" spans="1:19" s="1" customFormat="1" ht="18" customHeight="1">
      <c r="A121" s="9">
        <v>42240</v>
      </c>
      <c r="B121" s="5" t="s">
        <v>16</v>
      </c>
      <c r="C121" s="1">
        <v>4440.05</v>
      </c>
      <c r="D121" s="1">
        <v>826.14</v>
      </c>
      <c r="F121" s="1">
        <v>50</v>
      </c>
      <c r="I121" s="1">
        <f t="shared" si="21"/>
        <v>876.14</v>
      </c>
      <c r="S121" s="1">
        <f t="shared" si="20"/>
        <v>3563.9100000000003</v>
      </c>
    </row>
    <row r="122" spans="1:19" s="1" customFormat="1" ht="18" customHeight="1">
      <c r="A122" s="9">
        <v>42241</v>
      </c>
      <c r="B122" s="5" t="s">
        <v>17</v>
      </c>
      <c r="C122" s="1">
        <v>4608.88</v>
      </c>
      <c r="D122" s="1">
        <v>995.72</v>
      </c>
      <c r="E122" s="1">
        <v>1485</v>
      </c>
      <c r="F122" s="1">
        <v>146.80000000000001</v>
      </c>
      <c r="I122" s="1">
        <f t="shared" si="21"/>
        <v>2627.5200000000004</v>
      </c>
      <c r="S122" s="1">
        <f t="shared" si="20"/>
        <v>1981.3599999999997</v>
      </c>
    </row>
    <row r="123" spans="1:19" s="1" customFormat="1" ht="18" customHeight="1">
      <c r="A123" s="9">
        <v>42242</v>
      </c>
      <c r="B123" s="5" t="s">
        <v>18</v>
      </c>
      <c r="C123" s="1">
        <v>3115.34</v>
      </c>
      <c r="D123" s="1">
        <v>991.12</v>
      </c>
      <c r="I123" s="1">
        <f t="shared" si="21"/>
        <v>991.12</v>
      </c>
      <c r="J123" s="1">
        <v>228</v>
      </c>
      <c r="K123" s="1">
        <v>68.3</v>
      </c>
      <c r="R123" s="1">
        <v>71</v>
      </c>
      <c r="S123" s="1">
        <f t="shared" si="20"/>
        <v>1756.9200000000003</v>
      </c>
    </row>
    <row r="124" spans="1:19" s="1" customFormat="1" ht="18" customHeight="1">
      <c r="A124" s="9">
        <v>42243</v>
      </c>
      <c r="B124" s="5" t="s">
        <v>19</v>
      </c>
      <c r="C124" s="1">
        <v>2607.7399999999998</v>
      </c>
      <c r="D124" s="1">
        <v>993</v>
      </c>
      <c r="E124" s="1">
        <v>57</v>
      </c>
      <c r="F124" s="1">
        <v>53.9</v>
      </c>
      <c r="I124" s="1">
        <f t="shared" si="21"/>
        <v>1103.9000000000001</v>
      </c>
      <c r="J124" s="1">
        <v>90.3</v>
      </c>
      <c r="M124" s="1">
        <v>36.700000000000003</v>
      </c>
      <c r="S124" s="1">
        <f t="shared" si="20"/>
        <v>1376.8399999999997</v>
      </c>
    </row>
    <row r="125" spans="1:19" s="1" customFormat="1" ht="18" customHeight="1">
      <c r="A125" s="9">
        <v>42244</v>
      </c>
      <c r="B125" s="5" t="s">
        <v>20</v>
      </c>
      <c r="C125" s="1">
        <v>3128.44</v>
      </c>
      <c r="D125" s="1">
        <v>890.3</v>
      </c>
      <c r="E125" s="1">
        <v>261.89999999999998</v>
      </c>
      <c r="F125" s="1">
        <v>83.4</v>
      </c>
      <c r="I125" s="1">
        <f t="shared" si="21"/>
        <v>1235.5999999999999</v>
      </c>
      <c r="J125" s="1">
        <v>109.8</v>
      </c>
      <c r="S125" s="1">
        <f t="shared" si="20"/>
        <v>1783.0400000000002</v>
      </c>
    </row>
    <row r="126" spans="1:19" s="1" customFormat="1" ht="18" customHeight="1">
      <c r="A126" s="9">
        <v>42245</v>
      </c>
      <c r="B126" s="5" t="s">
        <v>21</v>
      </c>
      <c r="C126" s="1">
        <v>3857.9</v>
      </c>
      <c r="D126" s="1">
        <v>2464</v>
      </c>
      <c r="E126" s="1">
        <v>0</v>
      </c>
      <c r="F126" s="1">
        <v>159</v>
      </c>
      <c r="I126" s="1">
        <f t="shared" si="21"/>
        <v>2623</v>
      </c>
      <c r="J126" s="1">
        <v>556</v>
      </c>
      <c r="S126" s="1">
        <f t="shared" si="20"/>
        <v>678.90000000000009</v>
      </c>
    </row>
    <row r="127" spans="1:19" s="1" customFormat="1" ht="18" customHeight="1">
      <c r="A127" s="9">
        <v>42246</v>
      </c>
      <c r="B127" s="5" t="s">
        <v>22</v>
      </c>
      <c r="C127" s="1">
        <v>5264.54</v>
      </c>
      <c r="D127" s="1">
        <v>2277.1</v>
      </c>
      <c r="E127" s="1">
        <v>189</v>
      </c>
      <c r="F127" s="1">
        <v>315.8</v>
      </c>
      <c r="I127" s="1">
        <f t="shared" si="21"/>
        <v>2781.9</v>
      </c>
      <c r="J127" s="1">
        <v>387</v>
      </c>
      <c r="K127" s="1">
        <v>546.20000000000005</v>
      </c>
      <c r="S127" s="1">
        <f t="shared" si="20"/>
        <v>1549.4399999999998</v>
      </c>
    </row>
    <row r="128" spans="1:19" s="1" customFormat="1" ht="18" customHeight="1">
      <c r="A128" s="9">
        <v>42247</v>
      </c>
      <c r="B128" s="5" t="s">
        <v>16</v>
      </c>
      <c r="C128" s="1">
        <v>5158.58</v>
      </c>
      <c r="D128" s="1">
        <v>1824.4</v>
      </c>
      <c r="E128" s="1">
        <v>329.8</v>
      </c>
      <c r="I128" s="1">
        <f t="shared" si="21"/>
        <v>2154.2000000000003</v>
      </c>
      <c r="J128" s="1">
        <v>1924.4</v>
      </c>
      <c r="K128" s="1">
        <v>28.1</v>
      </c>
      <c r="S128" s="1">
        <f t="shared" si="20"/>
        <v>1051.8799999999997</v>
      </c>
    </row>
    <row r="129" spans="1:21" s="1" customFormat="1" ht="18" customHeight="1">
      <c r="A129" s="9">
        <v>42248</v>
      </c>
      <c r="B129" s="5" t="s">
        <v>17</v>
      </c>
      <c r="C129" s="1">
        <v>1959.92</v>
      </c>
      <c r="D129" s="1">
        <v>791.9</v>
      </c>
      <c r="F129" s="1">
        <v>40.799999999999997</v>
      </c>
      <c r="I129" s="1">
        <f t="shared" si="21"/>
        <v>832.69999999999993</v>
      </c>
      <c r="J129" s="1">
        <v>45.6</v>
      </c>
      <c r="K129" s="1" t="s">
        <v>25</v>
      </c>
      <c r="R129" s="1">
        <v>252.3</v>
      </c>
      <c r="S129" s="1" t="e">
        <f t="shared" si="20"/>
        <v>#VALUE!</v>
      </c>
    </row>
    <row r="130" spans="1:21" s="1" customFormat="1" ht="18" customHeight="1">
      <c r="A130" s="9">
        <v>42249</v>
      </c>
      <c r="B130" s="5" t="s">
        <v>18</v>
      </c>
      <c r="C130" s="1">
        <v>4056.11</v>
      </c>
      <c r="D130" s="1">
        <v>1093</v>
      </c>
      <c r="E130" s="1">
        <v>103.62</v>
      </c>
      <c r="I130" s="1">
        <f t="shared" ref="I130:I149" si="22">E130+D130+F130</f>
        <v>1196.6199999999999</v>
      </c>
      <c r="J130" s="1">
        <v>304.39999999999998</v>
      </c>
      <c r="S130" s="1">
        <f t="shared" si="20"/>
        <v>2555.09</v>
      </c>
    </row>
    <row r="131" spans="1:21" s="1" customFormat="1" ht="18" customHeight="1">
      <c r="A131" s="9">
        <v>42250</v>
      </c>
      <c r="B131" s="5" t="s">
        <v>19</v>
      </c>
      <c r="C131" s="1">
        <v>5414.68</v>
      </c>
      <c r="D131" s="1">
        <v>2484.9</v>
      </c>
      <c r="E131" s="1">
        <v>54.1</v>
      </c>
      <c r="F131" s="1">
        <v>403.81</v>
      </c>
      <c r="I131" s="1">
        <f t="shared" si="22"/>
        <v>2942.81</v>
      </c>
      <c r="J131" s="1">
        <v>90</v>
      </c>
      <c r="S131" s="1">
        <f t="shared" si="20"/>
        <v>2381.8700000000003</v>
      </c>
    </row>
    <row r="132" spans="1:21" s="1" customFormat="1" ht="18" customHeight="1">
      <c r="A132" s="9">
        <v>42251</v>
      </c>
      <c r="B132" s="5" t="s">
        <v>20</v>
      </c>
      <c r="C132" s="1">
        <v>5230.43</v>
      </c>
      <c r="D132" s="1">
        <v>3940.67</v>
      </c>
      <c r="E132" s="1">
        <v>366.8</v>
      </c>
      <c r="F132" s="1">
        <v>27</v>
      </c>
      <c r="I132" s="1">
        <f t="shared" si="22"/>
        <v>4334.47</v>
      </c>
      <c r="J132" s="1">
        <v>0</v>
      </c>
      <c r="K132" s="1">
        <v>0</v>
      </c>
      <c r="R132" s="1">
        <v>503.43</v>
      </c>
      <c r="S132" s="1">
        <f t="shared" si="20"/>
        <v>392.53000000000003</v>
      </c>
    </row>
    <row r="133" spans="1:21" s="1" customFormat="1" ht="18" customHeight="1">
      <c r="A133" s="9">
        <v>42252</v>
      </c>
      <c r="B133" s="5" t="s">
        <v>21</v>
      </c>
      <c r="C133" s="1">
        <v>4632.75</v>
      </c>
      <c r="D133" s="1">
        <v>1371.85</v>
      </c>
      <c r="E133" s="1">
        <v>20</v>
      </c>
      <c r="F133" s="1">
        <v>326</v>
      </c>
      <c r="I133" s="1">
        <f t="shared" si="22"/>
        <v>1717.85</v>
      </c>
      <c r="J133" s="1">
        <v>581</v>
      </c>
      <c r="K133" s="1">
        <v>124</v>
      </c>
      <c r="S133" s="1">
        <f t="shared" si="20"/>
        <v>2209.9</v>
      </c>
    </row>
    <row r="134" spans="1:21" s="1" customFormat="1" ht="18" customHeight="1">
      <c r="A134" s="9">
        <v>42253</v>
      </c>
      <c r="B134" s="5" t="s">
        <v>22</v>
      </c>
      <c r="C134" s="1">
        <v>7479.61</v>
      </c>
      <c r="D134" s="1">
        <v>2658.7</v>
      </c>
      <c r="E134" s="1">
        <v>79</v>
      </c>
      <c r="F134" s="1">
        <v>650.5</v>
      </c>
      <c r="I134" s="1">
        <f t="shared" si="22"/>
        <v>3388.2</v>
      </c>
      <c r="J134" s="1">
        <v>20.5</v>
      </c>
      <c r="K134" s="1">
        <v>825.41</v>
      </c>
      <c r="R134" s="1">
        <v>938.5</v>
      </c>
      <c r="S134" s="1">
        <f t="shared" si="20"/>
        <v>2307</v>
      </c>
      <c r="T134" s="5" t="s">
        <v>26</v>
      </c>
    </row>
    <row r="135" spans="1:21" s="1" customFormat="1" ht="18" customHeight="1">
      <c r="A135" s="9">
        <v>42254</v>
      </c>
      <c r="B135" s="5" t="s">
        <v>16</v>
      </c>
      <c r="C135" s="1">
        <v>1850.31</v>
      </c>
      <c r="D135" s="1">
        <v>1794.1</v>
      </c>
      <c r="F135" s="1">
        <v>64.599999999999994</v>
      </c>
      <c r="I135" s="1">
        <f t="shared" si="22"/>
        <v>1858.6999999999998</v>
      </c>
      <c r="K135" s="1">
        <v>73</v>
      </c>
      <c r="S135" s="1">
        <f t="shared" si="20"/>
        <v>-81.389999999999873</v>
      </c>
    </row>
    <row r="136" spans="1:21" s="1" customFormat="1" ht="18" customHeight="1">
      <c r="A136" s="9">
        <v>42255</v>
      </c>
      <c r="B136" s="5" t="s">
        <v>17</v>
      </c>
      <c r="C136" s="1">
        <v>2165.37</v>
      </c>
      <c r="D136" s="1">
        <v>1353.52</v>
      </c>
      <c r="E136" s="1">
        <v>282.39999999999998</v>
      </c>
      <c r="F136" s="1">
        <v>60</v>
      </c>
      <c r="I136" s="1">
        <f t="shared" si="22"/>
        <v>1695.92</v>
      </c>
      <c r="S136" s="1">
        <f t="shared" si="20"/>
        <v>469.44999999999982</v>
      </c>
    </row>
    <row r="137" spans="1:21" s="1" customFormat="1" ht="18" customHeight="1">
      <c r="A137" s="9">
        <v>42256</v>
      </c>
      <c r="B137" s="5" t="s">
        <v>18</v>
      </c>
      <c r="C137" s="1">
        <v>3971.98</v>
      </c>
      <c r="D137" s="1">
        <v>863.98</v>
      </c>
      <c r="E137" s="1">
        <v>297.5</v>
      </c>
      <c r="I137" s="1">
        <f t="shared" si="22"/>
        <v>1161.48</v>
      </c>
      <c r="J137" s="1">
        <v>1468.9</v>
      </c>
      <c r="S137" s="1">
        <f t="shared" si="20"/>
        <v>1341.6</v>
      </c>
    </row>
    <row r="138" spans="1:21" s="1" customFormat="1" ht="18" customHeight="1">
      <c r="A138" s="9">
        <v>42257</v>
      </c>
      <c r="B138" s="5" t="s">
        <v>19</v>
      </c>
      <c r="C138" s="1">
        <v>2144.7199999999998</v>
      </c>
      <c r="D138" s="1">
        <v>1418.1</v>
      </c>
      <c r="E138" s="1">
        <v>130</v>
      </c>
      <c r="F138" s="1">
        <v>71.599999999999994</v>
      </c>
      <c r="I138" s="1">
        <f t="shared" si="22"/>
        <v>1619.6999999999998</v>
      </c>
      <c r="J138" s="1">
        <v>128</v>
      </c>
      <c r="S138" s="1">
        <f t="shared" si="20"/>
        <v>397.02</v>
      </c>
    </row>
    <row r="139" spans="1:21" s="1" customFormat="1" ht="18" customHeight="1">
      <c r="A139" s="9">
        <v>42258</v>
      </c>
      <c r="B139" s="5" t="s">
        <v>20</v>
      </c>
      <c r="C139" s="1">
        <v>3626.37</v>
      </c>
      <c r="D139" s="1">
        <v>1062.8</v>
      </c>
      <c r="F139" s="1">
        <v>542</v>
      </c>
      <c r="I139" s="1">
        <f t="shared" si="22"/>
        <v>1604.8</v>
      </c>
      <c r="J139" s="1">
        <v>82</v>
      </c>
      <c r="K139" s="1">
        <v>15.6</v>
      </c>
      <c r="S139" s="1">
        <f t="shared" si="20"/>
        <v>1923.97</v>
      </c>
      <c r="U139" s="1">
        <v>0</v>
      </c>
    </row>
    <row r="140" spans="1:21" s="1" customFormat="1" ht="18" customHeight="1">
      <c r="A140" s="9">
        <v>42259</v>
      </c>
      <c r="B140" s="5" t="s">
        <v>21</v>
      </c>
      <c r="C140" s="1">
        <v>4665.83</v>
      </c>
      <c r="D140" s="1">
        <v>2129.75</v>
      </c>
      <c r="E140" s="1">
        <v>438.3</v>
      </c>
      <c r="I140" s="1">
        <f t="shared" si="22"/>
        <v>2568.0500000000002</v>
      </c>
      <c r="J140" s="1">
        <v>223.4</v>
      </c>
      <c r="S140" s="1">
        <f t="shared" si="20"/>
        <v>1874.3799999999997</v>
      </c>
      <c r="U140" s="1">
        <v>0</v>
      </c>
    </row>
    <row r="141" spans="1:21" s="1" customFormat="1" ht="18" customHeight="1">
      <c r="A141" s="9">
        <v>42260</v>
      </c>
      <c r="B141" s="5" t="s">
        <v>22</v>
      </c>
      <c r="C141" s="1">
        <v>5274.16</v>
      </c>
      <c r="D141" s="1">
        <v>2987.02</v>
      </c>
      <c r="E141" s="1">
        <v>66.5</v>
      </c>
      <c r="F141" s="1">
        <v>69.7</v>
      </c>
      <c r="I141" s="1">
        <f t="shared" si="22"/>
        <v>3123.22</v>
      </c>
      <c r="R141" s="1">
        <v>1000</v>
      </c>
      <c r="S141" s="1">
        <f t="shared" si="20"/>
        <v>1150.94</v>
      </c>
    </row>
    <row r="142" spans="1:21" s="1" customFormat="1" ht="18" customHeight="1">
      <c r="A142" s="9">
        <v>42261</v>
      </c>
      <c r="B142" s="5" t="s">
        <v>16</v>
      </c>
      <c r="C142" s="1">
        <v>4483.87</v>
      </c>
      <c r="D142" s="1">
        <v>2278.9499999999998</v>
      </c>
      <c r="E142" s="1">
        <v>86.3</v>
      </c>
      <c r="I142" s="1">
        <f t="shared" si="22"/>
        <v>2365.25</v>
      </c>
      <c r="J142" s="1">
        <v>301</v>
      </c>
      <c r="S142" s="1">
        <f t="shared" si="20"/>
        <v>1817.62</v>
      </c>
    </row>
    <row r="143" spans="1:21" s="1" customFormat="1" ht="18" customHeight="1">
      <c r="A143" s="9">
        <v>42262</v>
      </c>
      <c r="B143" s="5" t="s">
        <v>17</v>
      </c>
      <c r="C143" s="1">
        <v>2099.12</v>
      </c>
      <c r="D143" s="1">
        <v>746.16</v>
      </c>
      <c r="E143" s="1">
        <v>9</v>
      </c>
      <c r="I143" s="1">
        <f t="shared" si="22"/>
        <v>755.16</v>
      </c>
      <c r="J143" s="1">
        <v>145</v>
      </c>
      <c r="M143" s="1">
        <v>38.1</v>
      </c>
      <c r="S143" s="1">
        <f t="shared" si="20"/>
        <v>1160.8600000000001</v>
      </c>
    </row>
    <row r="144" spans="1:21" s="1" customFormat="1" ht="18" customHeight="1">
      <c r="A144" s="9">
        <v>42263</v>
      </c>
      <c r="B144" s="5" t="s">
        <v>18</v>
      </c>
      <c r="C144" s="1">
        <v>4724.29</v>
      </c>
      <c r="D144" s="1">
        <v>1140.3900000000001</v>
      </c>
      <c r="E144" s="1">
        <v>51.1</v>
      </c>
      <c r="I144" s="1">
        <f t="shared" si="22"/>
        <v>1191.49</v>
      </c>
      <c r="J144" s="1">
        <v>315.95</v>
      </c>
      <c r="S144" s="1">
        <f t="shared" si="20"/>
        <v>3216.8500000000004</v>
      </c>
    </row>
    <row r="145" spans="1:20" s="1" customFormat="1" ht="18" customHeight="1">
      <c r="A145" s="9">
        <v>42264</v>
      </c>
      <c r="B145" s="5" t="s">
        <v>19</v>
      </c>
      <c r="C145" s="1">
        <v>3556.54</v>
      </c>
      <c r="D145" s="1">
        <v>1945.97</v>
      </c>
      <c r="E145" s="1">
        <v>32.159999999999997</v>
      </c>
      <c r="I145" s="1">
        <f t="shared" si="22"/>
        <v>1978.13</v>
      </c>
      <c r="S145" s="1">
        <f t="shared" si="20"/>
        <v>1578.4099999999999</v>
      </c>
    </row>
    <row r="146" spans="1:20" s="1" customFormat="1" ht="18" customHeight="1">
      <c r="A146" s="9">
        <v>42265</v>
      </c>
      <c r="B146" s="5" t="s">
        <v>20</v>
      </c>
      <c r="C146" s="1">
        <v>3058.44</v>
      </c>
      <c r="D146" s="1">
        <v>1012.5</v>
      </c>
      <c r="E146" s="1">
        <v>9.1</v>
      </c>
      <c r="I146" s="1">
        <f t="shared" si="22"/>
        <v>1021.6</v>
      </c>
      <c r="J146" s="1">
        <v>507</v>
      </c>
      <c r="S146" s="1">
        <f t="shared" si="20"/>
        <v>1529.8400000000001</v>
      </c>
    </row>
    <row r="147" spans="1:20" s="1" customFormat="1" ht="18" customHeight="1">
      <c r="A147" s="9">
        <v>42266</v>
      </c>
      <c r="B147" s="5" t="s">
        <v>21</v>
      </c>
      <c r="C147" s="1">
        <v>2384.9</v>
      </c>
      <c r="D147" s="1">
        <v>2141.6999999999998</v>
      </c>
      <c r="E147" s="1">
        <v>293</v>
      </c>
      <c r="I147" s="1">
        <f t="shared" si="22"/>
        <v>2434.6999999999998</v>
      </c>
      <c r="J147" s="1">
        <v>81.599999999999994</v>
      </c>
      <c r="M147" s="1">
        <v>53.3</v>
      </c>
      <c r="R147" s="1">
        <v>37.299999999999997</v>
      </c>
      <c r="S147" s="1">
        <f t="shared" si="20"/>
        <v>-221.99999999999972</v>
      </c>
    </row>
    <row r="148" spans="1:20" s="1" customFormat="1" ht="18" customHeight="1">
      <c r="A148" s="9">
        <v>42267</v>
      </c>
      <c r="B148" s="5" t="s">
        <v>22</v>
      </c>
      <c r="C148" s="1">
        <v>5183.38</v>
      </c>
      <c r="D148" s="1">
        <v>2801.05</v>
      </c>
      <c r="E148" s="1">
        <v>69.3</v>
      </c>
      <c r="I148" s="1">
        <f t="shared" si="22"/>
        <v>2870.3500000000004</v>
      </c>
      <c r="J148" s="1">
        <v>22</v>
      </c>
      <c r="R148" s="1">
        <v>255</v>
      </c>
      <c r="S148" s="1">
        <f t="shared" si="20"/>
        <v>2036.0299999999997</v>
      </c>
      <c r="T148" s="13"/>
    </row>
    <row r="149" spans="1:20" s="1" customFormat="1" ht="18" customHeight="1">
      <c r="A149" s="9">
        <v>42268</v>
      </c>
      <c r="B149" s="5" t="s">
        <v>16</v>
      </c>
      <c r="C149" s="1">
        <v>5192.91</v>
      </c>
      <c r="D149" s="1">
        <v>3883.59</v>
      </c>
      <c r="I149" s="1">
        <f t="shared" si="22"/>
        <v>3883.59</v>
      </c>
      <c r="K149" s="1">
        <v>220</v>
      </c>
      <c r="R149" s="1">
        <v>809.6</v>
      </c>
      <c r="S149" s="1">
        <f t="shared" si="20"/>
        <v>279.71999999999969</v>
      </c>
    </row>
    <row r="150" spans="1:20" s="1" customFormat="1" ht="18" customHeight="1">
      <c r="A150" s="9">
        <v>42269</v>
      </c>
      <c r="B150" s="5" t="s">
        <v>17</v>
      </c>
      <c r="C150" s="1">
        <v>2245.88</v>
      </c>
      <c r="D150" s="1">
        <v>909.8</v>
      </c>
      <c r="E150" s="1">
        <v>13</v>
      </c>
      <c r="I150" s="1">
        <f t="shared" ref="I150:I168" si="23">E150+D150+F150</f>
        <v>922.8</v>
      </c>
      <c r="J150" s="1">
        <v>198</v>
      </c>
      <c r="S150" s="1">
        <f t="shared" si="20"/>
        <v>1125.0800000000002</v>
      </c>
    </row>
    <row r="151" spans="1:20" s="1" customFormat="1" ht="18" customHeight="1">
      <c r="A151" s="9">
        <v>42270</v>
      </c>
      <c r="B151" s="5" t="s">
        <v>18</v>
      </c>
      <c r="C151" s="1">
        <v>4856.38</v>
      </c>
      <c r="D151" s="1">
        <v>2557.1999999999998</v>
      </c>
      <c r="E151" s="1">
        <v>197.6</v>
      </c>
      <c r="I151" s="1">
        <f t="shared" si="23"/>
        <v>2754.7999999999997</v>
      </c>
      <c r="J151" s="1">
        <v>1065</v>
      </c>
      <c r="S151" s="1">
        <f t="shared" si="20"/>
        <v>1036.5800000000004</v>
      </c>
    </row>
    <row r="152" spans="1:20" s="1" customFormat="1" ht="18" customHeight="1">
      <c r="A152" s="9">
        <v>42271</v>
      </c>
      <c r="B152" s="5" t="s">
        <v>19</v>
      </c>
      <c r="C152" s="1">
        <v>4286.3100000000004</v>
      </c>
      <c r="D152" s="1">
        <v>1765.5</v>
      </c>
      <c r="E152" s="1">
        <v>180</v>
      </c>
      <c r="I152" s="1">
        <f t="shared" si="23"/>
        <v>1945.5</v>
      </c>
      <c r="J152" s="1">
        <v>313.5</v>
      </c>
      <c r="R152" s="1">
        <v>164.3</v>
      </c>
      <c r="S152" s="1">
        <f t="shared" si="20"/>
        <v>1863.0100000000004</v>
      </c>
    </row>
    <row r="153" spans="1:20" s="1" customFormat="1" ht="18" customHeight="1">
      <c r="A153" s="9">
        <v>42272</v>
      </c>
      <c r="B153" s="5" t="s">
        <v>20</v>
      </c>
      <c r="C153" s="1">
        <v>3968.64</v>
      </c>
      <c r="D153" s="1">
        <v>1698.77</v>
      </c>
      <c r="E153" s="1">
        <v>240</v>
      </c>
      <c r="I153" s="1">
        <f t="shared" si="23"/>
        <v>1938.77</v>
      </c>
      <c r="S153" s="1">
        <f t="shared" si="20"/>
        <v>2029.87</v>
      </c>
    </row>
    <row r="154" spans="1:20" s="1" customFormat="1" ht="18" customHeight="1">
      <c r="A154" s="9">
        <v>42273</v>
      </c>
      <c r="B154" s="5" t="s">
        <v>21</v>
      </c>
      <c r="C154" s="1">
        <v>3865.3</v>
      </c>
      <c r="D154" s="1">
        <v>1619.9</v>
      </c>
      <c r="E154" s="1">
        <v>345.6</v>
      </c>
      <c r="I154" s="1">
        <f t="shared" si="23"/>
        <v>1965.5</v>
      </c>
      <c r="R154" s="1">
        <v>510</v>
      </c>
      <c r="S154" s="1">
        <f t="shared" si="20"/>
        <v>1389.8000000000002</v>
      </c>
    </row>
    <row r="155" spans="1:20" s="1" customFormat="1" ht="18" customHeight="1">
      <c r="A155" s="9">
        <v>42274</v>
      </c>
      <c r="B155" s="5" t="s">
        <v>22</v>
      </c>
      <c r="C155" s="1">
        <v>3170.68</v>
      </c>
      <c r="D155" s="1">
        <v>1045</v>
      </c>
      <c r="I155" s="1">
        <f t="shared" si="23"/>
        <v>1045</v>
      </c>
      <c r="J155" s="1">
        <v>511.4</v>
      </c>
      <c r="R155" s="1">
        <v>367.3</v>
      </c>
      <c r="S155" s="1">
        <v>1246.98</v>
      </c>
    </row>
    <row r="156" spans="1:20" s="1" customFormat="1" ht="18" customHeight="1">
      <c r="A156" s="9">
        <v>42275</v>
      </c>
      <c r="B156" s="5" t="s">
        <v>16</v>
      </c>
      <c r="C156" s="1">
        <v>2623.53</v>
      </c>
      <c r="D156" s="1">
        <v>1815.7</v>
      </c>
      <c r="E156" s="1">
        <v>244.8</v>
      </c>
      <c r="I156" s="1">
        <f t="shared" si="23"/>
        <v>2060.5</v>
      </c>
      <c r="S156" s="1">
        <f t="shared" ref="S156:S171" si="24">C156-I156-J156-K156-L156-M156-R156</f>
        <v>563.0300000000002</v>
      </c>
    </row>
    <row r="157" spans="1:20" s="1" customFormat="1" ht="18" customHeight="1">
      <c r="A157" s="9">
        <v>42276</v>
      </c>
      <c r="B157" s="5" t="s">
        <v>17</v>
      </c>
      <c r="C157" s="1">
        <v>7390.44</v>
      </c>
      <c r="D157" s="1">
        <v>2949.22</v>
      </c>
      <c r="E157" s="1">
        <v>1350.2</v>
      </c>
      <c r="I157" s="1">
        <f t="shared" si="23"/>
        <v>4299.42</v>
      </c>
      <c r="R157" s="1">
        <v>2545.6</v>
      </c>
      <c r="S157" s="1">
        <f t="shared" si="24"/>
        <v>545.41999999999962</v>
      </c>
    </row>
    <row r="158" spans="1:20" s="1" customFormat="1" ht="18" customHeight="1">
      <c r="A158" s="9">
        <v>42277</v>
      </c>
      <c r="B158" s="5" t="s">
        <v>18</v>
      </c>
      <c r="C158" s="1">
        <v>7575.62</v>
      </c>
      <c r="D158" s="1">
        <v>2472.85</v>
      </c>
      <c r="E158" s="1">
        <v>428.4</v>
      </c>
      <c r="I158" s="1">
        <f t="shared" si="23"/>
        <v>2901.25</v>
      </c>
      <c r="J158" s="1">
        <v>109</v>
      </c>
      <c r="R158" s="1">
        <v>3241.59</v>
      </c>
      <c r="S158" s="1">
        <f t="shared" si="24"/>
        <v>1323.7799999999997</v>
      </c>
    </row>
    <row r="159" spans="1:20" s="1" customFormat="1" ht="18" customHeight="1">
      <c r="A159" s="9">
        <v>42278</v>
      </c>
      <c r="B159" s="5" t="s">
        <v>19</v>
      </c>
      <c r="C159" s="1">
        <v>3948.83</v>
      </c>
      <c r="D159" s="1">
        <v>2691.7</v>
      </c>
      <c r="E159" s="1">
        <v>65</v>
      </c>
      <c r="I159" s="1">
        <f t="shared" si="23"/>
        <v>2756.7</v>
      </c>
      <c r="R159" s="1">
        <v>126.3</v>
      </c>
      <c r="S159" s="1">
        <f t="shared" si="24"/>
        <v>1065.8300000000002</v>
      </c>
    </row>
    <row r="160" spans="1:20" s="1" customFormat="1" ht="18" customHeight="1">
      <c r="A160" s="9">
        <v>42279</v>
      </c>
      <c r="B160" s="5" t="s">
        <v>20</v>
      </c>
      <c r="C160" s="1">
        <v>3018.66</v>
      </c>
      <c r="D160" s="1">
        <v>1883.1</v>
      </c>
      <c r="E160" s="1">
        <v>282.8</v>
      </c>
      <c r="I160" s="1">
        <f t="shared" si="23"/>
        <v>2165.9</v>
      </c>
      <c r="J160" s="1">
        <v>107.2</v>
      </c>
      <c r="S160" s="1">
        <f t="shared" si="24"/>
        <v>745.55999999999972</v>
      </c>
    </row>
    <row r="161" spans="1:19" s="1" customFormat="1" ht="18" customHeight="1">
      <c r="A161" s="9">
        <v>42280</v>
      </c>
      <c r="B161" s="5" t="s">
        <v>21</v>
      </c>
      <c r="C161" s="1">
        <v>2991.39</v>
      </c>
      <c r="D161" s="1">
        <v>1497.54</v>
      </c>
      <c r="E161" s="1">
        <v>4</v>
      </c>
      <c r="I161" s="1">
        <f t="shared" si="23"/>
        <v>1501.54</v>
      </c>
      <c r="S161" s="1">
        <f t="shared" si="24"/>
        <v>1489.85</v>
      </c>
    </row>
    <row r="162" spans="1:19" s="1" customFormat="1" ht="18" customHeight="1">
      <c r="A162" s="9">
        <v>42281</v>
      </c>
      <c r="B162" s="5" t="s">
        <v>22</v>
      </c>
      <c r="C162" s="1">
        <v>3988.76</v>
      </c>
      <c r="D162" s="1">
        <v>2137</v>
      </c>
      <c r="E162" s="1">
        <v>293.7</v>
      </c>
      <c r="I162" s="1">
        <f t="shared" si="23"/>
        <v>2430.6999999999998</v>
      </c>
      <c r="J162" s="1">
        <v>310</v>
      </c>
      <c r="S162" s="1">
        <f t="shared" si="24"/>
        <v>1248.0600000000004</v>
      </c>
    </row>
    <row r="163" spans="1:19" s="1" customFormat="1" ht="18" customHeight="1">
      <c r="A163" s="9">
        <v>42282</v>
      </c>
      <c r="B163" s="5" t="s">
        <v>16</v>
      </c>
      <c r="C163" s="1">
        <v>5167.09</v>
      </c>
      <c r="D163" s="1">
        <v>2990.98</v>
      </c>
      <c r="E163" s="1">
        <v>1043.8</v>
      </c>
      <c r="I163" s="1">
        <f t="shared" si="23"/>
        <v>4034.7799999999997</v>
      </c>
      <c r="J163" s="1">
        <v>91.6</v>
      </c>
      <c r="K163" s="1">
        <v>77</v>
      </c>
      <c r="R163" s="1">
        <v>208</v>
      </c>
      <c r="S163" s="1">
        <f t="shared" si="24"/>
        <v>755.71000000000049</v>
      </c>
    </row>
    <row r="164" spans="1:19" s="1" customFormat="1" ht="18" customHeight="1">
      <c r="A164" s="9">
        <v>42283</v>
      </c>
      <c r="B164" s="5" t="s">
        <v>17</v>
      </c>
      <c r="C164" s="1">
        <v>2990.19</v>
      </c>
      <c r="D164" s="1">
        <v>1578.84</v>
      </c>
      <c r="E164" s="1">
        <v>86</v>
      </c>
      <c r="I164" s="1">
        <f t="shared" si="23"/>
        <v>1664.84</v>
      </c>
      <c r="J164" s="1">
        <v>100</v>
      </c>
      <c r="S164" s="1">
        <f t="shared" si="24"/>
        <v>1225.3500000000001</v>
      </c>
    </row>
    <row r="165" spans="1:19" s="1" customFormat="1" ht="18" customHeight="1">
      <c r="A165" s="9">
        <v>42284</v>
      </c>
      <c r="B165" s="5" t="s">
        <v>18</v>
      </c>
      <c r="C165" s="1">
        <v>3067.96</v>
      </c>
      <c r="D165" s="1">
        <v>1838.24</v>
      </c>
      <c r="E165" s="1">
        <v>57.5</v>
      </c>
      <c r="I165" s="1">
        <f t="shared" si="23"/>
        <v>1895.74</v>
      </c>
      <c r="S165" s="1">
        <f t="shared" si="24"/>
        <v>1172.22</v>
      </c>
    </row>
    <row r="166" spans="1:19" s="1" customFormat="1" ht="18" customHeight="1">
      <c r="A166" s="9">
        <v>42285</v>
      </c>
      <c r="B166" s="5" t="s">
        <v>19</v>
      </c>
      <c r="C166" s="1">
        <v>2736.9</v>
      </c>
      <c r="D166" s="1">
        <v>1057.56</v>
      </c>
      <c r="I166" s="1">
        <f t="shared" si="23"/>
        <v>1057.56</v>
      </c>
      <c r="J166" s="1">
        <v>252.4</v>
      </c>
      <c r="S166" s="1">
        <f t="shared" si="24"/>
        <v>1426.94</v>
      </c>
    </row>
    <row r="167" spans="1:19" s="1" customFormat="1" ht="18" customHeight="1">
      <c r="A167" s="9">
        <v>42286</v>
      </c>
      <c r="B167" s="5" t="s">
        <v>20</v>
      </c>
      <c r="C167" s="1">
        <v>2220.81</v>
      </c>
      <c r="D167" s="1">
        <v>854.5</v>
      </c>
      <c r="I167" s="1">
        <f t="shared" si="23"/>
        <v>854.5</v>
      </c>
      <c r="J167" s="1">
        <v>368</v>
      </c>
      <c r="S167" s="1">
        <f t="shared" si="24"/>
        <v>998.31</v>
      </c>
    </row>
    <row r="168" spans="1:19" s="1" customFormat="1" ht="18" customHeight="1">
      <c r="A168" s="9">
        <v>42287</v>
      </c>
      <c r="B168" s="5" t="s">
        <v>21</v>
      </c>
      <c r="C168" s="1">
        <v>3131.67</v>
      </c>
      <c r="D168" s="1">
        <v>1070.5</v>
      </c>
      <c r="E168" s="1">
        <v>461.6</v>
      </c>
      <c r="I168" s="1">
        <f t="shared" si="23"/>
        <v>1532.1</v>
      </c>
      <c r="J168" s="1">
        <v>188.5</v>
      </c>
      <c r="S168" s="1">
        <f t="shared" si="24"/>
        <v>1411.0700000000002</v>
      </c>
    </row>
    <row r="169" spans="1:19" s="1" customFormat="1" ht="18" customHeight="1">
      <c r="A169" s="9">
        <v>42288</v>
      </c>
      <c r="B169" s="5" t="s">
        <v>22</v>
      </c>
      <c r="C169" s="1">
        <v>3920.16</v>
      </c>
      <c r="D169" s="1">
        <v>2795.85</v>
      </c>
      <c r="E169" s="1">
        <v>688</v>
      </c>
      <c r="I169" s="1">
        <f t="shared" ref="I169:I175" si="25">E169+D169+F169</f>
        <v>3483.85</v>
      </c>
      <c r="R169" s="1">
        <v>57</v>
      </c>
      <c r="S169" s="1">
        <f t="shared" si="24"/>
        <v>379.30999999999995</v>
      </c>
    </row>
    <row r="170" spans="1:19" s="1" customFormat="1" ht="18" customHeight="1">
      <c r="A170" s="9">
        <v>42289</v>
      </c>
      <c r="B170" s="5" t="s">
        <v>16</v>
      </c>
      <c r="C170" s="1">
        <v>2953.9</v>
      </c>
      <c r="D170" s="1">
        <v>2290.4</v>
      </c>
      <c r="E170" s="1">
        <v>180</v>
      </c>
      <c r="I170" s="1">
        <f t="shared" si="25"/>
        <v>2470.4</v>
      </c>
      <c r="J170" s="1">
        <v>137.19999999999999</v>
      </c>
      <c r="S170" s="1">
        <f t="shared" si="24"/>
        <v>346.3</v>
      </c>
    </row>
    <row r="171" spans="1:19" s="1" customFormat="1" ht="18" customHeight="1">
      <c r="A171" s="9">
        <v>42290</v>
      </c>
      <c r="B171" s="5" t="s">
        <v>17</v>
      </c>
      <c r="C171" s="1">
        <v>4619.7299999999996</v>
      </c>
      <c r="D171" s="1">
        <v>863.2</v>
      </c>
      <c r="E171" s="1">
        <v>425.2</v>
      </c>
      <c r="I171" s="1">
        <f t="shared" si="25"/>
        <v>1288.4000000000001</v>
      </c>
      <c r="J171" s="1">
        <v>964.8</v>
      </c>
      <c r="R171" s="1">
        <v>732.8</v>
      </c>
      <c r="S171" s="1">
        <f t="shared" si="24"/>
        <v>1633.7299999999998</v>
      </c>
    </row>
    <row r="172" spans="1:19" s="1" customFormat="1" ht="18" customHeight="1">
      <c r="A172" s="9">
        <v>42291</v>
      </c>
      <c r="B172" s="5" t="s">
        <v>18</v>
      </c>
      <c r="C172" s="1">
        <v>3488.96</v>
      </c>
      <c r="D172" s="1">
        <v>1349.67</v>
      </c>
      <c r="E172" s="1">
        <v>420.08</v>
      </c>
      <c r="I172" s="1">
        <f t="shared" si="25"/>
        <v>1769.75</v>
      </c>
      <c r="J172" s="1">
        <v>326.39999999999998</v>
      </c>
      <c r="R172" s="1">
        <v>380.45</v>
      </c>
      <c r="S172" s="1">
        <f>C172-D172-E172-J172-K172-L172-M172-R172</f>
        <v>1012.3599999999999</v>
      </c>
    </row>
    <row r="173" spans="1:19" s="1" customFormat="1" ht="18" customHeight="1">
      <c r="A173" s="9">
        <v>42292</v>
      </c>
      <c r="B173" s="5" t="s">
        <v>19</v>
      </c>
      <c r="C173" s="1">
        <v>5720.71</v>
      </c>
      <c r="D173" s="1">
        <v>1727.4</v>
      </c>
      <c r="I173" s="1">
        <f t="shared" si="25"/>
        <v>1727.4</v>
      </c>
      <c r="J173" s="1">
        <v>3280</v>
      </c>
      <c r="R173" s="1">
        <v>26.96</v>
      </c>
      <c r="S173" s="1">
        <f>C173-D173-E173-J173-K173-L173-M173-R173</f>
        <v>686.34999999999991</v>
      </c>
    </row>
    <row r="174" spans="1:19" s="1" customFormat="1" ht="18" customHeight="1">
      <c r="A174" s="9">
        <v>42293</v>
      </c>
      <c r="B174" s="5" t="s">
        <v>20</v>
      </c>
      <c r="C174" s="1">
        <v>5598.05</v>
      </c>
      <c r="D174" s="1">
        <v>2422.94</v>
      </c>
      <c r="E174" s="1">
        <v>49.1</v>
      </c>
      <c r="F174" s="1">
        <v>66</v>
      </c>
      <c r="I174" s="1">
        <f t="shared" si="25"/>
        <v>2538.04</v>
      </c>
      <c r="J174" s="1">
        <v>1764.8</v>
      </c>
      <c r="K174" s="1">
        <v>15.2</v>
      </c>
      <c r="S174" s="1">
        <v>1280.01</v>
      </c>
    </row>
    <row r="175" spans="1:19" s="1" customFormat="1" ht="18" customHeight="1">
      <c r="A175" s="9">
        <v>42294</v>
      </c>
      <c r="B175" s="5" t="s">
        <v>21</v>
      </c>
      <c r="C175" s="1">
        <v>2261.69</v>
      </c>
      <c r="D175" s="1">
        <v>1508.55</v>
      </c>
      <c r="I175" s="1">
        <f t="shared" si="25"/>
        <v>1508.55</v>
      </c>
      <c r="S175" s="1">
        <f>C175-D175-E175-J175-K175-L175-M175-R175</f>
        <v>753.1400000000001</v>
      </c>
    </row>
    <row r="176" spans="1:19" s="3" customFormat="1" ht="18" customHeight="1">
      <c r="A176" s="10">
        <v>42295</v>
      </c>
      <c r="B176" s="11" t="s">
        <v>22</v>
      </c>
      <c r="C176" s="3">
        <v>2717.01</v>
      </c>
      <c r="I176" s="3">
        <f t="shared" ref="I176:I199" si="26">E176+D176+F176</f>
        <v>0</v>
      </c>
      <c r="J176" s="3">
        <v>138</v>
      </c>
      <c r="S176" s="1">
        <f>C176-D176-E176-J176-K176-L176-M176-R176</f>
        <v>2579.0100000000002</v>
      </c>
    </row>
    <row r="177" spans="1:20" s="1" customFormat="1" ht="18" customHeight="1">
      <c r="A177" s="9">
        <v>42296</v>
      </c>
      <c r="B177" s="5" t="s">
        <v>16</v>
      </c>
      <c r="C177" s="1">
        <v>5233.8999999999996</v>
      </c>
      <c r="D177" s="1">
        <v>2009.08</v>
      </c>
      <c r="F177" s="1">
        <v>2676.95</v>
      </c>
      <c r="I177" s="1">
        <f t="shared" si="26"/>
        <v>4686.03</v>
      </c>
      <c r="M177" s="1">
        <v>49.3</v>
      </c>
      <c r="R177" s="1">
        <v>15</v>
      </c>
      <c r="S177" s="1">
        <f>C177-D177-E177-F177-J177-K177-L177-M177-R177</f>
        <v>483.56999999999988</v>
      </c>
    </row>
    <row r="178" spans="1:20" s="1" customFormat="1" ht="18" customHeight="1">
      <c r="A178" s="9">
        <v>42297</v>
      </c>
      <c r="B178" s="5" t="s">
        <v>17</v>
      </c>
      <c r="C178" s="1">
        <v>5852.09</v>
      </c>
      <c r="D178" s="1">
        <v>1194.48</v>
      </c>
      <c r="E178" s="1">
        <v>393.5</v>
      </c>
      <c r="F178" s="1">
        <v>2732.44</v>
      </c>
      <c r="I178" s="1">
        <f t="shared" si="26"/>
        <v>4320.42</v>
      </c>
      <c r="K178" s="1">
        <v>298</v>
      </c>
      <c r="L178" s="1">
        <v>22</v>
      </c>
      <c r="S178" s="1">
        <f>C178-D178-E178-F178-J178-K178-L178-M178-R178</f>
        <v>1211.6700000000005</v>
      </c>
    </row>
    <row r="179" spans="1:20" s="1" customFormat="1" ht="18" customHeight="1">
      <c r="A179" s="9">
        <v>42298</v>
      </c>
      <c r="B179" s="11" t="s">
        <v>18</v>
      </c>
      <c r="C179" s="1">
        <v>4026.6</v>
      </c>
      <c r="D179" s="1">
        <v>1359.28</v>
      </c>
      <c r="E179" s="1">
        <v>0</v>
      </c>
      <c r="F179" s="1">
        <v>571.29999999999995</v>
      </c>
      <c r="I179" s="1">
        <f t="shared" si="26"/>
        <v>1930.58</v>
      </c>
      <c r="J179" s="1">
        <v>67</v>
      </c>
      <c r="S179" s="1">
        <f>C179-D179-E179-F179-J179-K179-L179-M179-R179</f>
        <v>2029.0199999999995</v>
      </c>
    </row>
    <row r="180" spans="1:20" s="1" customFormat="1" ht="18" customHeight="1">
      <c r="A180" s="9">
        <v>42299</v>
      </c>
      <c r="B180" s="5" t="s">
        <v>19</v>
      </c>
      <c r="C180" s="1">
        <v>3739.56</v>
      </c>
      <c r="D180" s="1">
        <v>1264.28</v>
      </c>
      <c r="E180" s="1">
        <v>16.8</v>
      </c>
      <c r="F180" s="1">
        <v>164.4</v>
      </c>
      <c r="I180" s="1">
        <f t="shared" si="26"/>
        <v>1445.48</v>
      </c>
      <c r="J180" s="1">
        <v>346.28</v>
      </c>
      <c r="K180" s="1">
        <v>15.8</v>
      </c>
      <c r="S180" s="1">
        <f>C180-D180-E180-F180-J180-K180-L180-M180-R180</f>
        <v>1931.9999999999995</v>
      </c>
    </row>
    <row r="181" spans="1:20" s="1" customFormat="1" ht="18" customHeight="1">
      <c r="A181" s="9">
        <v>42300</v>
      </c>
      <c r="B181" s="5" t="s">
        <v>20</v>
      </c>
      <c r="C181" s="1">
        <v>2223.2600000000002</v>
      </c>
      <c r="D181" s="1">
        <v>420.9</v>
      </c>
      <c r="E181" s="1">
        <v>106</v>
      </c>
      <c r="F181" s="1">
        <v>600.79999999999995</v>
      </c>
      <c r="I181" s="1">
        <f t="shared" si="26"/>
        <v>1127.6999999999998</v>
      </c>
      <c r="S181" s="1">
        <f>C181-D181-E181-F181-J181-K181-L181-M181-R181</f>
        <v>1095.5600000000002</v>
      </c>
    </row>
    <row r="182" spans="1:20" s="1" customFormat="1" ht="18" customHeight="1">
      <c r="A182" s="9">
        <v>42301</v>
      </c>
      <c r="B182" s="11" t="s">
        <v>21</v>
      </c>
      <c r="C182" s="1">
        <v>4871.57</v>
      </c>
      <c r="D182" s="1">
        <v>2945.83</v>
      </c>
      <c r="E182" s="1">
        <v>199.81</v>
      </c>
      <c r="F182" s="1">
        <v>600.79999999999995</v>
      </c>
      <c r="I182" s="1">
        <f t="shared" si="26"/>
        <v>3746.4399999999996</v>
      </c>
      <c r="O182" s="1">
        <v>57.8</v>
      </c>
      <c r="P182" s="1">
        <v>10</v>
      </c>
      <c r="S182" s="1">
        <f>C182-I182-J182-K182-L182-M182-O182-P182-R182</f>
        <v>1057.3300000000002</v>
      </c>
      <c r="T182" s="5" t="s">
        <v>27</v>
      </c>
    </row>
    <row r="183" spans="1:20" s="1" customFormat="1" ht="18" customHeight="1">
      <c r="A183" s="9">
        <v>42302</v>
      </c>
      <c r="B183" s="5" t="s">
        <v>22</v>
      </c>
      <c r="C183" s="1">
        <v>5952.91</v>
      </c>
      <c r="D183" s="1">
        <v>2784.3</v>
      </c>
      <c r="E183" s="1">
        <v>1675.11</v>
      </c>
      <c r="F183" s="1">
        <v>104.4</v>
      </c>
      <c r="I183" s="1">
        <f t="shared" si="26"/>
        <v>4563.8099999999995</v>
      </c>
      <c r="J183" s="1">
        <v>300</v>
      </c>
      <c r="S183" s="1">
        <f t="shared" ref="S183:S188" si="27">C183-D183-E183-F183-J183-K183-L183-M183-R183</f>
        <v>1089.0999999999997</v>
      </c>
    </row>
    <row r="184" spans="1:20" s="1" customFormat="1" ht="18" customHeight="1">
      <c r="A184" s="9">
        <v>42303</v>
      </c>
      <c r="B184" s="5" t="s">
        <v>16</v>
      </c>
      <c r="C184" s="1">
        <v>6188.99</v>
      </c>
      <c r="D184" s="1">
        <v>1758.5</v>
      </c>
      <c r="F184" s="1">
        <v>55</v>
      </c>
      <c r="I184" s="1">
        <f t="shared" si="26"/>
        <v>1813.5</v>
      </c>
      <c r="J184" s="1">
        <v>298.3</v>
      </c>
      <c r="R184" s="1">
        <v>3.6</v>
      </c>
      <c r="S184" s="1">
        <f t="shared" si="27"/>
        <v>4073.5899999999997</v>
      </c>
    </row>
    <row r="185" spans="1:20" s="1" customFormat="1" ht="18" customHeight="1">
      <c r="A185" s="9">
        <v>42304</v>
      </c>
      <c r="B185" s="11" t="s">
        <v>17</v>
      </c>
      <c r="C185" s="1">
        <v>3587.71</v>
      </c>
      <c r="D185" s="1">
        <v>1442</v>
      </c>
      <c r="E185" s="1">
        <v>224.1</v>
      </c>
      <c r="F185" s="1">
        <v>228.8</v>
      </c>
      <c r="I185" s="1">
        <f t="shared" si="26"/>
        <v>1894.8999999999999</v>
      </c>
      <c r="J185" s="1">
        <v>340.3</v>
      </c>
      <c r="K185" s="1">
        <v>65.5</v>
      </c>
      <c r="S185" s="1">
        <f t="shared" si="27"/>
        <v>1287.0100000000002</v>
      </c>
    </row>
    <row r="186" spans="1:20" s="1" customFormat="1" ht="18" customHeight="1">
      <c r="A186" s="9">
        <v>42305</v>
      </c>
      <c r="B186" s="5" t="s">
        <v>18</v>
      </c>
      <c r="C186" s="1">
        <v>2800.77</v>
      </c>
      <c r="D186" s="1">
        <v>1156.77</v>
      </c>
      <c r="E186" s="1">
        <v>62.2</v>
      </c>
      <c r="F186" s="1">
        <v>70.8</v>
      </c>
      <c r="I186" s="1">
        <f t="shared" si="26"/>
        <v>1289.77</v>
      </c>
      <c r="J186" s="1">
        <v>996.31</v>
      </c>
      <c r="S186" s="1">
        <f t="shared" si="27"/>
        <v>514.69000000000005</v>
      </c>
    </row>
    <row r="187" spans="1:20" s="1" customFormat="1" ht="18" customHeight="1">
      <c r="A187" s="9">
        <v>42306</v>
      </c>
      <c r="B187" s="11" t="s">
        <v>19</v>
      </c>
      <c r="C187" s="1">
        <v>1685.16</v>
      </c>
      <c r="D187" s="1">
        <v>669.7</v>
      </c>
      <c r="E187" s="1">
        <v>177.2</v>
      </c>
      <c r="I187" s="1">
        <f t="shared" si="26"/>
        <v>846.90000000000009</v>
      </c>
      <c r="S187" s="1">
        <f t="shared" si="27"/>
        <v>838.26</v>
      </c>
    </row>
    <row r="188" spans="1:20" s="1" customFormat="1" ht="18" customHeight="1">
      <c r="A188" s="9">
        <v>42307</v>
      </c>
      <c r="B188" s="5" t="s">
        <v>20</v>
      </c>
      <c r="C188" s="1">
        <v>2100.23</v>
      </c>
      <c r="D188" s="1">
        <v>879.2</v>
      </c>
      <c r="E188" s="1">
        <v>66.599999999999994</v>
      </c>
      <c r="I188" s="1">
        <f t="shared" si="26"/>
        <v>945.80000000000007</v>
      </c>
      <c r="S188" s="1">
        <f t="shared" si="27"/>
        <v>1154.43</v>
      </c>
    </row>
    <row r="189" spans="1:20" s="1" customFormat="1" ht="18" customHeight="1">
      <c r="A189" s="9">
        <v>42308</v>
      </c>
      <c r="B189" s="11" t="s">
        <v>21</v>
      </c>
      <c r="C189" s="1">
        <v>8220.57</v>
      </c>
      <c r="D189" s="1">
        <v>4478.82</v>
      </c>
      <c r="E189" s="1">
        <v>732.8</v>
      </c>
      <c r="I189" s="1">
        <f t="shared" si="26"/>
        <v>5211.62</v>
      </c>
      <c r="M189" s="1">
        <v>470</v>
      </c>
      <c r="O189" s="1">
        <v>64.8</v>
      </c>
      <c r="S189" s="1">
        <f>C189-I189-J189-K189-L189-M189-O189-P189-R189</f>
        <v>2474.1499999999996</v>
      </c>
    </row>
    <row r="190" spans="1:20" s="1" customFormat="1" ht="18" customHeight="1">
      <c r="A190" s="9">
        <v>42309</v>
      </c>
      <c r="B190" s="5" t="s">
        <v>22</v>
      </c>
      <c r="C190" s="1">
        <v>5526.74</v>
      </c>
      <c r="D190" s="1">
        <v>1853.05</v>
      </c>
      <c r="E190" s="1">
        <v>760.54</v>
      </c>
      <c r="F190" s="1">
        <v>174</v>
      </c>
      <c r="I190" s="1">
        <f t="shared" si="26"/>
        <v>2787.59</v>
      </c>
      <c r="M190" s="1">
        <v>18.100000000000001</v>
      </c>
      <c r="S190" s="1">
        <v>2721.05</v>
      </c>
    </row>
    <row r="191" spans="1:20" s="1" customFormat="1" ht="18" customHeight="1">
      <c r="A191" s="9">
        <v>42310</v>
      </c>
      <c r="B191" s="11" t="s">
        <v>16</v>
      </c>
      <c r="C191" s="1">
        <v>4003.99</v>
      </c>
      <c r="D191" s="1">
        <v>1089.3</v>
      </c>
      <c r="E191" s="1">
        <v>37.200000000000003</v>
      </c>
      <c r="F191" s="1">
        <v>1397.6</v>
      </c>
      <c r="I191" s="1">
        <f t="shared" si="26"/>
        <v>2524.1</v>
      </c>
      <c r="S191" s="1">
        <f t="shared" ref="S191:S202" si="28">C191-I191-J191-K191-L191-M191-O191-P191-R191</f>
        <v>1479.8899999999999</v>
      </c>
    </row>
    <row r="192" spans="1:20" s="1" customFormat="1" ht="18" customHeight="1">
      <c r="A192" s="9">
        <v>42311</v>
      </c>
      <c r="B192" s="5" t="s">
        <v>17</v>
      </c>
      <c r="C192" s="1">
        <v>5215.58</v>
      </c>
      <c r="D192" s="1">
        <v>1371.13</v>
      </c>
      <c r="E192" s="1">
        <v>0</v>
      </c>
      <c r="I192" s="1">
        <f t="shared" si="26"/>
        <v>1371.13</v>
      </c>
      <c r="K192" s="1">
        <v>176</v>
      </c>
      <c r="P192" s="1">
        <v>100</v>
      </c>
      <c r="R192" s="1">
        <v>1319.2</v>
      </c>
      <c r="S192" s="1">
        <f t="shared" si="28"/>
        <v>2249.25</v>
      </c>
    </row>
    <row r="193" spans="1:19" s="1" customFormat="1" ht="18" customHeight="1">
      <c r="A193" s="9">
        <v>42312</v>
      </c>
      <c r="B193" s="11" t="s">
        <v>18</v>
      </c>
      <c r="C193" s="1">
        <v>3472.62</v>
      </c>
      <c r="D193" s="1">
        <v>924.71</v>
      </c>
      <c r="F193" s="1">
        <v>930.21</v>
      </c>
      <c r="I193" s="1">
        <f t="shared" si="26"/>
        <v>1854.92</v>
      </c>
      <c r="P193" s="1">
        <v>25</v>
      </c>
      <c r="S193" s="1">
        <f t="shared" si="28"/>
        <v>1592.6999999999998</v>
      </c>
    </row>
    <row r="194" spans="1:19" s="1" customFormat="1" ht="18" customHeight="1">
      <c r="A194" s="9">
        <v>42313</v>
      </c>
      <c r="B194" s="5" t="s">
        <v>19</v>
      </c>
      <c r="C194" s="1">
        <v>4327.1000000000004</v>
      </c>
      <c r="D194" s="1">
        <v>2145.6999999999998</v>
      </c>
      <c r="E194" s="1">
        <v>1336.9</v>
      </c>
      <c r="F194" s="1">
        <v>258.8</v>
      </c>
      <c r="I194" s="1">
        <f t="shared" si="26"/>
        <v>3741.4</v>
      </c>
      <c r="O194" s="1">
        <v>140.80000000000001</v>
      </c>
      <c r="P194" s="1">
        <v>160</v>
      </c>
      <c r="R194" s="1">
        <v>341.63</v>
      </c>
      <c r="S194" s="1">
        <f t="shared" si="28"/>
        <v>-56.729999999999734</v>
      </c>
    </row>
    <row r="195" spans="1:19" s="1" customFormat="1" ht="18" customHeight="1">
      <c r="A195" s="9">
        <v>42314</v>
      </c>
      <c r="B195" s="11" t="s">
        <v>20</v>
      </c>
      <c r="C195" s="1">
        <v>2716.72</v>
      </c>
      <c r="D195" s="1">
        <v>1175.7</v>
      </c>
      <c r="E195" s="1">
        <v>59.9</v>
      </c>
      <c r="F195" s="1">
        <v>725.4</v>
      </c>
      <c r="I195" s="1">
        <f t="shared" si="26"/>
        <v>1961</v>
      </c>
      <c r="S195" s="1">
        <f t="shared" si="28"/>
        <v>755.7199999999998</v>
      </c>
    </row>
    <row r="196" spans="1:19" s="1" customFormat="1" ht="18" customHeight="1">
      <c r="A196" s="9">
        <v>42315</v>
      </c>
      <c r="B196" s="5" t="s">
        <v>21</v>
      </c>
      <c r="C196" s="1">
        <v>4902.29</v>
      </c>
      <c r="D196" s="1">
        <v>1353.54</v>
      </c>
      <c r="E196" s="1">
        <v>922.96</v>
      </c>
      <c r="F196" s="1">
        <v>287.66000000000003</v>
      </c>
      <c r="I196" s="1">
        <f t="shared" si="26"/>
        <v>2564.16</v>
      </c>
      <c r="J196" s="1">
        <v>110.7</v>
      </c>
      <c r="O196" s="1">
        <v>85.24</v>
      </c>
      <c r="P196" s="1">
        <v>10</v>
      </c>
      <c r="S196" s="1">
        <f t="shared" si="28"/>
        <v>2132.1900000000005</v>
      </c>
    </row>
    <row r="197" spans="1:19" s="1" customFormat="1" ht="18" customHeight="1">
      <c r="A197" s="9">
        <v>42316</v>
      </c>
      <c r="B197" s="11" t="s">
        <v>22</v>
      </c>
      <c r="C197" s="1">
        <v>5060.59</v>
      </c>
      <c r="D197" s="1">
        <v>2069.46</v>
      </c>
      <c r="E197" s="1">
        <v>137.30000000000001</v>
      </c>
      <c r="F197" s="1">
        <v>170.7</v>
      </c>
      <c r="I197" s="1">
        <f t="shared" si="26"/>
        <v>2377.46</v>
      </c>
      <c r="J197" s="1">
        <v>957</v>
      </c>
      <c r="S197" s="1">
        <f t="shared" si="28"/>
        <v>1726.13</v>
      </c>
    </row>
    <row r="198" spans="1:19" s="1" customFormat="1" ht="18" customHeight="1">
      <c r="A198" s="9">
        <v>42317</v>
      </c>
      <c r="B198" s="5" t="s">
        <v>16</v>
      </c>
      <c r="C198" s="1">
        <v>2490.48</v>
      </c>
      <c r="D198" s="1">
        <v>786.71</v>
      </c>
      <c r="E198" s="1">
        <v>41</v>
      </c>
      <c r="F198" s="1">
        <v>254.57</v>
      </c>
      <c r="I198" s="1">
        <f t="shared" si="26"/>
        <v>1082.28</v>
      </c>
      <c r="J198" s="1">
        <v>45</v>
      </c>
      <c r="N198" s="1">
        <v>128</v>
      </c>
      <c r="S198" s="1">
        <f t="shared" si="28"/>
        <v>1363.2</v>
      </c>
    </row>
    <row r="199" spans="1:19" s="1" customFormat="1" ht="18" customHeight="1">
      <c r="A199" s="9">
        <v>42318</v>
      </c>
      <c r="B199" s="11" t="s">
        <v>17</v>
      </c>
      <c r="C199" s="1">
        <v>3166.05</v>
      </c>
      <c r="D199" s="1">
        <v>835.36</v>
      </c>
      <c r="E199" s="1">
        <v>626.85</v>
      </c>
      <c r="F199" s="1">
        <v>505.4</v>
      </c>
      <c r="I199" s="1">
        <f t="shared" si="26"/>
        <v>1967.6100000000001</v>
      </c>
      <c r="N199" s="1">
        <v>17.59</v>
      </c>
      <c r="P199" s="1">
        <v>10</v>
      </c>
      <c r="S199" s="1">
        <f t="shared" si="28"/>
        <v>1188.44</v>
      </c>
    </row>
    <row r="200" spans="1:19" s="1" customFormat="1" ht="18" customHeight="1">
      <c r="A200" s="9">
        <v>42319</v>
      </c>
      <c r="B200" s="5" t="s">
        <v>18</v>
      </c>
      <c r="C200" s="1">
        <v>4571.41</v>
      </c>
      <c r="D200" s="1">
        <v>2130.4</v>
      </c>
      <c r="I200" s="1">
        <f t="shared" ref="I200:I206" si="29">E200+D200+F200</f>
        <v>2130.4</v>
      </c>
      <c r="J200" s="1">
        <v>160</v>
      </c>
      <c r="P200" s="1">
        <v>105</v>
      </c>
      <c r="R200" s="1">
        <v>197</v>
      </c>
      <c r="S200" s="1">
        <f t="shared" si="28"/>
        <v>1979.0099999999998</v>
      </c>
    </row>
    <row r="201" spans="1:19" s="1" customFormat="1" ht="18" customHeight="1">
      <c r="A201" s="9">
        <v>42320</v>
      </c>
      <c r="B201" s="11" t="s">
        <v>19</v>
      </c>
      <c r="C201" s="1">
        <v>5652.04</v>
      </c>
      <c r="D201" s="1">
        <v>2676.46</v>
      </c>
      <c r="E201" s="1">
        <v>356</v>
      </c>
      <c r="F201" s="1">
        <v>672</v>
      </c>
      <c r="I201" s="1">
        <f t="shared" si="29"/>
        <v>3704.46</v>
      </c>
      <c r="J201" s="1">
        <v>989.04</v>
      </c>
      <c r="P201" s="1">
        <v>265</v>
      </c>
      <c r="S201" s="1">
        <f t="shared" si="28"/>
        <v>693.54</v>
      </c>
    </row>
    <row r="202" spans="1:19" s="1" customFormat="1" ht="18" customHeight="1">
      <c r="A202" s="9">
        <v>42321</v>
      </c>
      <c r="B202" s="5" t="s">
        <v>20</v>
      </c>
      <c r="C202" s="1">
        <v>4728.45</v>
      </c>
      <c r="D202" s="1">
        <v>2161.9</v>
      </c>
      <c r="E202" s="1">
        <v>165.1</v>
      </c>
      <c r="F202" s="1">
        <v>283.39999999999998</v>
      </c>
      <c r="I202" s="1">
        <f t="shared" si="29"/>
        <v>2610.4</v>
      </c>
      <c r="J202" s="1">
        <v>276</v>
      </c>
      <c r="K202" s="1">
        <v>313.10000000000002</v>
      </c>
      <c r="P202" s="1">
        <v>65</v>
      </c>
      <c r="S202" s="1">
        <f t="shared" si="28"/>
        <v>1463.9499999999998</v>
      </c>
    </row>
    <row r="203" spans="1:19" s="1" customFormat="1" ht="18" customHeight="1">
      <c r="A203" s="9">
        <v>42322</v>
      </c>
      <c r="B203" s="11" t="s">
        <v>21</v>
      </c>
      <c r="C203" s="1">
        <v>3270.14</v>
      </c>
      <c r="D203" s="1">
        <v>1165.8</v>
      </c>
      <c r="E203" s="1">
        <v>0</v>
      </c>
      <c r="F203" s="1">
        <v>0</v>
      </c>
      <c r="I203" s="1">
        <f t="shared" si="29"/>
        <v>1165.8</v>
      </c>
      <c r="J203" s="1">
        <v>420.2</v>
      </c>
      <c r="N203" s="1">
        <v>99.87</v>
      </c>
      <c r="O203" s="1">
        <v>161.37</v>
      </c>
      <c r="S203" s="1">
        <f t="shared" ref="S203:S232" si="30">C203-I203-J203-K203-L203-M203-N203-O203-P203-R203</f>
        <v>1422.9</v>
      </c>
    </row>
    <row r="204" spans="1:19" s="1" customFormat="1" ht="18" customHeight="1">
      <c r="A204" s="9">
        <v>42323</v>
      </c>
      <c r="B204" s="5" t="s">
        <v>22</v>
      </c>
      <c r="C204" s="1">
        <v>6527.29</v>
      </c>
      <c r="D204" s="1">
        <v>1748.84</v>
      </c>
      <c r="E204" s="1">
        <v>13</v>
      </c>
      <c r="F204" s="1">
        <v>1129.4000000000001</v>
      </c>
      <c r="I204" s="1">
        <f t="shared" si="29"/>
        <v>2891.24</v>
      </c>
      <c r="J204" s="1">
        <v>2314.1999999999998</v>
      </c>
      <c r="S204" s="1">
        <f t="shared" si="30"/>
        <v>1321.8500000000004</v>
      </c>
    </row>
    <row r="205" spans="1:19" s="1" customFormat="1" ht="18" customHeight="1">
      <c r="A205" s="9">
        <v>42324</v>
      </c>
      <c r="B205" s="11" t="s">
        <v>16</v>
      </c>
      <c r="C205" s="1">
        <v>2779.55</v>
      </c>
      <c r="D205" s="1">
        <v>1220.8800000000001</v>
      </c>
      <c r="E205" s="1">
        <v>25</v>
      </c>
      <c r="F205" s="1">
        <v>0</v>
      </c>
      <c r="I205" s="1">
        <f t="shared" si="29"/>
        <v>1245.8800000000001</v>
      </c>
      <c r="K205" s="1">
        <v>22.44</v>
      </c>
      <c r="N205" s="1">
        <v>49</v>
      </c>
      <c r="R205" s="1">
        <v>226.5</v>
      </c>
      <c r="S205" s="1">
        <f t="shared" si="30"/>
        <v>1235.73</v>
      </c>
    </row>
    <row r="206" spans="1:19" s="1" customFormat="1" ht="18" customHeight="1">
      <c r="A206" s="9">
        <v>42325</v>
      </c>
      <c r="B206" s="5" t="s">
        <v>17</v>
      </c>
      <c r="C206" s="1">
        <v>5176.3</v>
      </c>
      <c r="D206" s="1">
        <v>1864.2</v>
      </c>
      <c r="E206" s="1">
        <v>455.3</v>
      </c>
      <c r="F206" s="1">
        <v>1423.5</v>
      </c>
      <c r="I206" s="1">
        <f t="shared" si="29"/>
        <v>3743</v>
      </c>
      <c r="O206" s="1">
        <v>20.82</v>
      </c>
      <c r="S206" s="1">
        <f t="shared" si="30"/>
        <v>1412.4800000000002</v>
      </c>
    </row>
    <row r="207" spans="1:19" s="1" customFormat="1" ht="18" customHeight="1">
      <c r="A207" s="9">
        <v>42326</v>
      </c>
      <c r="B207" s="11" t="s">
        <v>18</v>
      </c>
      <c r="C207" s="1">
        <v>5288.27</v>
      </c>
      <c r="D207" s="1">
        <v>3569.49</v>
      </c>
      <c r="E207" s="1">
        <v>0</v>
      </c>
      <c r="F207" s="1">
        <v>574.79999999999995</v>
      </c>
      <c r="I207" s="1">
        <f t="shared" ref="I207:I217" si="31">E207+D207+F207</f>
        <v>4144.29</v>
      </c>
      <c r="O207" s="1">
        <v>30</v>
      </c>
      <c r="P207" s="1">
        <v>5</v>
      </c>
      <c r="S207" s="1">
        <f t="shared" si="30"/>
        <v>1108.9800000000005</v>
      </c>
    </row>
    <row r="208" spans="1:19" s="1" customFormat="1" ht="18" customHeight="1">
      <c r="A208" s="9">
        <v>42327</v>
      </c>
      <c r="B208" s="5" t="s">
        <v>19</v>
      </c>
      <c r="C208" s="1">
        <v>3467.62</v>
      </c>
      <c r="D208" s="1">
        <v>1123.8</v>
      </c>
      <c r="E208" s="1">
        <v>99</v>
      </c>
      <c r="I208" s="1">
        <f t="shared" si="31"/>
        <v>1222.8</v>
      </c>
      <c r="J208" s="1">
        <v>804.2</v>
      </c>
      <c r="N208" s="1">
        <v>12.75</v>
      </c>
      <c r="P208" s="1">
        <v>15</v>
      </c>
      <c r="S208" s="1">
        <f t="shared" si="30"/>
        <v>1412.8699999999997</v>
      </c>
    </row>
    <row r="209" spans="1:20" s="1" customFormat="1" ht="18" customHeight="1">
      <c r="A209" s="9">
        <v>42328</v>
      </c>
      <c r="B209" s="11" t="s">
        <v>20</v>
      </c>
      <c r="C209" s="1">
        <v>3331.68</v>
      </c>
      <c r="D209" s="1">
        <v>1885.8</v>
      </c>
      <c r="E209" s="1">
        <v>271.8</v>
      </c>
      <c r="I209" s="1">
        <f t="shared" si="31"/>
        <v>2157.6</v>
      </c>
      <c r="J209" s="1">
        <v>950</v>
      </c>
      <c r="S209" s="1">
        <f t="shared" si="30"/>
        <v>224.07999999999993</v>
      </c>
    </row>
    <row r="210" spans="1:20" s="1" customFormat="1" ht="18" customHeight="1">
      <c r="A210" s="9">
        <v>42329</v>
      </c>
      <c r="B210" s="5" t="s">
        <v>21</v>
      </c>
      <c r="C210" s="1">
        <v>5836.11</v>
      </c>
      <c r="D210" s="1">
        <v>2729.5</v>
      </c>
      <c r="F210" s="1">
        <v>243.8</v>
      </c>
      <c r="I210" s="1">
        <f t="shared" si="31"/>
        <v>2973.3</v>
      </c>
      <c r="J210" s="1">
        <v>995</v>
      </c>
      <c r="R210" s="1">
        <v>4320.05</v>
      </c>
      <c r="S210" s="1">
        <f t="shared" si="30"/>
        <v>-2452.2400000000007</v>
      </c>
      <c r="T210" s="5" t="s">
        <v>28</v>
      </c>
    </row>
    <row r="211" spans="1:20" s="1" customFormat="1" ht="18" customHeight="1">
      <c r="A211" s="9">
        <v>42330</v>
      </c>
      <c r="B211" s="11" t="s">
        <v>22</v>
      </c>
      <c r="C211" s="1">
        <v>3668.13</v>
      </c>
      <c r="D211" s="1">
        <v>1242.5</v>
      </c>
      <c r="I211" s="1">
        <f t="shared" si="31"/>
        <v>1242.5</v>
      </c>
      <c r="J211" s="1">
        <v>238</v>
      </c>
      <c r="S211" s="1">
        <f t="shared" si="30"/>
        <v>2187.63</v>
      </c>
    </row>
    <row r="212" spans="1:20" s="1" customFormat="1" ht="18" customHeight="1">
      <c r="A212" s="9">
        <v>42331</v>
      </c>
      <c r="B212" s="5" t="s">
        <v>16</v>
      </c>
      <c r="C212" s="1">
        <v>6221.31</v>
      </c>
      <c r="D212" s="1">
        <v>490.9</v>
      </c>
      <c r="E212" s="1">
        <v>3436.8</v>
      </c>
      <c r="I212" s="1">
        <f t="shared" si="31"/>
        <v>3927.7000000000003</v>
      </c>
      <c r="J212" s="1">
        <v>793.6</v>
      </c>
      <c r="R212" s="1">
        <v>433.51</v>
      </c>
      <c r="S212" s="1">
        <f t="shared" si="30"/>
        <v>1066.5000000000002</v>
      </c>
    </row>
    <row r="213" spans="1:20" s="1" customFormat="1" ht="18" customHeight="1">
      <c r="A213" s="9">
        <v>42332</v>
      </c>
      <c r="B213" s="11" t="s">
        <v>17</v>
      </c>
      <c r="C213" s="1">
        <v>8248.9599999999991</v>
      </c>
      <c r="D213" s="1">
        <v>1401.4</v>
      </c>
      <c r="I213" s="1">
        <f t="shared" si="31"/>
        <v>1401.4</v>
      </c>
      <c r="J213" s="1">
        <v>128</v>
      </c>
      <c r="S213" s="1">
        <f t="shared" si="30"/>
        <v>6719.5599999999995</v>
      </c>
      <c r="T213" s="5" t="s">
        <v>29</v>
      </c>
    </row>
    <row r="214" spans="1:20" s="1" customFormat="1" ht="18" customHeight="1">
      <c r="A214" s="9">
        <v>42333</v>
      </c>
      <c r="B214" s="5" t="s">
        <v>18</v>
      </c>
      <c r="C214" s="1">
        <v>5459.02</v>
      </c>
      <c r="D214" s="1">
        <v>1953.59</v>
      </c>
      <c r="E214" s="1">
        <v>48.82</v>
      </c>
      <c r="F214" s="1">
        <v>83.6</v>
      </c>
      <c r="I214" s="1">
        <f t="shared" si="31"/>
        <v>2086.0099999999998</v>
      </c>
      <c r="J214" s="1">
        <v>2766</v>
      </c>
      <c r="K214" s="1">
        <v>115.5</v>
      </c>
      <c r="P214" s="1">
        <v>20</v>
      </c>
      <c r="R214" s="1">
        <v>159.19999999999999</v>
      </c>
      <c r="S214" s="1">
        <f t="shared" si="30"/>
        <v>312.31000000000068</v>
      </c>
    </row>
    <row r="215" spans="1:20" s="1" customFormat="1" ht="18" customHeight="1">
      <c r="A215" s="9">
        <v>42334</v>
      </c>
      <c r="B215" s="11" t="s">
        <v>19</v>
      </c>
      <c r="C215" s="1">
        <v>4272.8999999999996</v>
      </c>
      <c r="D215" s="1">
        <v>2087.1999999999998</v>
      </c>
      <c r="E215" s="1">
        <v>61</v>
      </c>
      <c r="F215" s="1">
        <v>604.5</v>
      </c>
      <c r="I215" s="1">
        <f t="shared" si="31"/>
        <v>2752.7</v>
      </c>
      <c r="J215" s="1">
        <v>257</v>
      </c>
      <c r="P215" s="1">
        <v>10</v>
      </c>
      <c r="S215" s="1">
        <f t="shared" si="30"/>
        <v>1253.1999999999998</v>
      </c>
    </row>
    <row r="216" spans="1:20" s="1" customFormat="1" ht="18" customHeight="1">
      <c r="A216" s="9">
        <v>42335</v>
      </c>
      <c r="B216" s="5" t="s">
        <v>20</v>
      </c>
      <c r="C216" s="1">
        <v>3762.6</v>
      </c>
      <c r="D216" s="1">
        <v>1602.6</v>
      </c>
      <c r="F216" s="1">
        <v>365.1</v>
      </c>
      <c r="I216" s="1">
        <f t="shared" si="31"/>
        <v>1967.6999999999998</v>
      </c>
      <c r="J216" s="1">
        <v>135.6</v>
      </c>
      <c r="P216" s="1">
        <v>16</v>
      </c>
      <c r="S216" s="1">
        <f t="shared" si="30"/>
        <v>1643.3000000000002</v>
      </c>
    </row>
    <row r="217" spans="1:20" s="1" customFormat="1" ht="18" customHeight="1">
      <c r="A217" s="9">
        <v>42336</v>
      </c>
      <c r="B217" s="11" t="s">
        <v>21</v>
      </c>
      <c r="C217" s="1">
        <v>4444.1899999999996</v>
      </c>
      <c r="D217" s="1">
        <v>2005.1</v>
      </c>
      <c r="E217" s="1">
        <v>118.6</v>
      </c>
      <c r="F217" s="1">
        <v>923.1</v>
      </c>
      <c r="I217" s="1">
        <f t="shared" si="31"/>
        <v>3046.7999999999997</v>
      </c>
      <c r="J217" s="1">
        <v>302.60000000000002</v>
      </c>
      <c r="N217" s="1">
        <v>6.8</v>
      </c>
      <c r="P217" s="1">
        <v>10</v>
      </c>
      <c r="R217" s="1">
        <v>314.89999999999998</v>
      </c>
      <c r="S217" s="1">
        <f t="shared" si="30"/>
        <v>763.09</v>
      </c>
    </row>
    <row r="218" spans="1:20" s="1" customFormat="1" ht="18" customHeight="1">
      <c r="A218" s="9">
        <v>42337</v>
      </c>
      <c r="B218" s="11" t="s">
        <v>22</v>
      </c>
      <c r="C218" s="1">
        <v>4006.34</v>
      </c>
      <c r="D218" s="1">
        <v>1910.31</v>
      </c>
      <c r="E218" s="1">
        <v>0</v>
      </c>
      <c r="F218" s="1">
        <v>269</v>
      </c>
      <c r="I218" s="1">
        <f t="shared" ref="I218:I223" si="32">E218+D218+F218</f>
        <v>2179.31</v>
      </c>
      <c r="J218" s="1">
        <v>42.1</v>
      </c>
      <c r="N218" s="1">
        <v>12.5</v>
      </c>
      <c r="P218" s="1">
        <v>77</v>
      </c>
      <c r="S218" s="1">
        <f t="shared" si="30"/>
        <v>1695.4300000000003</v>
      </c>
    </row>
    <row r="219" spans="1:20" s="1" customFormat="1" ht="18" customHeight="1">
      <c r="A219" s="9">
        <v>42338</v>
      </c>
      <c r="B219" s="11" t="s">
        <v>16</v>
      </c>
      <c r="C219" s="1">
        <v>4895.93</v>
      </c>
      <c r="D219" s="1">
        <v>2642.5</v>
      </c>
      <c r="F219" s="1">
        <v>26</v>
      </c>
      <c r="I219" s="1">
        <f t="shared" si="32"/>
        <v>2668.5</v>
      </c>
      <c r="J219" s="1">
        <v>201</v>
      </c>
      <c r="R219" s="1">
        <v>298.60000000000002</v>
      </c>
      <c r="S219" s="1">
        <f t="shared" si="30"/>
        <v>1727.8300000000004</v>
      </c>
    </row>
    <row r="220" spans="1:20" s="1" customFormat="1" ht="18" customHeight="1">
      <c r="A220" s="9">
        <v>42339</v>
      </c>
      <c r="B220" s="11" t="s">
        <v>17</v>
      </c>
      <c r="C220" s="1">
        <v>4157.3</v>
      </c>
      <c r="D220" s="1">
        <v>1636.54</v>
      </c>
      <c r="F220" s="1">
        <v>90.9</v>
      </c>
      <c r="I220" s="1">
        <f t="shared" si="32"/>
        <v>1727.44</v>
      </c>
      <c r="J220" s="1">
        <v>328</v>
      </c>
      <c r="K220" s="1">
        <v>83</v>
      </c>
      <c r="O220" s="1">
        <v>17.5</v>
      </c>
      <c r="S220" s="1">
        <f t="shared" si="30"/>
        <v>2001.3600000000001</v>
      </c>
    </row>
    <row r="221" spans="1:20" s="1" customFormat="1" ht="18" customHeight="1">
      <c r="A221" s="9">
        <v>42340</v>
      </c>
      <c r="B221" s="11" t="s">
        <v>18</v>
      </c>
      <c r="C221" s="1">
        <v>4115</v>
      </c>
      <c r="D221" s="1">
        <v>1635.25</v>
      </c>
      <c r="E221" s="1">
        <v>676.25</v>
      </c>
      <c r="F221" s="1">
        <v>102.3</v>
      </c>
      <c r="I221" s="1">
        <f t="shared" si="32"/>
        <v>2413.8000000000002</v>
      </c>
      <c r="J221" s="1">
        <v>1073.43</v>
      </c>
      <c r="O221" s="1">
        <v>114.4</v>
      </c>
      <c r="R221" s="1">
        <v>298</v>
      </c>
      <c r="S221" s="1">
        <f t="shared" si="30"/>
        <v>215.36999999999978</v>
      </c>
    </row>
    <row r="222" spans="1:20" s="1" customFormat="1" ht="18" customHeight="1">
      <c r="A222" s="9">
        <v>42341</v>
      </c>
      <c r="B222" s="11" t="s">
        <v>19</v>
      </c>
      <c r="C222" s="1">
        <v>4431.74</v>
      </c>
      <c r="D222" s="1">
        <v>1487.9</v>
      </c>
      <c r="I222" s="1">
        <f t="shared" si="32"/>
        <v>1487.9</v>
      </c>
      <c r="J222" s="1">
        <v>1888</v>
      </c>
      <c r="S222" s="1">
        <f t="shared" si="30"/>
        <v>1055.8399999999997</v>
      </c>
    </row>
    <row r="223" spans="1:20" s="1" customFormat="1" ht="18" customHeight="1">
      <c r="A223" s="9">
        <v>42342</v>
      </c>
      <c r="B223" s="11" t="s">
        <v>20</v>
      </c>
      <c r="C223" s="1">
        <v>4402.8900000000003</v>
      </c>
      <c r="D223" s="1">
        <v>1809</v>
      </c>
      <c r="E223" s="1">
        <v>8.5</v>
      </c>
      <c r="F223" s="1">
        <v>608.52</v>
      </c>
      <c r="I223" s="1">
        <f t="shared" si="32"/>
        <v>2426.02</v>
      </c>
      <c r="J223" s="1">
        <v>113.8</v>
      </c>
      <c r="S223" s="1">
        <f t="shared" si="30"/>
        <v>1863.0700000000004</v>
      </c>
    </row>
    <row r="224" spans="1:20" s="1" customFormat="1" ht="18" customHeight="1">
      <c r="A224" s="9">
        <v>42343</v>
      </c>
      <c r="B224" s="11" t="s">
        <v>21</v>
      </c>
      <c r="C224" s="1">
        <v>7664.26</v>
      </c>
      <c r="D224" s="1">
        <v>4698.22</v>
      </c>
      <c r="E224" s="1">
        <v>52.2</v>
      </c>
      <c r="I224" s="1">
        <f t="shared" ref="I224:I232" si="33">E224+D224+F224</f>
        <v>4750.42</v>
      </c>
      <c r="O224" s="1">
        <v>85.9</v>
      </c>
      <c r="S224" s="1">
        <f t="shared" si="30"/>
        <v>2827.94</v>
      </c>
    </row>
    <row r="225" spans="1:20" s="1" customFormat="1" ht="18" customHeight="1">
      <c r="A225" s="9">
        <v>42344</v>
      </c>
      <c r="B225" s="11" t="s">
        <v>22</v>
      </c>
      <c r="C225" s="1">
        <v>10456.129999999999</v>
      </c>
      <c r="D225" s="1">
        <v>5160.83</v>
      </c>
      <c r="E225" s="1">
        <v>17.62</v>
      </c>
      <c r="F225" s="1">
        <v>160.69999999999999</v>
      </c>
      <c r="I225" s="1">
        <f t="shared" si="33"/>
        <v>5339.15</v>
      </c>
      <c r="J225" s="1">
        <v>1692</v>
      </c>
      <c r="S225" s="1">
        <f t="shared" si="30"/>
        <v>3424.9799999999996</v>
      </c>
    </row>
    <row r="226" spans="1:20" s="1" customFormat="1" ht="18" customHeight="1">
      <c r="A226" s="9">
        <v>42345</v>
      </c>
      <c r="B226" s="11" t="s">
        <v>16</v>
      </c>
      <c r="C226" s="1">
        <v>2797.25</v>
      </c>
      <c r="D226" s="1">
        <v>1409.5</v>
      </c>
      <c r="E226" s="1">
        <v>111.7</v>
      </c>
      <c r="I226" s="1">
        <f t="shared" si="33"/>
        <v>1521.2</v>
      </c>
      <c r="J226" s="1">
        <v>336</v>
      </c>
      <c r="K226" s="1">
        <v>336</v>
      </c>
      <c r="N226" s="1">
        <v>44</v>
      </c>
      <c r="S226" s="1">
        <f t="shared" si="30"/>
        <v>560.04999999999995</v>
      </c>
    </row>
    <row r="227" spans="1:20" s="1" customFormat="1" ht="18" customHeight="1">
      <c r="A227" s="9">
        <v>42346</v>
      </c>
      <c r="B227" s="11" t="s">
        <v>17</v>
      </c>
      <c r="C227" s="1">
        <v>2763.49</v>
      </c>
      <c r="D227" s="1">
        <v>1236.1400000000001</v>
      </c>
      <c r="E227" s="1">
        <v>175.4</v>
      </c>
      <c r="F227" s="1">
        <v>56.8</v>
      </c>
      <c r="I227" s="1">
        <f t="shared" si="33"/>
        <v>1468.3400000000001</v>
      </c>
      <c r="J227" s="1">
        <v>90</v>
      </c>
      <c r="K227" s="1">
        <v>54.56</v>
      </c>
      <c r="M227" s="1">
        <v>152.80000000000001</v>
      </c>
      <c r="O227" s="1">
        <v>62.4</v>
      </c>
      <c r="S227" s="1">
        <f t="shared" si="30"/>
        <v>935.38999999999976</v>
      </c>
    </row>
    <row r="228" spans="1:20" s="1" customFormat="1" ht="18" customHeight="1">
      <c r="A228" s="9">
        <v>42347</v>
      </c>
      <c r="B228" s="11" t="s">
        <v>18</v>
      </c>
      <c r="C228" s="1">
        <v>5321.32</v>
      </c>
      <c r="D228" s="1">
        <v>2995.02</v>
      </c>
      <c r="E228" s="1">
        <v>248.8</v>
      </c>
      <c r="F228" s="1">
        <v>2</v>
      </c>
      <c r="I228" s="1">
        <f t="shared" si="33"/>
        <v>3245.82</v>
      </c>
      <c r="S228" s="1">
        <f t="shared" si="30"/>
        <v>2075.4999999999995</v>
      </c>
    </row>
    <row r="229" spans="1:20" s="1" customFormat="1" ht="18" customHeight="1">
      <c r="A229" s="9">
        <v>42348</v>
      </c>
      <c r="B229" s="11" t="s">
        <v>19</v>
      </c>
      <c r="C229" s="1">
        <v>4103.13</v>
      </c>
      <c r="D229" s="1">
        <v>1634.53</v>
      </c>
      <c r="E229" s="1">
        <v>68.400000000000006</v>
      </c>
      <c r="F229" s="1">
        <v>6.7</v>
      </c>
      <c r="I229" s="1">
        <f t="shared" si="33"/>
        <v>1709.63</v>
      </c>
      <c r="N229" s="1">
        <v>29.8</v>
      </c>
      <c r="S229" s="1">
        <f t="shared" si="30"/>
        <v>2363.6999999999998</v>
      </c>
    </row>
    <row r="230" spans="1:20" s="1" customFormat="1" ht="18" customHeight="1">
      <c r="A230" s="9">
        <v>42349</v>
      </c>
      <c r="B230" s="11" t="s">
        <v>20</v>
      </c>
      <c r="C230" s="1">
        <v>5006.84</v>
      </c>
      <c r="D230" s="1">
        <v>1313.22</v>
      </c>
      <c r="E230" s="1">
        <v>354.8</v>
      </c>
      <c r="F230" s="1">
        <v>536.9</v>
      </c>
      <c r="I230" s="1">
        <f t="shared" si="33"/>
        <v>2204.92</v>
      </c>
      <c r="J230" s="1">
        <v>1104.3</v>
      </c>
      <c r="S230" s="1">
        <f t="shared" si="30"/>
        <v>1697.6200000000001</v>
      </c>
    </row>
    <row r="231" spans="1:20" s="1" customFormat="1" ht="18" customHeight="1">
      <c r="A231" s="9">
        <v>42350</v>
      </c>
      <c r="B231" s="11" t="s">
        <v>21</v>
      </c>
      <c r="C231" s="1">
        <v>2875.28</v>
      </c>
      <c r="D231" s="1">
        <v>1016.7</v>
      </c>
      <c r="E231" s="1">
        <v>452.51</v>
      </c>
      <c r="I231" s="1">
        <f t="shared" si="33"/>
        <v>1469.21</v>
      </c>
      <c r="J231" s="1">
        <v>305.39999999999998</v>
      </c>
      <c r="R231" s="1">
        <v>263.2</v>
      </c>
      <c r="S231" s="1">
        <f t="shared" si="30"/>
        <v>837.47</v>
      </c>
    </row>
    <row r="232" spans="1:20" s="1" customFormat="1" ht="18" customHeight="1">
      <c r="A232" s="9">
        <v>42351</v>
      </c>
      <c r="B232" s="11" t="s">
        <v>22</v>
      </c>
      <c r="C232" s="1">
        <v>8763.85</v>
      </c>
      <c r="D232" s="1">
        <v>3482.91</v>
      </c>
      <c r="E232" s="1">
        <v>2135</v>
      </c>
      <c r="F232" s="1">
        <v>1349.15</v>
      </c>
      <c r="I232" s="1">
        <f t="shared" si="33"/>
        <v>6967.0599999999995</v>
      </c>
      <c r="J232" s="1">
        <v>379</v>
      </c>
      <c r="N232" s="1">
        <v>576</v>
      </c>
      <c r="S232" s="1">
        <f t="shared" si="30"/>
        <v>841.79000000000087</v>
      </c>
    </row>
    <row r="233" spans="1:20" s="1" customFormat="1" ht="18" customHeight="1">
      <c r="A233" s="9">
        <v>42352</v>
      </c>
      <c r="B233" s="11" t="s">
        <v>16</v>
      </c>
      <c r="C233" s="1">
        <v>3045.34</v>
      </c>
      <c r="D233" s="1">
        <v>1282</v>
      </c>
      <c r="F233" s="1">
        <v>171.7</v>
      </c>
      <c r="I233" s="1">
        <f t="shared" ref="I233:I238" si="34">E233+D233+F233</f>
        <v>1453.7</v>
      </c>
      <c r="J233" s="1">
        <v>100</v>
      </c>
      <c r="S233" s="1">
        <f>C233-D233-E233-F233-J233-K233-L233-M233-N233-O233-P233-R233</f>
        <v>1491.64</v>
      </c>
    </row>
    <row r="234" spans="1:20" s="1" customFormat="1" ht="18" customHeight="1">
      <c r="A234" s="9">
        <v>42353</v>
      </c>
      <c r="B234" s="11" t="s">
        <v>17</v>
      </c>
      <c r="C234" s="3">
        <v>2952.19</v>
      </c>
      <c r="D234" s="3">
        <v>2277.6999999999998</v>
      </c>
      <c r="E234" s="3"/>
      <c r="F234" s="3">
        <v>141</v>
      </c>
      <c r="G234" s="3"/>
      <c r="H234" s="3"/>
      <c r="I234" s="3">
        <f t="shared" si="34"/>
        <v>2418.6999999999998</v>
      </c>
      <c r="J234" s="3"/>
      <c r="K234" s="3"/>
      <c r="L234" s="3"/>
      <c r="M234" s="3"/>
      <c r="N234" s="3"/>
      <c r="O234" s="3"/>
      <c r="P234" s="3"/>
      <c r="Q234" s="3"/>
      <c r="R234" s="3">
        <v>171.7</v>
      </c>
      <c r="S234" s="3">
        <f>C234-I234-J234-K234-L234-M234-N234-O234-P234-R234</f>
        <v>361.79000000000025</v>
      </c>
    </row>
    <row r="235" spans="1:20" s="1" customFormat="1" ht="18" customHeight="1">
      <c r="A235" s="16">
        <v>42354</v>
      </c>
      <c r="B235" s="5" t="s">
        <v>18</v>
      </c>
      <c r="C235" s="1">
        <v>5819.17</v>
      </c>
      <c r="D235" s="1">
        <v>2509.17</v>
      </c>
      <c r="E235" s="1">
        <v>318.7</v>
      </c>
      <c r="F235" s="1">
        <v>544.20000000000005</v>
      </c>
      <c r="I235" s="1">
        <f t="shared" si="34"/>
        <v>3372.0699999999997</v>
      </c>
      <c r="J235" s="1">
        <v>238</v>
      </c>
      <c r="N235" s="1">
        <v>142.5</v>
      </c>
      <c r="O235" s="1">
        <v>60</v>
      </c>
      <c r="S235" s="1">
        <f>C235-I235-J235-K235-L235-M235-N235-O235-P235-R235</f>
        <v>2006.6000000000004</v>
      </c>
      <c r="T235" s="19"/>
    </row>
    <row r="236" spans="1:20" ht="18" customHeight="1">
      <c r="A236" s="16">
        <v>42355</v>
      </c>
      <c r="B236" s="5" t="s">
        <v>19</v>
      </c>
      <c r="C236" s="1">
        <v>4901.66</v>
      </c>
      <c r="D236" s="1">
        <v>1804.85</v>
      </c>
      <c r="E236" s="1"/>
      <c r="F236" s="1"/>
      <c r="G236" s="1"/>
      <c r="H236" s="1"/>
      <c r="I236" s="1">
        <f t="shared" si="34"/>
        <v>1804.85</v>
      </c>
      <c r="J236" s="1">
        <v>510</v>
      </c>
      <c r="K236" s="1"/>
      <c r="L236" s="1"/>
      <c r="M236" s="1"/>
      <c r="N236" s="1"/>
      <c r="O236" s="1"/>
      <c r="P236" s="1"/>
      <c r="Q236" s="1"/>
      <c r="R236" s="1"/>
      <c r="S236" s="1">
        <f>C236-I236-J236-K236-L236-M236-N236-O236-P236-R236</f>
        <v>2586.81</v>
      </c>
    </row>
    <row r="237" spans="1:20" ht="18" customHeight="1">
      <c r="A237" s="16">
        <v>42356</v>
      </c>
      <c r="B237" s="5" t="s">
        <v>20</v>
      </c>
      <c r="C237" s="1">
        <v>3604.56</v>
      </c>
      <c r="D237" s="1">
        <v>2064.6999999999998</v>
      </c>
      <c r="E237" s="1"/>
      <c r="F237" s="1"/>
      <c r="G237" s="1"/>
      <c r="H237" s="1"/>
      <c r="I237" s="1">
        <f t="shared" si="34"/>
        <v>2064.6999999999998</v>
      </c>
      <c r="J237" s="1">
        <v>450</v>
      </c>
      <c r="K237" s="1"/>
      <c r="L237" s="1"/>
      <c r="M237" s="1"/>
      <c r="N237" s="1"/>
      <c r="O237" s="1"/>
      <c r="P237" s="1"/>
      <c r="Q237" s="1"/>
      <c r="R237" s="1"/>
      <c r="S237" s="1">
        <f>C237-I237-J237-K237-L237-M237-N237-O237-P237-R237</f>
        <v>1089.8600000000001</v>
      </c>
    </row>
    <row r="238" spans="1:20" ht="18" customHeight="1">
      <c r="A238" s="16">
        <v>42357</v>
      </c>
      <c r="B238" s="5" t="s">
        <v>21</v>
      </c>
      <c r="C238" s="1">
        <v>2946.61</v>
      </c>
      <c r="D238" s="1">
        <v>2678.7</v>
      </c>
      <c r="E238" s="1">
        <v>51.6</v>
      </c>
      <c r="F238" s="1"/>
      <c r="G238" s="1"/>
      <c r="H238" s="1"/>
      <c r="I238" s="1">
        <f t="shared" si="34"/>
        <v>2730.2999999999997</v>
      </c>
      <c r="J238" s="1"/>
      <c r="K238" s="1"/>
      <c r="L238" s="1"/>
      <c r="M238" s="1"/>
      <c r="N238" s="1">
        <v>39.1</v>
      </c>
      <c r="O238" s="1"/>
      <c r="P238" s="1"/>
      <c r="Q238" s="1"/>
      <c r="R238" s="1"/>
      <c r="S238" s="1">
        <f>C238-I238-J238-K238-L238-M238-N238-O238-P238-R238</f>
        <v>177.21000000000041</v>
      </c>
    </row>
    <row r="239" spans="1:20" ht="18" customHeight="1">
      <c r="A239" s="16">
        <v>42358</v>
      </c>
      <c r="B239" s="5" t="s">
        <v>22</v>
      </c>
      <c r="C239" s="1">
        <v>5518.36</v>
      </c>
      <c r="D239" s="1">
        <v>3529.01</v>
      </c>
      <c r="E239" s="1">
        <v>428.3</v>
      </c>
      <c r="F239" s="1">
        <v>404.15</v>
      </c>
      <c r="G239" s="1"/>
      <c r="H239" s="1"/>
      <c r="I239" s="1">
        <f t="shared" ref="I239:I245" si="35">E239+D239+F239</f>
        <v>4361.46</v>
      </c>
      <c r="J239" s="1">
        <v>785</v>
      </c>
      <c r="K239" s="1"/>
      <c r="L239" s="1"/>
      <c r="M239" s="1"/>
      <c r="N239" s="1"/>
      <c r="O239" s="1"/>
      <c r="P239" s="1"/>
      <c r="Q239" s="1"/>
      <c r="R239" s="1"/>
      <c r="S239" s="1">
        <f t="shared" ref="S239:S280" si="36">C239-D239-E239-F239-J239-K239-L239-M239-N239-O239-P239-R239</f>
        <v>371.89999999999964</v>
      </c>
    </row>
    <row r="240" spans="1:20" ht="18" customHeight="1">
      <c r="A240" s="16">
        <v>42359</v>
      </c>
      <c r="B240" s="5" t="s">
        <v>16</v>
      </c>
      <c r="C240" s="1">
        <v>4562.26</v>
      </c>
      <c r="D240" s="1">
        <v>2038.56</v>
      </c>
      <c r="E240" s="1">
        <v>89.2</v>
      </c>
      <c r="F240" s="1"/>
      <c r="G240" s="1"/>
      <c r="H240" s="1"/>
      <c r="I240" s="1">
        <f t="shared" si="35"/>
        <v>2127.7599999999998</v>
      </c>
      <c r="J240" s="1">
        <v>1082.5</v>
      </c>
      <c r="K240" s="1"/>
      <c r="L240" s="1"/>
      <c r="M240" s="1"/>
      <c r="N240" s="1"/>
      <c r="O240" s="1">
        <v>71</v>
      </c>
      <c r="P240" s="1"/>
      <c r="Q240" s="1"/>
      <c r="R240" s="1"/>
      <c r="S240" s="1">
        <f t="shared" si="36"/>
        <v>1281.0000000000005</v>
      </c>
    </row>
    <row r="241" spans="1:21" ht="18" customHeight="1">
      <c r="A241" s="16">
        <v>42360</v>
      </c>
      <c r="B241" s="5" t="s">
        <v>17</v>
      </c>
      <c r="C241" s="1">
        <v>2570.48</v>
      </c>
      <c r="D241" s="1">
        <v>2307.9</v>
      </c>
      <c r="E241" s="1"/>
      <c r="F241" s="1"/>
      <c r="G241" s="1"/>
      <c r="H241" s="1"/>
      <c r="I241" s="1">
        <f t="shared" si="35"/>
        <v>2307.9</v>
      </c>
      <c r="J241" s="1"/>
      <c r="K241" s="1"/>
      <c r="L241" s="1"/>
      <c r="M241" s="1"/>
      <c r="N241" s="1"/>
      <c r="O241" s="1"/>
      <c r="P241" s="1"/>
      <c r="Q241" s="1"/>
      <c r="R241" s="1">
        <v>1000</v>
      </c>
      <c r="S241" s="1">
        <f t="shared" si="36"/>
        <v>-737.42000000000007</v>
      </c>
    </row>
    <row r="242" spans="1:21" ht="18" customHeight="1">
      <c r="A242" s="16">
        <v>42361</v>
      </c>
      <c r="B242" s="5" t="s">
        <v>18</v>
      </c>
      <c r="C242" s="1">
        <v>6743.12</v>
      </c>
      <c r="D242" s="1">
        <v>2175.33</v>
      </c>
      <c r="E242" s="1">
        <v>1227</v>
      </c>
      <c r="F242" s="1">
        <v>1527.4</v>
      </c>
      <c r="G242" s="1"/>
      <c r="H242" s="1"/>
      <c r="I242" s="1">
        <f t="shared" si="35"/>
        <v>4929.7299999999996</v>
      </c>
      <c r="J242" s="1">
        <v>118.6</v>
      </c>
      <c r="K242" s="1">
        <v>109</v>
      </c>
      <c r="L242" s="1">
        <v>170.5</v>
      </c>
      <c r="M242" s="1"/>
      <c r="N242" s="1"/>
      <c r="O242" s="1"/>
      <c r="P242" s="1"/>
      <c r="Q242" s="1"/>
      <c r="R242" s="1"/>
      <c r="S242" s="1">
        <f t="shared" si="36"/>
        <v>1415.29</v>
      </c>
    </row>
    <row r="243" spans="1:21" ht="18" customHeight="1">
      <c r="A243" s="16">
        <v>42362</v>
      </c>
      <c r="B243" s="5" t="s">
        <v>19</v>
      </c>
      <c r="C243" s="1">
        <v>5327.3</v>
      </c>
      <c r="D243" s="1">
        <v>1432.31</v>
      </c>
      <c r="E243" s="1">
        <v>380.94</v>
      </c>
      <c r="F243" s="1">
        <v>463.3</v>
      </c>
      <c r="G243" s="1"/>
      <c r="H243" s="1"/>
      <c r="I243" s="1">
        <f t="shared" si="35"/>
        <v>2276.5500000000002</v>
      </c>
      <c r="J243" s="1">
        <v>277.60000000000002</v>
      </c>
      <c r="K243" s="1"/>
      <c r="L243" s="1"/>
      <c r="M243" s="1"/>
      <c r="N243" s="1"/>
      <c r="O243" s="1"/>
      <c r="P243" s="1"/>
      <c r="Q243" s="1"/>
      <c r="R243" s="1">
        <v>390.8</v>
      </c>
      <c r="S243" s="1">
        <f t="shared" si="36"/>
        <v>2382.35</v>
      </c>
    </row>
    <row r="244" spans="1:21" ht="18" customHeight="1">
      <c r="A244" s="16">
        <v>42363</v>
      </c>
      <c r="B244" s="5" t="s">
        <v>20</v>
      </c>
      <c r="C244" s="1">
        <v>5833.56</v>
      </c>
      <c r="D244" s="1">
        <v>1519.92</v>
      </c>
      <c r="E244" s="1">
        <v>100.5</v>
      </c>
      <c r="F244" s="1">
        <v>1024.4000000000001</v>
      </c>
      <c r="G244" s="1"/>
      <c r="H244" s="1"/>
      <c r="I244" s="1">
        <f t="shared" si="35"/>
        <v>2644.82</v>
      </c>
      <c r="J244" s="1"/>
      <c r="K244" s="1">
        <v>150.80000000000001</v>
      </c>
      <c r="L244" s="1"/>
      <c r="M244" s="1">
        <v>21.2</v>
      </c>
      <c r="N244" s="1"/>
      <c r="O244" s="1">
        <v>28</v>
      </c>
      <c r="P244" s="1"/>
      <c r="Q244" s="1"/>
      <c r="R244" s="1"/>
      <c r="S244" s="1">
        <f t="shared" si="36"/>
        <v>2988.7400000000002</v>
      </c>
    </row>
    <row r="245" spans="1:21" ht="18" customHeight="1">
      <c r="A245" s="16">
        <v>42364</v>
      </c>
      <c r="B245" s="5" t="s">
        <v>21</v>
      </c>
      <c r="C245" s="1">
        <v>7662.89</v>
      </c>
      <c r="D245" s="1">
        <v>4362.5</v>
      </c>
      <c r="E245" s="1">
        <v>321.3</v>
      </c>
      <c r="F245" s="1">
        <v>0</v>
      </c>
      <c r="G245" s="1"/>
      <c r="H245" s="1"/>
      <c r="I245" s="1">
        <f t="shared" si="35"/>
        <v>4683.8</v>
      </c>
      <c r="J245" s="1">
        <v>700</v>
      </c>
      <c r="K245" s="1"/>
      <c r="L245" s="1"/>
      <c r="M245" s="1"/>
      <c r="N245" s="1"/>
      <c r="O245" s="1"/>
      <c r="P245" s="1"/>
      <c r="Q245" s="1"/>
      <c r="R245" s="1"/>
      <c r="S245" s="1">
        <f t="shared" si="36"/>
        <v>2279.09</v>
      </c>
    </row>
    <row r="246" spans="1:21" ht="18" customHeight="1">
      <c r="A246" s="24">
        <v>42365</v>
      </c>
      <c r="B246" s="5" t="s">
        <v>22</v>
      </c>
      <c r="C246" s="1">
        <v>4744.67</v>
      </c>
      <c r="D246" s="1">
        <v>2429.5100000000002</v>
      </c>
      <c r="E246" s="1"/>
      <c r="F246" s="1"/>
      <c r="G246" s="1"/>
      <c r="H246" s="1"/>
      <c r="I246" s="1">
        <f t="shared" ref="I246:I258" si="37">E246+D246+F246</f>
        <v>2429.5100000000002</v>
      </c>
      <c r="J246" s="1"/>
      <c r="K246" s="1"/>
      <c r="L246" s="1"/>
      <c r="M246" s="1">
        <v>131.80000000000001</v>
      </c>
      <c r="N246" s="1">
        <v>101</v>
      </c>
      <c r="O246" s="1"/>
      <c r="P246" s="1"/>
      <c r="Q246" s="1"/>
      <c r="R246" s="1">
        <v>1018.1</v>
      </c>
      <c r="S246" s="1">
        <f t="shared" si="36"/>
        <v>1064.2599999999998</v>
      </c>
    </row>
    <row r="247" spans="1:21" ht="18" customHeight="1">
      <c r="A247" s="16">
        <v>42366</v>
      </c>
      <c r="B247" s="5" t="s">
        <v>16</v>
      </c>
      <c r="C247" s="1">
        <v>6091.93</v>
      </c>
      <c r="D247" s="1">
        <v>1753.91</v>
      </c>
      <c r="E247" s="1">
        <v>207.5</v>
      </c>
      <c r="F247" s="1"/>
      <c r="G247" s="1"/>
      <c r="H247" s="1"/>
      <c r="I247" s="1">
        <f t="shared" si="37"/>
        <v>1961.41</v>
      </c>
      <c r="J247" s="1">
        <v>50</v>
      </c>
      <c r="K247" s="1"/>
      <c r="L247" s="1"/>
      <c r="M247" s="1"/>
      <c r="N247" s="1"/>
      <c r="O247" s="1">
        <v>790</v>
      </c>
      <c r="P247" s="1"/>
      <c r="Q247" s="1"/>
      <c r="R247" s="1"/>
      <c r="S247" s="1">
        <f t="shared" si="36"/>
        <v>3290.5200000000004</v>
      </c>
    </row>
    <row r="248" spans="1:21" ht="18" customHeight="1">
      <c r="A248" s="24">
        <v>42367</v>
      </c>
      <c r="B248" s="5" t="s">
        <v>17</v>
      </c>
      <c r="C248" s="1">
        <v>4275.1499999999996</v>
      </c>
      <c r="D248" s="1">
        <v>2036.4</v>
      </c>
      <c r="E248" s="1">
        <v>281.3</v>
      </c>
      <c r="F248" s="1">
        <v>739.7</v>
      </c>
      <c r="G248" s="1"/>
      <c r="H248" s="1"/>
      <c r="I248" s="1">
        <f t="shared" si="37"/>
        <v>3057.4000000000005</v>
      </c>
      <c r="J248" s="1"/>
      <c r="K248" s="1"/>
      <c r="L248" s="1"/>
      <c r="M248" s="1">
        <v>5.5</v>
      </c>
      <c r="N248" s="1">
        <v>14.8</v>
      </c>
      <c r="O248" s="1">
        <v>25.4</v>
      </c>
      <c r="P248" s="1"/>
      <c r="Q248" s="1"/>
      <c r="R248" s="1"/>
      <c r="S248" s="1">
        <f t="shared" si="36"/>
        <v>1172.0499999999995</v>
      </c>
    </row>
    <row r="249" spans="1:21" ht="18" customHeight="1">
      <c r="A249" s="16">
        <v>42368</v>
      </c>
      <c r="B249" s="5" t="s">
        <v>18</v>
      </c>
      <c r="C249" s="1">
        <v>5542.34</v>
      </c>
      <c r="D249" s="1">
        <v>3252.16</v>
      </c>
      <c r="E249" s="1">
        <v>53.32</v>
      </c>
      <c r="F249" s="1">
        <v>644.4</v>
      </c>
      <c r="G249" s="1"/>
      <c r="H249" s="1"/>
      <c r="I249" s="1">
        <f t="shared" si="37"/>
        <v>3949.88</v>
      </c>
      <c r="J249" s="1">
        <v>1346</v>
      </c>
      <c r="K249" s="1"/>
      <c r="L249" s="1"/>
      <c r="M249" s="1"/>
      <c r="N249" s="1"/>
      <c r="O249" s="1"/>
      <c r="P249" s="1"/>
      <c r="Q249" s="1"/>
      <c r="R249" s="1"/>
      <c r="S249" s="1">
        <f t="shared" si="36"/>
        <v>246.46000000000004</v>
      </c>
    </row>
    <row r="250" spans="1:21" ht="18" customHeight="1">
      <c r="A250" s="24">
        <v>42369</v>
      </c>
      <c r="B250" s="5" t="s">
        <v>19</v>
      </c>
      <c r="C250" s="1">
        <v>4591.2700000000004</v>
      </c>
      <c r="D250" s="1">
        <v>2691.38</v>
      </c>
      <c r="E250" s="1">
        <v>446</v>
      </c>
      <c r="F250" s="1"/>
      <c r="G250" s="1"/>
      <c r="H250" s="1"/>
      <c r="I250" s="1">
        <f t="shared" si="37"/>
        <v>3137.38</v>
      </c>
      <c r="J250" s="1"/>
      <c r="K250" s="1"/>
      <c r="L250" s="1"/>
      <c r="M250" s="1"/>
      <c r="N250" s="1"/>
      <c r="O250" s="1"/>
      <c r="P250" s="1"/>
      <c r="Q250" s="1"/>
      <c r="R250" s="1"/>
      <c r="S250" s="1">
        <f t="shared" si="36"/>
        <v>1453.8900000000003</v>
      </c>
    </row>
    <row r="251" spans="1:21" ht="18" customHeight="1">
      <c r="A251" s="16">
        <v>42370</v>
      </c>
      <c r="B251" s="5" t="s">
        <v>20</v>
      </c>
      <c r="C251" s="1">
        <v>2424.3000000000002</v>
      </c>
      <c r="D251" s="1"/>
      <c r="E251" s="1"/>
      <c r="F251" s="1">
        <v>26</v>
      </c>
      <c r="G251" s="1"/>
      <c r="H251" s="1"/>
      <c r="I251" s="1">
        <f t="shared" si="37"/>
        <v>26</v>
      </c>
      <c r="J251" s="1"/>
      <c r="K251" s="1"/>
      <c r="L251" s="1"/>
      <c r="M251" s="1">
        <v>74.2</v>
      </c>
      <c r="N251" s="1"/>
      <c r="O251" s="1"/>
      <c r="P251" s="1"/>
      <c r="Q251" s="1"/>
      <c r="R251" s="1"/>
      <c r="S251" s="1">
        <f t="shared" si="36"/>
        <v>2324.1000000000004</v>
      </c>
    </row>
    <row r="252" spans="1:21" ht="18" customHeight="1">
      <c r="A252" s="24">
        <v>42371</v>
      </c>
      <c r="B252" s="5" t="s">
        <v>21</v>
      </c>
      <c r="C252" s="1">
        <v>2540.52</v>
      </c>
      <c r="D252" s="1">
        <v>356.8</v>
      </c>
      <c r="E252" s="1">
        <v>688.5</v>
      </c>
      <c r="F252" s="1">
        <v>0</v>
      </c>
      <c r="G252" s="1"/>
      <c r="H252" s="1"/>
      <c r="I252" s="1">
        <f t="shared" si="37"/>
        <v>1045.3</v>
      </c>
      <c r="J252" s="1"/>
      <c r="K252" s="1"/>
      <c r="L252" s="1"/>
      <c r="M252" s="1"/>
      <c r="N252" s="1"/>
      <c r="O252" s="1"/>
      <c r="P252" s="1"/>
      <c r="Q252" s="1"/>
      <c r="R252" s="1"/>
      <c r="S252" s="1">
        <f t="shared" si="36"/>
        <v>1495.2199999999998</v>
      </c>
    </row>
    <row r="253" spans="1:21" ht="18" customHeight="1">
      <c r="A253" s="16">
        <v>42372</v>
      </c>
      <c r="B253" s="5" t="s">
        <v>22</v>
      </c>
      <c r="C253" s="1">
        <v>6155.68</v>
      </c>
      <c r="D253" s="1">
        <v>2279.1799999999998</v>
      </c>
      <c r="E253" s="1">
        <v>104</v>
      </c>
      <c r="F253" s="1"/>
      <c r="G253" s="1"/>
      <c r="H253" s="1"/>
      <c r="I253" s="1">
        <f t="shared" si="37"/>
        <v>2383.1799999999998</v>
      </c>
      <c r="J253" s="1">
        <v>205.2</v>
      </c>
      <c r="K253" s="1"/>
      <c r="L253" s="1"/>
      <c r="M253" s="1"/>
      <c r="N253" s="1"/>
      <c r="O253" s="1"/>
      <c r="P253" s="1"/>
      <c r="Q253" s="1"/>
      <c r="R253" s="1"/>
      <c r="S253" s="1">
        <f t="shared" si="36"/>
        <v>3567.3000000000006</v>
      </c>
      <c r="T253">
        <v>2252.4</v>
      </c>
      <c r="U253" s="25" t="s">
        <v>30</v>
      </c>
    </row>
    <row r="254" spans="1:21" ht="18" customHeight="1">
      <c r="A254" s="24">
        <v>42373</v>
      </c>
      <c r="B254" s="5" t="s">
        <v>16</v>
      </c>
      <c r="C254" s="1">
        <v>3045.21</v>
      </c>
      <c r="D254" s="1">
        <v>3037.2</v>
      </c>
      <c r="E254" s="1"/>
      <c r="F254" s="1"/>
      <c r="G254" s="1"/>
      <c r="H254" s="1"/>
      <c r="I254" s="1">
        <f t="shared" si="37"/>
        <v>3037.2</v>
      </c>
      <c r="J254" s="1">
        <v>242.8</v>
      </c>
      <c r="K254" s="1"/>
      <c r="L254" s="1"/>
      <c r="M254" s="1">
        <v>10.9</v>
      </c>
      <c r="N254" s="1"/>
      <c r="O254" s="1"/>
      <c r="P254" s="1"/>
      <c r="Q254" s="1"/>
      <c r="R254" s="1"/>
      <c r="S254" s="1">
        <f t="shared" si="36"/>
        <v>-245.6899999999998</v>
      </c>
    </row>
    <row r="255" spans="1:21" ht="18" customHeight="1">
      <c r="A255" s="16">
        <v>42374</v>
      </c>
      <c r="B255" s="5" t="s">
        <v>17</v>
      </c>
      <c r="C255" s="1">
        <v>5206.16</v>
      </c>
      <c r="D255" s="1">
        <v>3395.76</v>
      </c>
      <c r="E255" s="1"/>
      <c r="F255" s="1"/>
      <c r="G255" s="1"/>
      <c r="H255" s="1"/>
      <c r="I255" s="1">
        <f t="shared" si="37"/>
        <v>3395.76</v>
      </c>
      <c r="J255" s="1">
        <v>216</v>
      </c>
      <c r="K255" s="1"/>
      <c r="L255" s="1"/>
      <c r="M255" s="1"/>
      <c r="N255" s="1"/>
      <c r="O255" s="1"/>
      <c r="P255" s="1"/>
      <c r="Q255" s="1"/>
      <c r="R255" s="1"/>
      <c r="S255" s="1">
        <f t="shared" si="36"/>
        <v>1594.3999999999996</v>
      </c>
    </row>
    <row r="256" spans="1:21" ht="18" customHeight="1">
      <c r="A256" s="24">
        <v>42375</v>
      </c>
      <c r="B256" s="5" t="s">
        <v>18</v>
      </c>
      <c r="C256" s="1">
        <v>4036.21</v>
      </c>
      <c r="D256" s="1">
        <v>1508.6</v>
      </c>
      <c r="E256" s="1">
        <v>607.5</v>
      </c>
      <c r="F256" s="1"/>
      <c r="G256" s="1"/>
      <c r="H256" s="1"/>
      <c r="I256" s="1">
        <f t="shared" si="37"/>
        <v>2116.1</v>
      </c>
      <c r="J256" s="1"/>
      <c r="K256" s="1"/>
      <c r="L256" s="1"/>
      <c r="M256" s="1"/>
      <c r="N256" s="1">
        <v>24.2</v>
      </c>
      <c r="O256" s="1">
        <v>32.6</v>
      </c>
      <c r="P256" s="1"/>
      <c r="Q256" s="1"/>
      <c r="R256" s="1"/>
      <c r="S256" s="1">
        <f t="shared" si="36"/>
        <v>1863.3100000000002</v>
      </c>
    </row>
    <row r="257" spans="1:20" ht="18" customHeight="1">
      <c r="A257" s="16">
        <v>42376</v>
      </c>
      <c r="B257" s="5" t="s">
        <v>19</v>
      </c>
      <c r="C257" s="1">
        <v>2066.1</v>
      </c>
      <c r="D257" s="1">
        <v>928.2</v>
      </c>
      <c r="E257" s="1">
        <v>54</v>
      </c>
      <c r="F257" s="1"/>
      <c r="G257" s="1"/>
      <c r="H257" s="1"/>
      <c r="I257" s="1">
        <f t="shared" si="37"/>
        <v>982.2</v>
      </c>
      <c r="J257" s="1">
        <v>168</v>
      </c>
      <c r="K257" s="1"/>
      <c r="L257" s="1"/>
      <c r="M257" s="1"/>
      <c r="N257" s="1"/>
      <c r="O257" s="1">
        <v>29.8</v>
      </c>
      <c r="P257" s="1"/>
      <c r="Q257" s="1"/>
      <c r="R257" s="1"/>
      <c r="S257" s="1">
        <f t="shared" si="36"/>
        <v>886.09999999999991</v>
      </c>
    </row>
    <row r="258" spans="1:20" ht="18" customHeight="1">
      <c r="A258" s="24">
        <v>42377</v>
      </c>
      <c r="B258" s="5" t="s">
        <v>20</v>
      </c>
      <c r="C258" s="1">
        <v>3454.89</v>
      </c>
      <c r="D258" s="1">
        <v>2056.96</v>
      </c>
      <c r="E258" s="1">
        <v>144.4</v>
      </c>
      <c r="F258" s="1"/>
      <c r="G258" s="1"/>
      <c r="H258" s="1"/>
      <c r="I258" s="1">
        <f t="shared" si="37"/>
        <v>2201.36</v>
      </c>
      <c r="J258" s="1"/>
      <c r="K258" s="1"/>
      <c r="L258" s="1"/>
      <c r="M258" s="1"/>
      <c r="N258" s="1"/>
      <c r="O258" s="1"/>
      <c r="P258" s="1"/>
      <c r="Q258" s="1"/>
      <c r="R258" s="1"/>
      <c r="S258" s="1">
        <f t="shared" si="36"/>
        <v>1253.5299999999997</v>
      </c>
    </row>
    <row r="259" spans="1:20" ht="18" customHeight="1">
      <c r="A259" s="16">
        <v>42378</v>
      </c>
      <c r="B259" s="5" t="s">
        <v>21</v>
      </c>
      <c r="C259" s="1">
        <v>5769.24</v>
      </c>
      <c r="D259" s="1">
        <v>3058.11</v>
      </c>
      <c r="E259" s="1">
        <v>471</v>
      </c>
      <c r="F259" s="1"/>
      <c r="G259" s="1"/>
      <c r="H259" s="1"/>
      <c r="I259" s="1">
        <f t="shared" ref="I259:I266" si="38">E259+D259+F259</f>
        <v>3529.11</v>
      </c>
      <c r="J259" s="1"/>
      <c r="K259" s="1"/>
      <c r="L259" s="1"/>
      <c r="M259" s="1"/>
      <c r="N259" s="1"/>
      <c r="O259" s="1"/>
      <c r="P259" s="1"/>
      <c r="Q259" s="1"/>
      <c r="R259" s="1"/>
      <c r="S259" s="1">
        <f t="shared" si="36"/>
        <v>2240.1299999999997</v>
      </c>
    </row>
    <row r="260" spans="1:20" ht="18" customHeight="1">
      <c r="A260" s="24">
        <v>42379</v>
      </c>
      <c r="B260" s="5" t="s">
        <v>22</v>
      </c>
      <c r="C260" s="1">
        <v>4551</v>
      </c>
      <c r="D260" s="1">
        <v>2468.59</v>
      </c>
      <c r="E260" s="1">
        <v>44.55</v>
      </c>
      <c r="F260" s="1"/>
      <c r="G260" s="1"/>
      <c r="H260" s="1"/>
      <c r="I260" s="1">
        <f t="shared" si="38"/>
        <v>2513.1400000000003</v>
      </c>
      <c r="J260" s="1">
        <v>358.34</v>
      </c>
      <c r="K260" s="1">
        <v>190.5</v>
      </c>
      <c r="L260" s="1"/>
      <c r="M260" s="1"/>
      <c r="N260" s="1"/>
      <c r="O260" s="1"/>
      <c r="P260" s="1"/>
      <c r="Q260" s="1"/>
      <c r="R260" s="1">
        <v>787</v>
      </c>
      <c r="S260" s="1">
        <f t="shared" si="36"/>
        <v>702.02</v>
      </c>
    </row>
    <row r="261" spans="1:20" ht="18" customHeight="1">
      <c r="A261" s="16">
        <v>42380</v>
      </c>
      <c r="B261" s="5" t="s">
        <v>16</v>
      </c>
      <c r="C261" s="1">
        <v>2437.27</v>
      </c>
      <c r="D261" s="1">
        <v>1366.2</v>
      </c>
      <c r="E261" s="1">
        <v>42</v>
      </c>
      <c r="F261" s="1"/>
      <c r="G261" s="1"/>
      <c r="H261" s="1"/>
      <c r="I261" s="1">
        <f t="shared" si="38"/>
        <v>1408.2</v>
      </c>
      <c r="J261" s="1"/>
      <c r="K261" s="1"/>
      <c r="L261" s="1"/>
      <c r="M261" s="1"/>
      <c r="N261" s="1"/>
      <c r="O261" s="1"/>
      <c r="P261" s="1"/>
      <c r="Q261" s="1"/>
      <c r="R261" s="1"/>
      <c r="S261" s="1">
        <f t="shared" si="36"/>
        <v>1029.07</v>
      </c>
    </row>
    <row r="262" spans="1:20" ht="18" customHeight="1">
      <c r="A262" s="24">
        <v>42381</v>
      </c>
      <c r="B262" s="5" t="s">
        <v>17</v>
      </c>
      <c r="C262" s="1">
        <v>3240.27</v>
      </c>
      <c r="D262" s="1">
        <v>1861</v>
      </c>
      <c r="E262" s="1">
        <v>198.4</v>
      </c>
      <c r="F262" s="1"/>
      <c r="G262" s="1"/>
      <c r="H262" s="1"/>
      <c r="I262" s="1">
        <f t="shared" si="38"/>
        <v>2059.4</v>
      </c>
      <c r="J262" s="1">
        <v>769.5</v>
      </c>
      <c r="K262" s="1"/>
      <c r="L262" s="1"/>
      <c r="M262" s="1"/>
      <c r="N262" s="1"/>
      <c r="O262" s="1"/>
      <c r="P262" s="1"/>
      <c r="Q262" s="1"/>
      <c r="R262" s="1">
        <v>12.89</v>
      </c>
      <c r="S262" s="1">
        <f t="shared" si="36"/>
        <v>398.4799999999999</v>
      </c>
    </row>
    <row r="263" spans="1:20" ht="18" customHeight="1">
      <c r="A263" s="16">
        <v>42382</v>
      </c>
      <c r="B263" s="5" t="s">
        <v>18</v>
      </c>
      <c r="C263" s="1">
        <v>5074.18</v>
      </c>
      <c r="D263" s="1">
        <v>2790.8</v>
      </c>
      <c r="E263" s="1">
        <v>64.5</v>
      </c>
      <c r="F263" s="1"/>
      <c r="G263" s="1"/>
      <c r="H263" s="1"/>
      <c r="I263" s="1">
        <f t="shared" si="38"/>
        <v>2855.3</v>
      </c>
      <c r="J263" s="1">
        <v>63.7</v>
      </c>
      <c r="K263" s="1"/>
      <c r="L263" s="1"/>
      <c r="M263" s="1"/>
      <c r="N263" s="1">
        <v>7.22</v>
      </c>
      <c r="O263" s="1"/>
      <c r="P263" s="1"/>
      <c r="Q263" s="1"/>
      <c r="R263" s="1"/>
      <c r="S263" s="1">
        <f t="shared" si="36"/>
        <v>2147.9600000000005</v>
      </c>
    </row>
    <row r="264" spans="1:20" ht="18" customHeight="1">
      <c r="A264" s="24">
        <v>42383</v>
      </c>
      <c r="B264" s="5" t="s">
        <v>19</v>
      </c>
      <c r="C264" s="1">
        <v>2635.79</v>
      </c>
      <c r="D264" s="1">
        <v>2088.4</v>
      </c>
      <c r="E264" s="1">
        <v>25</v>
      </c>
      <c r="F264" s="1"/>
      <c r="G264" s="1"/>
      <c r="H264" s="1"/>
      <c r="I264" s="1">
        <f t="shared" si="38"/>
        <v>2113.4</v>
      </c>
      <c r="J264" s="1"/>
      <c r="K264" s="1"/>
      <c r="L264" s="1"/>
      <c r="M264" s="1"/>
      <c r="N264" s="1">
        <v>41.14</v>
      </c>
      <c r="O264" s="1"/>
      <c r="P264" s="1"/>
      <c r="Q264" s="1"/>
      <c r="R264" s="1"/>
      <c r="S264" s="1">
        <f t="shared" si="36"/>
        <v>481.24999999999989</v>
      </c>
    </row>
    <row r="265" spans="1:20" ht="18" customHeight="1">
      <c r="A265" s="16">
        <v>42384</v>
      </c>
      <c r="B265" s="5" t="s">
        <v>20</v>
      </c>
      <c r="C265" s="1">
        <v>5085.5200000000004</v>
      </c>
      <c r="D265" s="1">
        <v>1184.3</v>
      </c>
      <c r="E265" s="1">
        <v>518.42999999999995</v>
      </c>
      <c r="F265" s="1"/>
      <c r="G265" s="1"/>
      <c r="H265" s="1"/>
      <c r="I265" s="1">
        <f t="shared" si="38"/>
        <v>1702.73</v>
      </c>
      <c r="J265" s="1">
        <v>599.9</v>
      </c>
      <c r="K265" s="1"/>
      <c r="L265" s="1"/>
      <c r="M265" s="1"/>
      <c r="N265" s="1"/>
      <c r="O265" s="1"/>
      <c r="P265" s="1"/>
      <c r="Q265" s="1"/>
      <c r="R265" s="1"/>
      <c r="S265" s="1">
        <f t="shared" si="36"/>
        <v>2782.8900000000003</v>
      </c>
    </row>
    <row r="266" spans="1:20" ht="18" customHeight="1">
      <c r="A266" s="24">
        <v>42385</v>
      </c>
      <c r="B266" s="5" t="s">
        <v>21</v>
      </c>
      <c r="C266" s="1">
        <v>3979.92</v>
      </c>
      <c r="D266" s="1">
        <v>2109.9</v>
      </c>
      <c r="E266" s="1">
        <v>820.58</v>
      </c>
      <c r="F266" s="1"/>
      <c r="G266" s="1"/>
      <c r="H266" s="1"/>
      <c r="I266" s="1">
        <f t="shared" si="38"/>
        <v>2930.48</v>
      </c>
      <c r="J266" s="1">
        <v>267.2</v>
      </c>
      <c r="K266" s="1">
        <v>286.3</v>
      </c>
      <c r="L266" s="1"/>
      <c r="M266" s="1"/>
      <c r="N266" s="1"/>
      <c r="O266" s="1"/>
      <c r="P266" s="1"/>
      <c r="Q266" s="1"/>
      <c r="R266" s="1">
        <v>118</v>
      </c>
      <c r="S266" s="1">
        <f t="shared" si="36"/>
        <v>377.94</v>
      </c>
    </row>
    <row r="267" spans="1:20" ht="18" customHeight="1">
      <c r="A267" s="16">
        <v>42386</v>
      </c>
      <c r="B267" s="5" t="s">
        <v>22</v>
      </c>
      <c r="C267" s="1">
        <v>6185.86</v>
      </c>
      <c r="D267" s="1">
        <v>4558.1000000000004</v>
      </c>
      <c r="E267" s="1">
        <v>759</v>
      </c>
      <c r="F267" s="1"/>
      <c r="G267" s="1"/>
      <c r="H267" s="1"/>
      <c r="I267" s="1">
        <f t="shared" ref="I267:I317" si="39">E267+D267+F267</f>
        <v>5317.1</v>
      </c>
      <c r="J267" s="1">
        <v>2934.42</v>
      </c>
      <c r="K267" s="1"/>
      <c r="L267" s="1"/>
      <c r="M267" s="1"/>
      <c r="N267" s="1">
        <v>63.2</v>
      </c>
      <c r="O267" s="1"/>
      <c r="P267" s="1"/>
      <c r="Q267" s="1"/>
      <c r="R267" s="1">
        <v>17.399999999999999</v>
      </c>
      <c r="S267" s="1">
        <f t="shared" si="36"/>
        <v>-2146.2600000000007</v>
      </c>
    </row>
    <row r="268" spans="1:20" s="33" customFormat="1" ht="18" customHeight="1">
      <c r="A268" s="30">
        <v>42387</v>
      </c>
      <c r="B268" s="31" t="s">
        <v>16</v>
      </c>
      <c r="C268" s="32">
        <v>2632.45</v>
      </c>
      <c r="D268" s="32">
        <v>1108.4000000000001</v>
      </c>
      <c r="E268" s="32"/>
      <c r="F268" s="32">
        <v>229.3</v>
      </c>
      <c r="G268" s="32"/>
      <c r="H268" s="32"/>
      <c r="I268" s="32">
        <f t="shared" si="39"/>
        <v>1337.7</v>
      </c>
      <c r="J268" s="32">
        <v>90.7</v>
      </c>
      <c r="K268" s="32"/>
      <c r="L268" s="32"/>
      <c r="M268" s="32"/>
      <c r="N268" s="32"/>
      <c r="O268" s="32"/>
      <c r="P268" s="32"/>
      <c r="Q268" s="32"/>
      <c r="R268" s="32"/>
      <c r="S268" s="32">
        <f t="shared" si="36"/>
        <v>1204.0499999999997</v>
      </c>
      <c r="T268" s="33">
        <v>1008.8</v>
      </c>
    </row>
    <row r="269" spans="1:20" ht="18" customHeight="1">
      <c r="A269" s="16">
        <v>42388</v>
      </c>
      <c r="B269" s="5" t="s">
        <v>17</v>
      </c>
      <c r="C269" s="1">
        <v>5976.75</v>
      </c>
      <c r="D269" s="1">
        <v>1507</v>
      </c>
      <c r="E269" s="1">
        <v>232.1</v>
      </c>
      <c r="F269" s="1">
        <v>4387</v>
      </c>
      <c r="G269" s="1"/>
      <c r="H269" s="1"/>
      <c r="I269" s="1">
        <f t="shared" si="39"/>
        <v>6126.1</v>
      </c>
      <c r="J269" s="1"/>
      <c r="K269" s="1"/>
      <c r="L269" s="1"/>
      <c r="M269" s="1"/>
      <c r="N269" s="1"/>
      <c r="O269" s="1"/>
      <c r="P269" s="1"/>
      <c r="Q269" s="1"/>
      <c r="R269" s="1"/>
      <c r="S269" s="1">
        <f t="shared" si="36"/>
        <v>-149.35000000000036</v>
      </c>
    </row>
    <row r="270" spans="1:20" ht="18" customHeight="1">
      <c r="A270" s="24">
        <v>42389</v>
      </c>
      <c r="B270" s="5" t="s">
        <v>18</v>
      </c>
      <c r="C270" s="1">
        <v>3072.07</v>
      </c>
      <c r="D270" s="1">
        <v>1013.2</v>
      </c>
      <c r="E270" s="1">
        <v>287.39999999999998</v>
      </c>
      <c r="F270" s="1">
        <v>773.9</v>
      </c>
      <c r="G270" s="1"/>
      <c r="H270" s="1"/>
      <c r="I270" s="1">
        <f t="shared" si="39"/>
        <v>2074.5</v>
      </c>
      <c r="J270" s="1">
        <v>57.8</v>
      </c>
      <c r="K270" s="1"/>
      <c r="L270" s="1"/>
      <c r="M270" s="1">
        <v>41.5</v>
      </c>
      <c r="N270" s="1"/>
      <c r="O270" s="1"/>
      <c r="P270" s="1"/>
      <c r="Q270" s="1"/>
      <c r="R270" s="1">
        <v>214</v>
      </c>
      <c r="S270" s="1">
        <f t="shared" si="36"/>
        <v>684.26999999999987</v>
      </c>
    </row>
    <row r="271" spans="1:20" ht="18" customHeight="1">
      <c r="A271" s="16">
        <v>42390</v>
      </c>
      <c r="B271" s="5" t="s">
        <v>19</v>
      </c>
      <c r="C271" s="1">
        <v>5948.72</v>
      </c>
      <c r="D271" s="1">
        <v>4919.42</v>
      </c>
      <c r="E271" s="1">
        <v>74.599999999999994</v>
      </c>
      <c r="F271" s="1"/>
      <c r="G271" s="1"/>
      <c r="H271" s="1"/>
      <c r="I271" s="1">
        <f t="shared" si="39"/>
        <v>4994.0200000000004</v>
      </c>
      <c r="J271" s="1">
        <v>252</v>
      </c>
      <c r="K271" s="1"/>
      <c r="L271" s="1"/>
      <c r="M271" s="1"/>
      <c r="N271" s="1"/>
      <c r="O271" s="1">
        <v>45.6</v>
      </c>
      <c r="P271" s="1"/>
      <c r="Q271" s="1"/>
      <c r="R271" s="1"/>
      <c r="S271" s="1">
        <f t="shared" si="36"/>
        <v>657.10000000000014</v>
      </c>
    </row>
    <row r="272" spans="1:20" ht="18" customHeight="1">
      <c r="A272" s="24">
        <v>42391</v>
      </c>
      <c r="B272" s="5" t="s">
        <v>20</v>
      </c>
      <c r="C272" s="1">
        <v>4673.33</v>
      </c>
      <c r="D272" s="1">
        <v>1637.3</v>
      </c>
      <c r="E272" s="1">
        <v>909.9</v>
      </c>
      <c r="F272" s="1">
        <v>825.2</v>
      </c>
      <c r="G272" s="1"/>
      <c r="H272" s="1"/>
      <c r="I272" s="1">
        <f t="shared" si="39"/>
        <v>3372.3999999999996</v>
      </c>
      <c r="J272" s="1">
        <v>692.3</v>
      </c>
      <c r="K272" s="1"/>
      <c r="L272" s="1"/>
      <c r="M272" s="1"/>
      <c r="N272" s="1"/>
      <c r="O272" s="1"/>
      <c r="P272" s="1"/>
      <c r="Q272" s="1"/>
      <c r="R272" s="1"/>
      <c r="S272" s="1">
        <f t="shared" si="36"/>
        <v>608.62999999999965</v>
      </c>
    </row>
    <row r="273" spans="1:20" ht="18" customHeight="1">
      <c r="A273" s="16">
        <v>42392</v>
      </c>
      <c r="B273" s="5" t="s">
        <v>21</v>
      </c>
      <c r="C273" s="1">
        <v>7396.06</v>
      </c>
      <c r="D273" s="1">
        <v>4413.67</v>
      </c>
      <c r="E273" s="1">
        <v>1338.7</v>
      </c>
      <c r="F273" s="1"/>
      <c r="G273" s="1"/>
      <c r="H273" s="1"/>
      <c r="I273" s="1">
        <f t="shared" si="39"/>
        <v>5752.37</v>
      </c>
      <c r="J273" s="1">
        <v>1119.5</v>
      </c>
      <c r="K273" s="1"/>
      <c r="L273" s="1"/>
      <c r="M273" s="1"/>
      <c r="N273" s="1"/>
      <c r="O273" s="1"/>
      <c r="P273" s="1"/>
      <c r="Q273" s="1"/>
      <c r="R273" s="1"/>
      <c r="S273" s="1">
        <f t="shared" si="36"/>
        <v>524.19000000000028</v>
      </c>
    </row>
    <row r="274" spans="1:20" s="33" customFormat="1" ht="18" customHeight="1">
      <c r="A274" s="30">
        <v>42393</v>
      </c>
      <c r="B274" s="31" t="s">
        <v>22</v>
      </c>
      <c r="C274" s="32">
        <v>5686.24</v>
      </c>
      <c r="D274" s="32">
        <v>2150.4699999999998</v>
      </c>
      <c r="E274" s="32">
        <v>135.9</v>
      </c>
      <c r="F274" s="32"/>
      <c r="G274" s="32"/>
      <c r="H274" s="32"/>
      <c r="I274" s="32">
        <f t="shared" si="39"/>
        <v>2286.37</v>
      </c>
      <c r="J274" s="32">
        <v>848.7</v>
      </c>
      <c r="K274" s="32"/>
      <c r="L274" s="32"/>
      <c r="M274" s="32"/>
      <c r="N274" s="32"/>
      <c r="O274" s="32">
        <v>112</v>
      </c>
      <c r="P274" s="32"/>
      <c r="Q274" s="32"/>
      <c r="R274" s="32"/>
      <c r="S274" s="32">
        <f t="shared" si="36"/>
        <v>2439.17</v>
      </c>
    </row>
    <row r="275" spans="1:20" ht="18" customHeight="1">
      <c r="A275" s="16">
        <v>42394</v>
      </c>
      <c r="B275" s="5" t="s">
        <v>16</v>
      </c>
      <c r="C275" s="1">
        <v>6914.97</v>
      </c>
      <c r="D275" s="1">
        <v>630.79999999999995</v>
      </c>
      <c r="E275" s="1">
        <v>304.60000000000002</v>
      </c>
      <c r="F275" s="1"/>
      <c r="G275" s="1"/>
      <c r="H275" s="1"/>
      <c r="I275" s="1">
        <f t="shared" si="39"/>
        <v>935.4</v>
      </c>
      <c r="J275" s="1">
        <v>2819</v>
      </c>
      <c r="K275" s="1">
        <v>105.53</v>
      </c>
      <c r="L275" s="1"/>
      <c r="M275" s="1">
        <v>153.19999999999999</v>
      </c>
      <c r="N275" s="1"/>
      <c r="O275" s="1"/>
      <c r="P275" s="1"/>
      <c r="Q275" s="1"/>
      <c r="R275" s="1"/>
      <c r="S275" s="1">
        <f t="shared" si="36"/>
        <v>2901.8399999999997</v>
      </c>
    </row>
    <row r="276" spans="1:20" ht="18" customHeight="1">
      <c r="A276" s="24">
        <v>42395</v>
      </c>
      <c r="B276" s="5" t="s">
        <v>17</v>
      </c>
      <c r="C276" s="1">
        <v>3062.69</v>
      </c>
      <c r="D276" s="1">
        <v>694.05</v>
      </c>
      <c r="E276" s="1">
        <v>547.4</v>
      </c>
      <c r="F276" s="1">
        <v>169.9</v>
      </c>
      <c r="G276" s="1"/>
      <c r="H276" s="1"/>
      <c r="I276" s="1">
        <f t="shared" si="39"/>
        <v>1411.35</v>
      </c>
      <c r="J276" s="1"/>
      <c r="K276" s="1"/>
      <c r="L276" s="1"/>
      <c r="M276" s="1"/>
      <c r="N276" s="1"/>
      <c r="O276" s="1"/>
      <c r="P276" s="1"/>
      <c r="Q276" s="1"/>
      <c r="R276" s="1">
        <v>501.2</v>
      </c>
      <c r="S276" s="1">
        <f t="shared" si="36"/>
        <v>1150.1400000000001</v>
      </c>
    </row>
    <row r="277" spans="1:20" ht="18" customHeight="1">
      <c r="A277" s="16">
        <v>42396</v>
      </c>
      <c r="B277" s="5" t="s">
        <v>18</v>
      </c>
      <c r="C277" s="1">
        <v>4253.3500000000004</v>
      </c>
      <c r="D277" s="1">
        <v>1830.65</v>
      </c>
      <c r="E277" s="1">
        <v>46.9</v>
      </c>
      <c r="F277" s="1">
        <v>77.53</v>
      </c>
      <c r="G277" s="1"/>
      <c r="H277" s="1"/>
      <c r="I277" s="1">
        <f t="shared" si="39"/>
        <v>1955.0800000000002</v>
      </c>
      <c r="J277" s="1">
        <v>28</v>
      </c>
      <c r="K277" s="1"/>
      <c r="L277" s="1"/>
      <c r="M277" s="1"/>
      <c r="N277" s="1"/>
      <c r="O277" s="1"/>
      <c r="P277" s="1"/>
      <c r="Q277" s="1"/>
      <c r="R277" s="1"/>
      <c r="S277" s="1">
        <f t="shared" si="36"/>
        <v>2270.27</v>
      </c>
    </row>
    <row r="278" spans="1:20" ht="18" customHeight="1">
      <c r="A278" s="24">
        <v>42397</v>
      </c>
      <c r="B278" s="5" t="s">
        <v>19</v>
      </c>
      <c r="C278" s="1">
        <v>3786.91</v>
      </c>
      <c r="D278" s="1">
        <v>1267.0999999999999</v>
      </c>
      <c r="E278" s="1">
        <v>301.10000000000002</v>
      </c>
      <c r="F278" s="1">
        <v>2238.4</v>
      </c>
      <c r="G278" s="1"/>
      <c r="H278" s="1"/>
      <c r="I278" s="1">
        <f t="shared" si="39"/>
        <v>3806.6</v>
      </c>
      <c r="J278" s="1"/>
      <c r="K278" s="1"/>
      <c r="L278" s="1"/>
      <c r="M278" s="1"/>
      <c r="N278" s="1">
        <v>18</v>
      </c>
      <c r="O278" s="1"/>
      <c r="P278" s="1"/>
      <c r="Q278" s="1"/>
      <c r="R278" s="1">
        <v>329.5</v>
      </c>
      <c r="S278" s="1">
        <f t="shared" si="36"/>
        <v>-367.19000000000005</v>
      </c>
    </row>
    <row r="279" spans="1:20" ht="18" customHeight="1">
      <c r="A279" s="16">
        <v>42398</v>
      </c>
      <c r="B279" s="5" t="s">
        <v>20</v>
      </c>
      <c r="C279" s="1">
        <v>3552.14</v>
      </c>
      <c r="D279" s="1">
        <v>1856.45</v>
      </c>
      <c r="E279" s="1">
        <v>90.7</v>
      </c>
      <c r="F279" s="1"/>
      <c r="G279" s="1"/>
      <c r="H279" s="1"/>
      <c r="I279" s="1">
        <f t="shared" si="39"/>
        <v>1947.15</v>
      </c>
      <c r="J279" s="1">
        <v>494.1</v>
      </c>
      <c r="K279" s="1"/>
      <c r="L279" s="1"/>
      <c r="M279" s="1"/>
      <c r="N279" s="1"/>
      <c r="O279" s="1">
        <v>52.8</v>
      </c>
      <c r="P279" s="1"/>
      <c r="Q279" s="1"/>
      <c r="R279" s="1"/>
      <c r="S279" s="1">
        <f t="shared" si="36"/>
        <v>1058.0899999999999</v>
      </c>
    </row>
    <row r="280" spans="1:20" ht="18" customHeight="1">
      <c r="A280" s="24">
        <v>42399</v>
      </c>
      <c r="B280" s="5" t="s">
        <v>21</v>
      </c>
      <c r="C280" s="1">
        <v>6302.82</v>
      </c>
      <c r="D280" s="1">
        <v>3129.45</v>
      </c>
      <c r="E280" s="1">
        <v>0</v>
      </c>
      <c r="F280" s="1"/>
      <c r="G280" s="1"/>
      <c r="H280" s="1"/>
      <c r="I280" s="1">
        <f t="shared" si="39"/>
        <v>3129.45</v>
      </c>
      <c r="J280" s="1">
        <v>556.6</v>
      </c>
      <c r="K280" s="1"/>
      <c r="L280" s="1"/>
      <c r="M280" s="1"/>
      <c r="N280" s="1"/>
      <c r="O280" s="1"/>
      <c r="P280" s="1"/>
      <c r="Q280" s="1"/>
      <c r="R280" s="1">
        <v>198</v>
      </c>
      <c r="S280" s="1">
        <f t="shared" si="36"/>
        <v>2418.77</v>
      </c>
    </row>
    <row r="281" spans="1:20" ht="18" customHeight="1">
      <c r="A281" s="16">
        <v>42400</v>
      </c>
      <c r="B281" s="5" t="s">
        <v>22</v>
      </c>
      <c r="C281" s="1">
        <v>6616.43</v>
      </c>
      <c r="D281" s="1">
        <v>3466.75</v>
      </c>
      <c r="E281" s="1">
        <v>432.3</v>
      </c>
      <c r="F281" s="1">
        <v>1256.3</v>
      </c>
      <c r="G281" s="1"/>
      <c r="H281" s="1"/>
      <c r="I281" s="1">
        <f t="shared" si="39"/>
        <v>5155.3500000000004</v>
      </c>
      <c r="J281" s="1">
        <v>63.5</v>
      </c>
      <c r="K281" s="1"/>
      <c r="L281" s="1"/>
      <c r="M281" s="1"/>
      <c r="N281" s="1"/>
      <c r="O281" s="1"/>
      <c r="P281" s="1"/>
      <c r="Q281" s="1"/>
      <c r="R281" s="1"/>
      <c r="S281" s="1">
        <f t="shared" ref="S281:S293" si="40">C281-I281-J281-K281-L281-M281-N281-O281-P281-R281</f>
        <v>1397.58</v>
      </c>
    </row>
    <row r="282" spans="1:20" ht="18" customHeight="1">
      <c r="A282" s="24">
        <v>42401</v>
      </c>
      <c r="B282" s="5" t="s">
        <v>16</v>
      </c>
      <c r="C282" s="1">
        <v>7061.1</v>
      </c>
      <c r="D282" s="1">
        <v>2229.3000000000002</v>
      </c>
      <c r="E282" s="1">
        <v>2019.4</v>
      </c>
      <c r="F282" s="1"/>
      <c r="G282" s="1"/>
      <c r="H282" s="1"/>
      <c r="I282" s="1">
        <f t="shared" si="39"/>
        <v>4248.7000000000007</v>
      </c>
      <c r="J282" s="1">
        <v>2098.5</v>
      </c>
      <c r="K282" s="1"/>
      <c r="L282" s="1"/>
      <c r="M282" s="1">
        <v>83.9</v>
      </c>
      <c r="N282" s="1"/>
      <c r="O282" s="1"/>
      <c r="P282" s="1"/>
      <c r="Q282" s="1"/>
      <c r="R282" s="1"/>
      <c r="S282" s="1">
        <f t="shared" si="40"/>
        <v>629.99999999999966</v>
      </c>
    </row>
    <row r="283" spans="1:20" ht="18" customHeight="1">
      <c r="A283" s="16">
        <v>42402</v>
      </c>
      <c r="B283" s="5" t="s">
        <v>17</v>
      </c>
      <c r="C283" s="1">
        <v>9592.39</v>
      </c>
      <c r="D283" s="1">
        <v>7925.2</v>
      </c>
      <c r="E283" s="1">
        <v>15</v>
      </c>
      <c r="F283" s="1">
        <v>2124.9</v>
      </c>
      <c r="G283" s="1"/>
      <c r="H283" s="1"/>
      <c r="I283" s="1">
        <f t="shared" si="39"/>
        <v>10065.1</v>
      </c>
      <c r="J283" s="1"/>
      <c r="K283" s="1">
        <v>63.8</v>
      </c>
      <c r="L283" s="1"/>
      <c r="M283" s="1"/>
      <c r="N283" s="1"/>
      <c r="O283" s="1"/>
      <c r="P283" s="1"/>
      <c r="Q283" s="1"/>
      <c r="R283" s="1"/>
      <c r="S283" s="1">
        <f t="shared" si="40"/>
        <v>-536.5100000000009</v>
      </c>
    </row>
    <row r="284" spans="1:20" ht="18" customHeight="1">
      <c r="A284" s="24">
        <v>42403</v>
      </c>
      <c r="B284" s="5" t="s">
        <v>18</v>
      </c>
      <c r="C284" s="1">
        <v>6506.37</v>
      </c>
      <c r="D284" s="1">
        <v>4061.27</v>
      </c>
      <c r="E284" s="1">
        <v>25</v>
      </c>
      <c r="F284" s="1"/>
      <c r="G284" s="1"/>
      <c r="H284" s="1"/>
      <c r="I284" s="1">
        <f t="shared" si="39"/>
        <v>4086.27</v>
      </c>
      <c r="J284" s="1">
        <v>606.4</v>
      </c>
      <c r="K284" s="1"/>
      <c r="L284" s="1"/>
      <c r="M284" s="1">
        <v>54.3</v>
      </c>
      <c r="N284" s="1"/>
      <c r="O284" s="1"/>
      <c r="P284" s="1"/>
      <c r="Q284" s="1"/>
      <c r="R284" s="1"/>
      <c r="S284" s="1">
        <f t="shared" si="40"/>
        <v>1759.3999999999999</v>
      </c>
    </row>
    <row r="285" spans="1:20" ht="18" customHeight="1">
      <c r="A285" s="16">
        <v>42404</v>
      </c>
      <c r="B285" s="5" t="s">
        <v>19</v>
      </c>
      <c r="C285" s="1">
        <v>5071.6099999999997</v>
      </c>
      <c r="D285" s="1">
        <v>1969.65</v>
      </c>
      <c r="E285" s="1"/>
      <c r="F285" s="1">
        <v>297.60000000000002</v>
      </c>
      <c r="G285" s="1"/>
      <c r="H285" s="1"/>
      <c r="I285" s="1">
        <f t="shared" si="39"/>
        <v>2267.25</v>
      </c>
      <c r="J285" s="1">
        <v>334.7</v>
      </c>
      <c r="K285" s="1"/>
      <c r="L285" s="1"/>
      <c r="M285" s="1">
        <v>13</v>
      </c>
      <c r="N285" s="1"/>
      <c r="O285" s="1"/>
      <c r="P285" s="1"/>
      <c r="Q285" s="1"/>
      <c r="R285" s="1"/>
      <c r="S285" s="1">
        <f t="shared" si="40"/>
        <v>2456.66</v>
      </c>
    </row>
    <row r="286" spans="1:20" ht="18" customHeight="1">
      <c r="A286" s="24">
        <v>42405</v>
      </c>
      <c r="B286" s="5" t="s">
        <v>20</v>
      </c>
      <c r="C286" s="1">
        <v>5758.16</v>
      </c>
      <c r="D286" s="1">
        <v>3279.4</v>
      </c>
      <c r="E286" s="1">
        <v>227.4</v>
      </c>
      <c r="F286" s="1"/>
      <c r="G286" s="1"/>
      <c r="H286" s="1"/>
      <c r="I286" s="1">
        <f t="shared" si="39"/>
        <v>3506.8</v>
      </c>
      <c r="J286" s="1">
        <v>1326.5</v>
      </c>
      <c r="K286" s="1">
        <v>19.899999999999999</v>
      </c>
      <c r="L286" s="1"/>
      <c r="M286" s="1"/>
      <c r="N286" s="1"/>
      <c r="O286" s="1">
        <v>172.5</v>
      </c>
      <c r="P286" s="1"/>
      <c r="Q286" s="1"/>
      <c r="R286" s="1"/>
      <c r="S286" s="1">
        <f t="shared" si="40"/>
        <v>732.4599999999997</v>
      </c>
      <c r="T286" s="27" t="s">
        <v>68</v>
      </c>
    </row>
    <row r="287" spans="1:20" ht="18" customHeight="1">
      <c r="A287" s="24">
        <v>42406</v>
      </c>
      <c r="B287" s="5" t="s">
        <v>21</v>
      </c>
      <c r="C287" s="1">
        <v>6295</v>
      </c>
      <c r="D287" s="1">
        <v>3079.5</v>
      </c>
      <c r="E287" s="1">
        <v>37</v>
      </c>
      <c r="F287" s="1"/>
      <c r="G287" s="1"/>
      <c r="H287" s="1"/>
      <c r="I287" s="1">
        <f t="shared" si="39"/>
        <v>3116.5</v>
      </c>
      <c r="J287" s="1">
        <v>1298</v>
      </c>
      <c r="K287" s="1">
        <v>83.89</v>
      </c>
      <c r="L287" s="1"/>
      <c r="M287" s="1">
        <v>171.1</v>
      </c>
      <c r="N287" s="1">
        <v>5</v>
      </c>
      <c r="O287" s="1"/>
      <c r="P287" s="1"/>
      <c r="Q287" s="1"/>
      <c r="R287" s="1"/>
      <c r="S287" s="1">
        <f t="shared" si="40"/>
        <v>1620.51</v>
      </c>
      <c r="T287" s="27" t="s">
        <v>69</v>
      </c>
    </row>
    <row r="288" spans="1:20" ht="18" customHeight="1">
      <c r="A288" s="24">
        <v>42407</v>
      </c>
      <c r="B288" s="5" t="s">
        <v>22</v>
      </c>
      <c r="C288" s="1">
        <v>2504.2199999999998</v>
      </c>
      <c r="D288" s="1">
        <v>870.17</v>
      </c>
      <c r="E288" s="1"/>
      <c r="F288" s="1"/>
      <c r="G288" s="1"/>
      <c r="H288" s="1"/>
      <c r="I288" s="1">
        <f t="shared" si="39"/>
        <v>870.17</v>
      </c>
      <c r="J288" s="1"/>
      <c r="K288" s="1">
        <v>69</v>
      </c>
      <c r="L288" s="1"/>
      <c r="M288" s="1"/>
      <c r="N288" s="1"/>
      <c r="O288" s="1"/>
      <c r="P288" s="1"/>
      <c r="Q288" s="1"/>
      <c r="R288" s="1"/>
      <c r="S288" s="1">
        <f t="shared" si="40"/>
        <v>1565.0499999999997</v>
      </c>
    </row>
    <row r="289" spans="1:19" ht="18" customHeight="1">
      <c r="A289" s="24">
        <v>42408</v>
      </c>
      <c r="B289" s="5" t="s">
        <v>16</v>
      </c>
      <c r="C289" s="1">
        <v>2081.21</v>
      </c>
      <c r="D289" s="1">
        <v>791.6</v>
      </c>
      <c r="E289" s="1">
        <v>319.5</v>
      </c>
      <c r="F289" s="1"/>
      <c r="G289" s="1"/>
      <c r="H289" s="1"/>
      <c r="I289" s="1">
        <f t="shared" si="39"/>
        <v>1111.0999999999999</v>
      </c>
      <c r="J289" s="1"/>
      <c r="K289" s="1"/>
      <c r="L289" s="1"/>
      <c r="M289" s="1"/>
      <c r="N289" s="1"/>
      <c r="O289" s="1"/>
      <c r="P289" s="1"/>
      <c r="Q289" s="1"/>
      <c r="R289" s="1"/>
      <c r="S289" s="1">
        <f t="shared" si="40"/>
        <v>970.11000000000013</v>
      </c>
    </row>
    <row r="290" spans="1:19" ht="18" customHeight="1">
      <c r="A290" s="24">
        <v>42409</v>
      </c>
      <c r="B290" s="5" t="s">
        <v>17</v>
      </c>
      <c r="C290" s="1">
        <v>2782.96</v>
      </c>
      <c r="D290" s="1">
        <v>1230.2</v>
      </c>
      <c r="E290" s="1">
        <v>588.4</v>
      </c>
      <c r="F290" s="1"/>
      <c r="G290" s="1"/>
      <c r="H290" s="1"/>
      <c r="I290" s="1">
        <f t="shared" si="39"/>
        <v>1818.6</v>
      </c>
      <c r="J290" s="1"/>
      <c r="K290" s="1"/>
      <c r="L290" s="1"/>
      <c r="M290" s="1"/>
      <c r="N290" s="1"/>
      <c r="O290" s="1"/>
      <c r="P290" s="1"/>
      <c r="Q290" s="1"/>
      <c r="R290" s="1"/>
      <c r="S290" s="1">
        <f t="shared" si="40"/>
        <v>964.36000000000013</v>
      </c>
    </row>
    <row r="291" spans="1:19" ht="18" customHeight="1">
      <c r="A291" s="24">
        <v>42410</v>
      </c>
      <c r="B291" s="5" t="s">
        <v>18</v>
      </c>
      <c r="C291" s="1">
        <v>3356.56</v>
      </c>
      <c r="D291" s="1">
        <v>1744.51</v>
      </c>
      <c r="E291" s="1">
        <v>110.51</v>
      </c>
      <c r="F291" s="1"/>
      <c r="G291" s="1"/>
      <c r="H291" s="1"/>
      <c r="I291" s="1">
        <f t="shared" si="39"/>
        <v>1855.02</v>
      </c>
      <c r="J291" s="1"/>
      <c r="K291" s="1"/>
      <c r="L291" s="1"/>
      <c r="M291" s="1"/>
      <c r="N291" s="1"/>
      <c r="O291" s="1"/>
      <c r="P291" s="1"/>
      <c r="Q291" s="1"/>
      <c r="R291" s="1"/>
      <c r="S291" s="1">
        <f t="shared" si="40"/>
        <v>1501.54</v>
      </c>
    </row>
    <row r="292" spans="1:19" ht="18" customHeight="1">
      <c r="A292" s="24">
        <v>42411</v>
      </c>
      <c r="B292" s="5" t="s">
        <v>19</v>
      </c>
      <c r="C292" s="1">
        <v>4329.93</v>
      </c>
      <c r="D292" s="1">
        <v>1650.8</v>
      </c>
      <c r="E292" s="1">
        <v>47.3</v>
      </c>
      <c r="F292" s="1"/>
      <c r="G292" s="1"/>
      <c r="H292" s="1"/>
      <c r="I292" s="1">
        <f t="shared" si="39"/>
        <v>1698.1</v>
      </c>
      <c r="J292" s="1"/>
      <c r="K292" s="1"/>
      <c r="L292" s="1"/>
      <c r="M292" s="1"/>
      <c r="N292" s="1"/>
      <c r="O292" s="1"/>
      <c r="P292" s="1"/>
      <c r="Q292" s="1"/>
      <c r="R292" s="1">
        <v>1509.4</v>
      </c>
      <c r="S292" s="1">
        <f t="shared" si="40"/>
        <v>1122.4300000000003</v>
      </c>
    </row>
    <row r="293" spans="1:19" ht="18" customHeight="1">
      <c r="A293" s="24">
        <v>42412</v>
      </c>
      <c r="B293" s="5" t="s">
        <v>20</v>
      </c>
      <c r="C293" s="1">
        <v>3336.84</v>
      </c>
      <c r="D293" s="1">
        <v>1542</v>
      </c>
      <c r="E293" s="1">
        <v>77.400000000000006</v>
      </c>
      <c r="F293" s="1">
        <v>345</v>
      </c>
      <c r="G293" s="1"/>
      <c r="H293" s="1"/>
      <c r="I293" s="1">
        <f t="shared" si="39"/>
        <v>1964.4</v>
      </c>
      <c r="J293" s="1"/>
      <c r="K293" s="1"/>
      <c r="L293" s="1"/>
      <c r="M293" s="1"/>
      <c r="N293" s="1">
        <v>23.8</v>
      </c>
      <c r="O293" s="1">
        <v>65</v>
      </c>
      <c r="P293" s="1"/>
      <c r="Q293" s="1"/>
      <c r="R293" s="1"/>
      <c r="S293" s="1">
        <f t="shared" si="40"/>
        <v>1283.6400000000001</v>
      </c>
    </row>
    <row r="294" spans="1:19" ht="18" customHeight="1">
      <c r="A294" s="24">
        <v>42413</v>
      </c>
      <c r="B294" s="5" t="s">
        <v>21</v>
      </c>
      <c r="C294" s="1">
        <v>4265.2</v>
      </c>
      <c r="D294" s="1">
        <v>1529</v>
      </c>
      <c r="E294" s="1">
        <v>157.5</v>
      </c>
      <c r="F294" s="1"/>
      <c r="G294" s="1"/>
      <c r="H294" s="1"/>
      <c r="I294" s="1">
        <f t="shared" si="39"/>
        <v>1686.5</v>
      </c>
      <c r="J294" s="1"/>
      <c r="K294" s="1"/>
      <c r="L294" s="1"/>
      <c r="M294" s="1"/>
      <c r="N294" s="1"/>
      <c r="O294" s="1"/>
      <c r="P294" s="1"/>
      <c r="Q294" s="1"/>
      <c r="R294" s="1">
        <v>1827</v>
      </c>
      <c r="S294" s="26" t="s">
        <v>70</v>
      </c>
    </row>
    <row r="295" spans="1:19" ht="18" customHeight="1">
      <c r="A295" s="24">
        <v>42414</v>
      </c>
      <c r="B295" s="5" t="s">
        <v>22</v>
      </c>
      <c r="C295" s="1">
        <v>2154.96</v>
      </c>
      <c r="D295" s="1">
        <v>917.12</v>
      </c>
      <c r="E295" s="1">
        <v>112</v>
      </c>
      <c r="F295" s="1"/>
      <c r="G295" s="1"/>
      <c r="H295" s="1"/>
      <c r="I295" s="1">
        <f t="shared" si="39"/>
        <v>1029.1199999999999</v>
      </c>
      <c r="J295" s="1"/>
      <c r="K295" s="1"/>
      <c r="L295" s="1"/>
      <c r="M295" s="1"/>
      <c r="N295" s="1"/>
      <c r="O295" s="1"/>
      <c r="P295" s="1"/>
      <c r="Q295" s="1"/>
      <c r="R295" s="1"/>
      <c r="S295" s="1">
        <f t="shared" ref="S295:S326" si="41">C295-I295-J295-K295-L295-M295-N295-O295-P295-R295</f>
        <v>1125.8400000000001</v>
      </c>
    </row>
    <row r="296" spans="1:19" ht="18" customHeight="1">
      <c r="A296" s="24">
        <v>42415</v>
      </c>
      <c r="B296" s="5" t="s">
        <v>16</v>
      </c>
      <c r="C296" s="1">
        <v>5399.33</v>
      </c>
      <c r="D296" s="1">
        <v>2332.1</v>
      </c>
      <c r="E296" s="1">
        <v>67.099999999999994</v>
      </c>
      <c r="F296" s="1">
        <v>309.8</v>
      </c>
      <c r="G296" s="1"/>
      <c r="H296" s="1"/>
      <c r="I296" s="1">
        <f t="shared" si="39"/>
        <v>2709</v>
      </c>
      <c r="J296" s="1"/>
      <c r="K296" s="1">
        <v>342.6</v>
      </c>
      <c r="L296" s="1"/>
      <c r="M296" s="1"/>
      <c r="N296" s="1"/>
      <c r="O296" s="1"/>
      <c r="P296" s="1"/>
      <c r="Q296" s="1"/>
      <c r="R296" s="1"/>
      <c r="S296" s="1">
        <f t="shared" si="41"/>
        <v>2347.73</v>
      </c>
    </row>
    <row r="297" spans="1:19" ht="18" customHeight="1">
      <c r="A297" s="24">
        <v>42416</v>
      </c>
      <c r="B297" s="5" t="s">
        <v>17</v>
      </c>
      <c r="C297" s="1">
        <v>3950.88</v>
      </c>
      <c r="D297" s="1">
        <v>1188</v>
      </c>
      <c r="E297" s="1">
        <v>481.7</v>
      </c>
      <c r="F297" s="1">
        <v>169.9</v>
      </c>
      <c r="G297" s="1"/>
      <c r="H297" s="1"/>
      <c r="I297" s="1">
        <f t="shared" si="39"/>
        <v>1839.6000000000001</v>
      </c>
      <c r="J297" s="1"/>
      <c r="K297" s="1"/>
      <c r="L297" s="1"/>
      <c r="M297" s="1">
        <v>78.400000000000006</v>
      </c>
      <c r="N297" s="1"/>
      <c r="O297" s="1"/>
      <c r="P297" s="1"/>
      <c r="Q297" s="1"/>
      <c r="R297" s="1"/>
      <c r="S297" s="1">
        <f t="shared" si="41"/>
        <v>2032.8799999999997</v>
      </c>
    </row>
    <row r="298" spans="1:19" ht="18" customHeight="1">
      <c r="A298" s="24">
        <v>42417</v>
      </c>
      <c r="B298" s="5" t="s">
        <v>18</v>
      </c>
      <c r="C298" s="1">
        <v>3995.92</v>
      </c>
      <c r="D298" s="1">
        <v>1936.4</v>
      </c>
      <c r="E298" s="1">
        <v>518</v>
      </c>
      <c r="F298" s="1">
        <v>194.9</v>
      </c>
      <c r="G298" s="1"/>
      <c r="H298" s="1"/>
      <c r="I298" s="1">
        <f t="shared" si="39"/>
        <v>2649.3</v>
      </c>
      <c r="J298" s="1">
        <v>1277.0999999999999</v>
      </c>
      <c r="K298" s="1"/>
      <c r="L298" s="1"/>
      <c r="M298" s="1"/>
      <c r="N298" s="1"/>
      <c r="O298" s="1"/>
      <c r="P298" s="1"/>
      <c r="Q298" s="1"/>
      <c r="R298" s="1"/>
      <c r="S298" s="1">
        <f t="shared" si="41"/>
        <v>69.519999999999982</v>
      </c>
    </row>
    <row r="299" spans="1:19" ht="18" customHeight="1">
      <c r="A299" s="24">
        <v>42418</v>
      </c>
      <c r="B299" s="5" t="s">
        <v>19</v>
      </c>
      <c r="C299" s="1">
        <v>4626.8500000000004</v>
      </c>
      <c r="D299" s="1">
        <v>2236.5</v>
      </c>
      <c r="E299" s="1">
        <v>136.6</v>
      </c>
      <c r="F299" s="1">
        <v>574.20000000000005</v>
      </c>
      <c r="G299" s="1"/>
      <c r="H299" s="1"/>
      <c r="I299" s="1">
        <f t="shared" si="39"/>
        <v>2947.3</v>
      </c>
      <c r="J299" s="1"/>
      <c r="K299" s="1"/>
      <c r="L299" s="1"/>
      <c r="M299" s="1"/>
      <c r="N299" s="1"/>
      <c r="O299" s="1"/>
      <c r="P299" s="1"/>
      <c r="Q299" s="1"/>
      <c r="R299" s="1"/>
      <c r="S299" s="1">
        <f t="shared" si="41"/>
        <v>1679.5500000000002</v>
      </c>
    </row>
    <row r="300" spans="1:19" ht="18" customHeight="1">
      <c r="A300" s="24">
        <v>42419</v>
      </c>
      <c r="B300" s="5" t="s">
        <v>20</v>
      </c>
      <c r="C300" s="1">
        <v>3604.14</v>
      </c>
      <c r="D300" s="1">
        <v>1299.8</v>
      </c>
      <c r="E300" s="1">
        <v>284.60000000000002</v>
      </c>
      <c r="F300" s="1">
        <v>634.1</v>
      </c>
      <c r="G300" s="1"/>
      <c r="H300" s="1"/>
      <c r="I300" s="1">
        <f t="shared" si="39"/>
        <v>2218.5</v>
      </c>
      <c r="J300" s="1"/>
      <c r="K300" s="1"/>
      <c r="L300" s="1"/>
      <c r="M300" s="1"/>
      <c r="N300" s="1"/>
      <c r="O300" s="1"/>
      <c r="P300" s="1"/>
      <c r="Q300" s="1"/>
      <c r="R300" s="1"/>
      <c r="S300" s="1">
        <f t="shared" si="41"/>
        <v>1385.6399999999999</v>
      </c>
    </row>
    <row r="301" spans="1:19" ht="18" customHeight="1">
      <c r="A301" s="24">
        <v>42420</v>
      </c>
      <c r="B301" s="5" t="s">
        <v>21</v>
      </c>
      <c r="C301" s="1">
        <v>3927.55</v>
      </c>
      <c r="D301" s="1">
        <v>1042</v>
      </c>
      <c r="E301" s="1">
        <v>1343.6</v>
      </c>
      <c r="F301" s="1">
        <v>351.5</v>
      </c>
      <c r="G301" s="1"/>
      <c r="H301" s="1"/>
      <c r="I301" s="1">
        <f t="shared" si="39"/>
        <v>2737.1</v>
      </c>
      <c r="J301" s="1">
        <v>155</v>
      </c>
      <c r="K301" s="1"/>
      <c r="L301" s="1"/>
      <c r="M301" s="1"/>
      <c r="N301" s="1"/>
      <c r="O301" s="1"/>
      <c r="P301" s="1"/>
      <c r="Q301" s="1"/>
      <c r="R301" s="1"/>
      <c r="S301" s="1">
        <f t="shared" si="41"/>
        <v>1035.4500000000003</v>
      </c>
    </row>
    <row r="302" spans="1:19" ht="18" customHeight="1">
      <c r="A302" s="24">
        <v>42421</v>
      </c>
      <c r="B302" s="5" t="s">
        <v>22</v>
      </c>
      <c r="C302" s="1">
        <v>2280.4899999999998</v>
      </c>
      <c r="D302" s="1">
        <v>533.9</v>
      </c>
      <c r="E302" s="1">
        <v>144.91999999999999</v>
      </c>
      <c r="F302" s="1">
        <v>409.5</v>
      </c>
      <c r="G302" s="1"/>
      <c r="H302" s="1"/>
      <c r="I302" s="1">
        <f t="shared" si="39"/>
        <v>1088.32</v>
      </c>
      <c r="J302" s="1"/>
      <c r="K302" s="1"/>
      <c r="L302" s="1"/>
      <c r="M302" s="1"/>
      <c r="N302" s="1">
        <v>20</v>
      </c>
      <c r="O302" s="1"/>
      <c r="P302" s="1"/>
      <c r="Q302" s="1"/>
      <c r="R302" s="1"/>
      <c r="S302" s="1">
        <f t="shared" si="41"/>
        <v>1172.1699999999998</v>
      </c>
    </row>
    <row r="303" spans="1:19" ht="18" customHeight="1">
      <c r="A303" s="24">
        <v>42422</v>
      </c>
      <c r="B303" s="5" t="s">
        <v>16</v>
      </c>
      <c r="C303" s="1">
        <v>5995.78</v>
      </c>
      <c r="D303" s="1">
        <v>3758.3</v>
      </c>
      <c r="E303" s="1">
        <v>479.2</v>
      </c>
      <c r="F303" s="1">
        <v>231.7</v>
      </c>
      <c r="G303" s="1"/>
      <c r="H303" s="1"/>
      <c r="I303" s="1">
        <f t="shared" si="39"/>
        <v>4469.2</v>
      </c>
      <c r="J303" s="1"/>
      <c r="K303" s="1"/>
      <c r="L303" s="1"/>
      <c r="M303" s="1"/>
      <c r="N303" s="1"/>
      <c r="O303" s="1">
        <v>42</v>
      </c>
      <c r="P303" s="1"/>
      <c r="Q303" s="1"/>
      <c r="R303" s="1"/>
      <c r="S303" s="1">
        <f t="shared" si="41"/>
        <v>1484.58</v>
      </c>
    </row>
    <row r="304" spans="1:19" ht="18" customHeight="1">
      <c r="A304" s="24">
        <v>42423</v>
      </c>
      <c r="B304" s="5" t="s">
        <v>17</v>
      </c>
      <c r="C304" s="1">
        <v>3340.55</v>
      </c>
      <c r="D304" s="1">
        <v>1709.3</v>
      </c>
      <c r="E304" s="1">
        <v>81.599999999999994</v>
      </c>
      <c r="F304" s="1">
        <v>0</v>
      </c>
      <c r="G304" s="1"/>
      <c r="H304" s="1"/>
      <c r="I304" s="1">
        <f t="shared" si="39"/>
        <v>1790.8999999999999</v>
      </c>
      <c r="J304" s="1"/>
      <c r="K304" s="1">
        <v>52.4</v>
      </c>
      <c r="L304" s="1"/>
      <c r="M304" s="1"/>
      <c r="N304" s="1"/>
      <c r="O304" s="1"/>
      <c r="P304" s="1"/>
      <c r="Q304" s="1"/>
      <c r="R304" s="1"/>
      <c r="S304" s="1">
        <f t="shared" si="41"/>
        <v>1497.2500000000002</v>
      </c>
    </row>
    <row r="305" spans="1:19" ht="18" customHeight="1">
      <c r="A305" s="24">
        <v>42424</v>
      </c>
      <c r="B305" s="5" t="s">
        <v>18</v>
      </c>
      <c r="C305" s="1">
        <v>6906.63</v>
      </c>
      <c r="D305" s="1">
        <v>1555.5</v>
      </c>
      <c r="E305" s="1">
        <v>110.7</v>
      </c>
      <c r="F305" s="1">
        <v>985.2</v>
      </c>
      <c r="G305" s="1"/>
      <c r="H305" s="1"/>
      <c r="I305" s="1">
        <f t="shared" si="39"/>
        <v>2651.4</v>
      </c>
      <c r="J305" s="1">
        <v>56</v>
      </c>
      <c r="K305" s="1">
        <v>300</v>
      </c>
      <c r="L305" s="1"/>
      <c r="M305" s="1"/>
      <c r="N305" s="1">
        <v>133.6</v>
      </c>
      <c r="O305" s="1">
        <v>5.5</v>
      </c>
      <c r="P305" s="1"/>
      <c r="Q305" s="1"/>
      <c r="R305" s="1"/>
      <c r="S305" s="1">
        <f t="shared" si="41"/>
        <v>3760.1299999999997</v>
      </c>
    </row>
    <row r="306" spans="1:19" ht="18" customHeight="1">
      <c r="A306" s="24">
        <v>42425</v>
      </c>
      <c r="B306" s="11" t="s">
        <v>19</v>
      </c>
      <c r="C306" s="3">
        <v>7014.07</v>
      </c>
      <c r="D306" s="3">
        <v>1165.9000000000001</v>
      </c>
      <c r="E306" s="3">
        <v>44.4</v>
      </c>
      <c r="F306" s="3"/>
      <c r="G306" s="3"/>
      <c r="H306" s="3"/>
      <c r="I306" s="3">
        <f t="shared" si="39"/>
        <v>1210.3000000000002</v>
      </c>
      <c r="J306" s="3">
        <v>816</v>
      </c>
      <c r="K306" s="3">
        <v>48.27</v>
      </c>
      <c r="L306" s="3"/>
      <c r="M306" s="3"/>
      <c r="N306" s="3"/>
      <c r="O306" s="3"/>
      <c r="P306" s="3"/>
      <c r="Q306" s="3"/>
      <c r="R306" s="3"/>
      <c r="S306" s="3">
        <f t="shared" si="41"/>
        <v>4939.4999999999991</v>
      </c>
    </row>
    <row r="307" spans="1:19" ht="18" customHeight="1">
      <c r="A307" s="24">
        <v>42426</v>
      </c>
      <c r="B307" s="5" t="s">
        <v>20</v>
      </c>
      <c r="C307" s="1">
        <v>4938.01</v>
      </c>
      <c r="D307" s="1">
        <v>1491.3</v>
      </c>
      <c r="E307" s="1">
        <v>209</v>
      </c>
      <c r="F307" s="1">
        <v>318</v>
      </c>
      <c r="G307" s="1"/>
      <c r="H307" s="1"/>
      <c r="I307" s="1">
        <f t="shared" si="39"/>
        <v>2018.3</v>
      </c>
      <c r="J307" s="1">
        <v>843.4</v>
      </c>
      <c r="K307" s="1"/>
      <c r="L307" s="1">
        <v>344.7</v>
      </c>
      <c r="M307" s="1"/>
      <c r="N307" s="1"/>
      <c r="O307" s="1"/>
      <c r="P307" s="1"/>
      <c r="Q307" s="1"/>
      <c r="R307" s="1"/>
      <c r="S307" s="1">
        <f t="shared" si="41"/>
        <v>1731.61</v>
      </c>
    </row>
    <row r="308" spans="1:19" ht="18" customHeight="1">
      <c r="A308" s="24">
        <v>42427</v>
      </c>
      <c r="B308" s="11" t="s">
        <v>21</v>
      </c>
      <c r="C308" s="1">
        <v>4247.96</v>
      </c>
      <c r="D308" s="1">
        <v>2450.6999999999998</v>
      </c>
      <c r="E308" s="1">
        <v>201</v>
      </c>
      <c r="F308" s="1">
        <v>38.6</v>
      </c>
      <c r="G308" s="1"/>
      <c r="H308" s="1"/>
      <c r="I308" s="1">
        <f t="shared" si="39"/>
        <v>2690.2999999999997</v>
      </c>
      <c r="J308" s="1"/>
      <c r="K308" s="1"/>
      <c r="L308" s="1"/>
      <c r="M308" s="1"/>
      <c r="N308" s="1"/>
      <c r="O308" s="1"/>
      <c r="P308" s="1"/>
      <c r="Q308" s="1"/>
      <c r="R308" s="1">
        <v>397.7</v>
      </c>
      <c r="S308" s="1">
        <f t="shared" si="41"/>
        <v>1159.9600000000003</v>
      </c>
    </row>
    <row r="309" spans="1:19" ht="18" customHeight="1">
      <c r="A309" s="24">
        <v>42428</v>
      </c>
      <c r="B309" s="5" t="s">
        <v>22</v>
      </c>
      <c r="C309" s="1">
        <v>4995.34</v>
      </c>
      <c r="D309" s="1">
        <v>2537.4699999999998</v>
      </c>
      <c r="E309" s="1">
        <v>179.5</v>
      </c>
      <c r="F309" s="1"/>
      <c r="G309" s="1"/>
      <c r="H309" s="1"/>
      <c r="I309" s="1">
        <f t="shared" si="39"/>
        <v>2716.97</v>
      </c>
      <c r="J309" s="1"/>
      <c r="K309" s="1">
        <v>170</v>
      </c>
      <c r="L309" s="1"/>
      <c r="M309" s="1"/>
      <c r="N309" s="1"/>
      <c r="O309" s="1"/>
      <c r="P309" s="1"/>
      <c r="Q309" s="1"/>
      <c r="R309" s="1">
        <v>141.6</v>
      </c>
      <c r="S309" s="1">
        <f t="shared" si="41"/>
        <v>1966.7700000000004</v>
      </c>
    </row>
    <row r="310" spans="1:19" ht="18" customHeight="1">
      <c r="A310" s="24">
        <v>42429</v>
      </c>
      <c r="B310" s="11" t="s">
        <v>16</v>
      </c>
      <c r="C310" s="1">
        <v>4218.7700000000004</v>
      </c>
      <c r="D310" s="1">
        <v>2143.3000000000002</v>
      </c>
      <c r="E310" s="1">
        <v>48</v>
      </c>
      <c r="F310" s="1">
        <v>11</v>
      </c>
      <c r="G310" s="1"/>
      <c r="H310" s="1"/>
      <c r="I310" s="1">
        <f t="shared" si="39"/>
        <v>2202.3000000000002</v>
      </c>
      <c r="J310" s="1">
        <v>58.6</v>
      </c>
      <c r="K310" s="1">
        <v>42.1</v>
      </c>
      <c r="L310" s="1"/>
      <c r="M310" s="1"/>
      <c r="N310" s="1"/>
      <c r="O310" s="1"/>
      <c r="P310" s="1"/>
      <c r="Q310" s="1"/>
      <c r="R310" s="1">
        <v>41</v>
      </c>
      <c r="S310" s="1">
        <f t="shared" si="41"/>
        <v>1874.7700000000004</v>
      </c>
    </row>
    <row r="311" spans="1:19" ht="18" customHeight="1">
      <c r="A311" s="24">
        <v>42430</v>
      </c>
      <c r="B311" s="5" t="s">
        <v>17</v>
      </c>
      <c r="C311" s="1">
        <v>3096.82</v>
      </c>
      <c r="D311" s="1">
        <v>853.16</v>
      </c>
      <c r="E311" s="1"/>
      <c r="F311" s="1">
        <v>104</v>
      </c>
      <c r="G311" s="1"/>
      <c r="H311" s="1"/>
      <c r="I311" s="1">
        <f t="shared" si="39"/>
        <v>957.16</v>
      </c>
      <c r="J311" s="1">
        <v>294</v>
      </c>
      <c r="K311" s="1"/>
      <c r="L311" s="1"/>
      <c r="M311" s="1"/>
      <c r="N311" s="1"/>
      <c r="O311" s="1"/>
      <c r="P311" s="1"/>
      <c r="Q311" s="1"/>
      <c r="R311" s="1">
        <v>474.4</v>
      </c>
      <c r="S311" s="1">
        <f t="shared" si="41"/>
        <v>1371.2600000000002</v>
      </c>
    </row>
    <row r="312" spans="1:19" ht="18" customHeight="1">
      <c r="A312" s="24">
        <v>42431</v>
      </c>
      <c r="B312" s="11" t="s">
        <v>18</v>
      </c>
      <c r="C312" s="1">
        <v>4538.2299999999996</v>
      </c>
      <c r="D312" s="1">
        <v>2515.62</v>
      </c>
      <c r="E312" s="1">
        <v>417.4</v>
      </c>
      <c r="F312" s="1">
        <v>880.35</v>
      </c>
      <c r="G312" s="1"/>
      <c r="H312" s="1"/>
      <c r="I312" s="1">
        <f t="shared" si="39"/>
        <v>3813.37</v>
      </c>
      <c r="J312" s="1">
        <v>488.4</v>
      </c>
      <c r="K312" s="1">
        <v>16.350000000000001</v>
      </c>
      <c r="L312" s="1"/>
      <c r="M312" s="1"/>
      <c r="N312" s="1">
        <v>47</v>
      </c>
      <c r="O312" s="1"/>
      <c r="P312" s="1"/>
      <c r="Q312" s="1"/>
      <c r="R312" s="1"/>
      <c r="S312" s="1">
        <f t="shared" si="41"/>
        <v>173.1099999999997</v>
      </c>
    </row>
    <row r="313" spans="1:19" ht="18" customHeight="1">
      <c r="A313" s="24">
        <v>42432</v>
      </c>
      <c r="B313" s="5" t="s">
        <v>19</v>
      </c>
      <c r="C313" s="1">
        <v>5873.11</v>
      </c>
      <c r="D313" s="1">
        <v>2030.5</v>
      </c>
      <c r="E313" s="1">
        <v>45.5</v>
      </c>
      <c r="F313" s="1">
        <v>971.2</v>
      </c>
      <c r="G313" s="1"/>
      <c r="H313" s="1"/>
      <c r="I313" s="1">
        <f t="shared" si="39"/>
        <v>3047.2</v>
      </c>
      <c r="J313" s="1">
        <v>1400</v>
      </c>
      <c r="K313" s="1"/>
      <c r="L313" s="1"/>
      <c r="M313" s="1"/>
      <c r="N313" s="1"/>
      <c r="O313" s="1"/>
      <c r="P313" s="1"/>
      <c r="Q313" s="1"/>
      <c r="R313" s="1"/>
      <c r="S313" s="1">
        <f t="shared" si="41"/>
        <v>1425.9099999999999</v>
      </c>
    </row>
    <row r="314" spans="1:19" ht="18" customHeight="1">
      <c r="A314" s="24">
        <v>42433</v>
      </c>
      <c r="B314" s="11" t="s">
        <v>20</v>
      </c>
      <c r="C314" s="1">
        <v>4021.96</v>
      </c>
      <c r="D314" s="1">
        <v>1476.3</v>
      </c>
      <c r="E314" s="1">
        <v>281.27999999999997</v>
      </c>
      <c r="F314" s="1">
        <v>290</v>
      </c>
      <c r="G314" s="1"/>
      <c r="H314" s="1"/>
      <c r="I314" s="1">
        <f t="shared" si="39"/>
        <v>2047.58</v>
      </c>
      <c r="J314" s="1">
        <v>32</v>
      </c>
      <c r="K314" s="1"/>
      <c r="L314" s="1"/>
      <c r="M314" s="1"/>
      <c r="N314" s="1"/>
      <c r="O314" s="1"/>
      <c r="P314" s="1"/>
      <c r="Q314" s="1"/>
      <c r="R314" s="1">
        <v>13.8</v>
      </c>
      <c r="S314" s="1">
        <f t="shared" si="41"/>
        <v>1928.5800000000002</v>
      </c>
    </row>
    <row r="315" spans="1:19" ht="18" customHeight="1">
      <c r="A315" s="24">
        <v>42434</v>
      </c>
      <c r="B315" s="5" t="s">
        <v>21</v>
      </c>
      <c r="C315" s="1">
        <v>4504.41</v>
      </c>
      <c r="D315" s="1">
        <v>1915</v>
      </c>
      <c r="E315" s="1">
        <v>51</v>
      </c>
      <c r="F315" s="1">
        <v>447.7</v>
      </c>
      <c r="G315" s="1"/>
      <c r="H315" s="1"/>
      <c r="I315" s="1">
        <f t="shared" si="39"/>
        <v>2413.6999999999998</v>
      </c>
      <c r="J315" s="1">
        <v>451.6</v>
      </c>
      <c r="K315" s="1">
        <v>62.3</v>
      </c>
      <c r="L315" s="1"/>
      <c r="M315" s="1"/>
      <c r="N315" s="1">
        <v>72.22</v>
      </c>
      <c r="O315" s="1"/>
      <c r="P315" s="1"/>
      <c r="Q315" s="1"/>
      <c r="R315" s="1">
        <v>468</v>
      </c>
      <c r="S315" s="1">
        <f t="shared" si="41"/>
        <v>1036.5900000000001</v>
      </c>
    </row>
    <row r="316" spans="1:19" ht="18" customHeight="1">
      <c r="A316" s="24">
        <v>42435</v>
      </c>
      <c r="B316" s="11" t="s">
        <v>22</v>
      </c>
      <c r="C316" s="1">
        <v>3662.57</v>
      </c>
      <c r="D316" s="1">
        <v>2092.6</v>
      </c>
      <c r="E316" s="1">
        <v>224.8</v>
      </c>
      <c r="F316" s="1"/>
      <c r="G316" s="1"/>
      <c r="H316" s="1"/>
      <c r="I316" s="1">
        <f t="shared" si="39"/>
        <v>2317.4</v>
      </c>
      <c r="J316" s="1"/>
      <c r="K316" s="1"/>
      <c r="L316" s="1"/>
      <c r="M316" s="1"/>
      <c r="N316" s="1"/>
      <c r="O316" s="1"/>
      <c r="P316" s="1"/>
      <c r="Q316" s="1"/>
      <c r="R316" s="1">
        <v>69</v>
      </c>
      <c r="S316" s="1">
        <f t="shared" si="41"/>
        <v>1276.17</v>
      </c>
    </row>
    <row r="317" spans="1:19" ht="18" customHeight="1">
      <c r="A317" s="24">
        <v>42436</v>
      </c>
      <c r="B317" s="5" t="s">
        <v>16</v>
      </c>
      <c r="C317" s="1">
        <v>6281.69</v>
      </c>
      <c r="D317" s="1">
        <v>2013.5</v>
      </c>
      <c r="E317" s="1">
        <v>635.83000000000004</v>
      </c>
      <c r="F317" s="1">
        <v>58.8</v>
      </c>
      <c r="G317" s="1"/>
      <c r="H317" s="1"/>
      <c r="I317" s="1">
        <f t="shared" si="39"/>
        <v>2708.13</v>
      </c>
      <c r="J317" s="1">
        <v>788.1</v>
      </c>
      <c r="K317" s="1"/>
      <c r="L317" s="1"/>
      <c r="M317" s="1"/>
      <c r="N317" s="1"/>
      <c r="O317" s="1">
        <v>355.24</v>
      </c>
      <c r="P317" s="1"/>
      <c r="Q317" s="1"/>
      <c r="R317" s="1">
        <v>275.89999999999998</v>
      </c>
      <c r="S317" s="1">
        <f t="shared" si="41"/>
        <v>2154.3199999999993</v>
      </c>
    </row>
    <row r="318" spans="1:19" ht="18" customHeight="1">
      <c r="A318" s="24">
        <v>42437</v>
      </c>
      <c r="B318" s="11" t="s">
        <v>17</v>
      </c>
      <c r="C318" s="1">
        <v>6504.69</v>
      </c>
      <c r="D318" s="1">
        <v>1985.54</v>
      </c>
      <c r="E318" s="1">
        <v>705.6</v>
      </c>
      <c r="F318" s="1">
        <v>772.3</v>
      </c>
      <c r="G318" s="1"/>
      <c r="H318" s="1">
        <v>535.70000000000005</v>
      </c>
      <c r="I318" s="1">
        <f>D318+E318+F318+G318+H318</f>
        <v>3999.1399999999994</v>
      </c>
      <c r="J318" s="1">
        <v>208</v>
      </c>
      <c r="K318" s="1">
        <v>79.599999999999994</v>
      </c>
      <c r="L318" s="1"/>
      <c r="M318" s="1"/>
      <c r="N318" s="1"/>
      <c r="O318" s="1"/>
      <c r="P318" s="1"/>
      <c r="Q318" s="1"/>
      <c r="R318" s="1">
        <v>908</v>
      </c>
      <c r="S318" s="1">
        <f t="shared" si="41"/>
        <v>1309.9500000000003</v>
      </c>
    </row>
    <row r="319" spans="1:19" ht="18" customHeight="1">
      <c r="A319" s="24">
        <v>42438</v>
      </c>
      <c r="B319" s="29" t="s">
        <v>73</v>
      </c>
      <c r="C319" s="1">
        <v>3936.15</v>
      </c>
      <c r="D319" s="1">
        <v>1783.77</v>
      </c>
      <c r="E319" s="1">
        <v>464.1</v>
      </c>
      <c r="F319" s="1"/>
      <c r="G319" s="1"/>
      <c r="H319" s="1">
        <v>263.60000000000002</v>
      </c>
      <c r="I319" s="1">
        <f t="shared" ref="I319:I343" si="42">D319+E319+F319+G319+H319</f>
        <v>2511.4699999999998</v>
      </c>
      <c r="J319" s="1">
        <v>293.89999999999998</v>
      </c>
      <c r="K319" s="1"/>
      <c r="L319" s="1"/>
      <c r="M319" s="1"/>
      <c r="N319" s="1"/>
      <c r="O319" s="1"/>
      <c r="P319" s="1"/>
      <c r="Q319" s="1"/>
      <c r="R319" s="1"/>
      <c r="S319" s="1">
        <f t="shared" si="41"/>
        <v>1130.7800000000002</v>
      </c>
    </row>
    <row r="320" spans="1:19" ht="18" customHeight="1">
      <c r="A320" s="24">
        <v>42439</v>
      </c>
      <c r="B320" s="11" t="s">
        <v>19</v>
      </c>
      <c r="C320" s="1">
        <v>4508.63</v>
      </c>
      <c r="D320" s="1">
        <v>1800.9</v>
      </c>
      <c r="E320" s="1">
        <v>578.6</v>
      </c>
      <c r="F320" s="1">
        <v>531</v>
      </c>
      <c r="G320" s="1">
        <v>230.6</v>
      </c>
      <c r="H320" s="1">
        <v>27.8</v>
      </c>
      <c r="I320" s="1">
        <f t="shared" si="42"/>
        <v>3168.9</v>
      </c>
      <c r="J320" s="1"/>
      <c r="K320" s="1"/>
      <c r="L320" s="1"/>
      <c r="M320" s="1"/>
      <c r="N320" s="1">
        <v>65</v>
      </c>
      <c r="O320" s="1"/>
      <c r="P320" s="1"/>
      <c r="Q320" s="1"/>
      <c r="R320" s="1"/>
      <c r="S320" s="1">
        <f t="shared" si="41"/>
        <v>1274.73</v>
      </c>
    </row>
    <row r="321" spans="1:20" ht="18" customHeight="1">
      <c r="A321" s="24">
        <v>42440</v>
      </c>
      <c r="B321" s="5" t="s">
        <v>20</v>
      </c>
      <c r="C321" s="1">
        <v>4122.1400000000003</v>
      </c>
      <c r="D321" s="1">
        <v>2354.1</v>
      </c>
      <c r="E321" s="1">
        <v>100.84</v>
      </c>
      <c r="F321" s="1"/>
      <c r="G321" s="1"/>
      <c r="H321" s="1">
        <v>1615</v>
      </c>
      <c r="I321" s="1">
        <f t="shared" si="42"/>
        <v>4069.94</v>
      </c>
      <c r="J321" s="1"/>
      <c r="K321" s="1"/>
      <c r="L321" s="1"/>
      <c r="M321" s="1"/>
      <c r="N321" s="1"/>
      <c r="O321" s="1"/>
      <c r="P321" s="1"/>
      <c r="Q321" s="1"/>
      <c r="R321" s="1"/>
      <c r="S321" s="1">
        <f t="shared" si="41"/>
        <v>52.200000000000273</v>
      </c>
      <c r="T321">
        <v>79</v>
      </c>
    </row>
    <row r="322" spans="1:20" ht="18" customHeight="1">
      <c r="A322" s="24">
        <v>42441</v>
      </c>
      <c r="B322" s="11" t="s">
        <v>21</v>
      </c>
      <c r="C322" s="1">
        <v>4616.93</v>
      </c>
      <c r="D322" s="1">
        <v>2278.1999999999998</v>
      </c>
      <c r="E322" s="1">
        <v>146.5</v>
      </c>
      <c r="F322" s="1">
        <v>462.8</v>
      </c>
      <c r="G322" s="1"/>
      <c r="H322" s="1">
        <v>11.8</v>
      </c>
      <c r="I322" s="1">
        <f t="shared" si="42"/>
        <v>2899.3</v>
      </c>
      <c r="J322" s="1">
        <v>753.1</v>
      </c>
      <c r="K322" s="1"/>
      <c r="L322" s="1"/>
      <c r="M322" s="1"/>
      <c r="N322" s="1"/>
      <c r="O322" s="1">
        <v>18</v>
      </c>
      <c r="P322" s="1"/>
      <c r="Q322" s="1"/>
      <c r="R322" s="1">
        <v>180.9</v>
      </c>
      <c r="S322" s="1">
        <f t="shared" si="41"/>
        <v>765.63000000000011</v>
      </c>
    </row>
    <row r="323" spans="1:20" ht="18" customHeight="1">
      <c r="A323" s="24">
        <v>42442</v>
      </c>
      <c r="B323" s="5" t="s">
        <v>22</v>
      </c>
      <c r="C323" s="1">
        <v>4765.24</v>
      </c>
      <c r="D323" s="1">
        <v>2123.8000000000002</v>
      </c>
      <c r="E323" s="1">
        <v>25</v>
      </c>
      <c r="F323" s="1">
        <v>1122.4000000000001</v>
      </c>
      <c r="G323" s="1"/>
      <c r="H323" s="1"/>
      <c r="I323" s="1">
        <f t="shared" si="42"/>
        <v>3271.2000000000003</v>
      </c>
      <c r="J323" s="1">
        <v>348</v>
      </c>
      <c r="K323" s="1"/>
      <c r="L323" s="1"/>
      <c r="M323" s="1"/>
      <c r="N323" s="1"/>
      <c r="O323" s="1"/>
      <c r="P323" s="1"/>
      <c r="Q323" s="1"/>
      <c r="R323" s="1"/>
      <c r="S323" s="1">
        <f t="shared" si="41"/>
        <v>1146.0399999999995</v>
      </c>
    </row>
    <row r="324" spans="1:20" ht="18" customHeight="1">
      <c r="A324" s="24">
        <v>42443</v>
      </c>
      <c r="B324" s="11" t="s">
        <v>16</v>
      </c>
      <c r="C324" s="1">
        <v>4765.68</v>
      </c>
      <c r="D324" s="1">
        <v>2904.44</v>
      </c>
      <c r="E324" s="1">
        <v>478.4</v>
      </c>
      <c r="F324" s="1">
        <v>70</v>
      </c>
      <c r="G324" s="1"/>
      <c r="H324" s="1">
        <v>800.9</v>
      </c>
      <c r="I324" s="1">
        <f t="shared" si="42"/>
        <v>4253.74</v>
      </c>
      <c r="J324" s="1">
        <v>135.80000000000001</v>
      </c>
      <c r="K324" s="1"/>
      <c r="L324" s="1"/>
      <c r="M324" s="1"/>
      <c r="N324" s="1"/>
      <c r="O324" s="1"/>
      <c r="P324" s="1"/>
      <c r="Q324" s="1"/>
      <c r="R324" s="1"/>
      <c r="S324" s="1">
        <f t="shared" si="41"/>
        <v>376.1400000000005</v>
      </c>
    </row>
    <row r="325" spans="1:20" ht="18" customHeight="1">
      <c r="A325" s="24">
        <v>42444</v>
      </c>
      <c r="B325" s="5" t="s">
        <v>17</v>
      </c>
      <c r="C325" s="1">
        <v>3747.26</v>
      </c>
      <c r="D325" s="1">
        <v>2387.1999999999998</v>
      </c>
      <c r="E325" s="1">
        <v>37.6</v>
      </c>
      <c r="F325" s="1">
        <v>120.9</v>
      </c>
      <c r="G325" s="1"/>
      <c r="H325" s="1"/>
      <c r="I325" s="1">
        <f t="shared" si="42"/>
        <v>2545.6999999999998</v>
      </c>
      <c r="J325" s="1"/>
      <c r="K325" s="1"/>
      <c r="L325" s="1"/>
      <c r="M325" s="1"/>
      <c r="N325" s="1"/>
      <c r="O325" s="1">
        <v>158.1</v>
      </c>
      <c r="P325" s="1"/>
      <c r="Q325" s="1"/>
      <c r="R325" s="1"/>
      <c r="S325" s="1">
        <f t="shared" si="41"/>
        <v>1043.4600000000005</v>
      </c>
    </row>
    <row r="326" spans="1:20" ht="18" customHeight="1">
      <c r="A326" s="24">
        <v>42445</v>
      </c>
      <c r="B326" s="11" t="s">
        <v>18</v>
      </c>
      <c r="C326" s="1">
        <v>4152.1899999999996</v>
      </c>
      <c r="D326" s="1">
        <v>1304.97</v>
      </c>
      <c r="E326" s="1">
        <v>520.6</v>
      </c>
      <c r="F326" s="1"/>
      <c r="G326" s="1"/>
      <c r="H326" s="1"/>
      <c r="I326" s="1">
        <f t="shared" si="42"/>
        <v>1825.5700000000002</v>
      </c>
      <c r="J326" s="1">
        <v>266.8</v>
      </c>
      <c r="K326" s="1"/>
      <c r="L326" s="1"/>
      <c r="M326" s="1"/>
      <c r="N326" s="1">
        <v>28</v>
      </c>
      <c r="O326" s="1"/>
      <c r="P326" s="1"/>
      <c r="Q326" s="1"/>
      <c r="R326" s="1"/>
      <c r="S326" s="1">
        <f t="shared" si="41"/>
        <v>2031.8199999999993</v>
      </c>
    </row>
    <row r="327" spans="1:20" ht="18" customHeight="1">
      <c r="A327" s="24">
        <v>42446</v>
      </c>
      <c r="B327" s="5" t="s">
        <v>19</v>
      </c>
      <c r="C327" s="1">
        <v>4223.82</v>
      </c>
      <c r="D327" s="1">
        <v>1773.2</v>
      </c>
      <c r="E327" s="1"/>
      <c r="F327" s="1">
        <v>565.29</v>
      </c>
      <c r="G327" s="1"/>
      <c r="H327" s="1">
        <v>41.7</v>
      </c>
      <c r="I327" s="1">
        <f t="shared" si="42"/>
        <v>2380.1899999999996</v>
      </c>
      <c r="J327" s="1">
        <v>33.799999999999997</v>
      </c>
      <c r="K327" s="1"/>
      <c r="L327" s="1"/>
      <c r="M327" s="1"/>
      <c r="N327" s="1"/>
      <c r="O327" s="1"/>
      <c r="P327" s="1"/>
      <c r="Q327" s="1"/>
      <c r="R327" s="1"/>
      <c r="S327" s="1">
        <f t="shared" ref="S327:S355" si="43">C327-I327-J327-K327-L327-M327-N327-O327-P327-R327</f>
        <v>1809.8300000000002</v>
      </c>
    </row>
    <row r="328" spans="1:20" ht="18" customHeight="1">
      <c r="A328" s="24">
        <v>42447</v>
      </c>
      <c r="B328" s="11" t="s">
        <v>20</v>
      </c>
      <c r="C328" s="1">
        <v>3277.47</v>
      </c>
      <c r="D328" s="1">
        <v>1699.5</v>
      </c>
      <c r="E328" s="1">
        <v>55.8</v>
      </c>
      <c r="F328" s="1"/>
      <c r="G328" s="1">
        <v>38</v>
      </c>
      <c r="H328" s="1"/>
      <c r="I328" s="1">
        <f t="shared" si="42"/>
        <v>1793.3</v>
      </c>
      <c r="J328" s="1"/>
      <c r="K328" s="1"/>
      <c r="L328" s="1"/>
      <c r="M328" s="1"/>
      <c r="N328" s="1"/>
      <c r="O328" s="1">
        <v>12.8</v>
      </c>
      <c r="P328" s="1"/>
      <c r="Q328" s="1"/>
      <c r="R328" s="1"/>
      <c r="S328" s="1">
        <f t="shared" si="43"/>
        <v>1471.37</v>
      </c>
    </row>
    <row r="329" spans="1:20" ht="18" customHeight="1">
      <c r="A329" s="24">
        <v>42448</v>
      </c>
      <c r="B329" s="5" t="s">
        <v>21</v>
      </c>
      <c r="C329" s="1">
        <v>7373.8</v>
      </c>
      <c r="D329" s="1">
        <v>2561</v>
      </c>
      <c r="E329" s="1">
        <v>150.9</v>
      </c>
      <c r="F329" s="1">
        <v>666.6</v>
      </c>
      <c r="G329" s="1"/>
      <c r="H329" s="1">
        <v>128.9</v>
      </c>
      <c r="I329" s="1">
        <f t="shared" si="42"/>
        <v>3507.4</v>
      </c>
      <c r="J329" s="1"/>
      <c r="K329" s="1"/>
      <c r="L329" s="1"/>
      <c r="M329" s="1"/>
      <c r="N329" s="1"/>
      <c r="O329" s="1"/>
      <c r="P329" s="1"/>
      <c r="Q329" s="1"/>
      <c r="R329" s="1"/>
      <c r="S329" s="1">
        <f t="shared" si="43"/>
        <v>3866.4</v>
      </c>
    </row>
    <row r="330" spans="1:20" ht="18" customHeight="1">
      <c r="A330" s="24">
        <v>42449</v>
      </c>
      <c r="B330" s="11" t="s">
        <v>22</v>
      </c>
      <c r="C330" s="1">
        <v>6358.58</v>
      </c>
      <c r="D330" s="1">
        <v>1822.46</v>
      </c>
      <c r="E330" s="1">
        <v>67.5</v>
      </c>
      <c r="F330" s="1">
        <v>112</v>
      </c>
      <c r="G330" s="1"/>
      <c r="H330" s="1"/>
      <c r="I330" s="1">
        <f t="shared" si="42"/>
        <v>2001.96</v>
      </c>
      <c r="J330" s="1">
        <v>2596</v>
      </c>
      <c r="K330" s="1"/>
      <c r="L330" s="1"/>
      <c r="M330" s="1"/>
      <c r="N330" s="1"/>
      <c r="O330" s="1"/>
      <c r="P330" s="1"/>
      <c r="Q330" s="1"/>
      <c r="R330" s="1"/>
      <c r="S330" s="1">
        <f t="shared" si="43"/>
        <v>1760.62</v>
      </c>
    </row>
    <row r="331" spans="1:20" ht="18" customHeight="1">
      <c r="A331" s="24">
        <v>42450</v>
      </c>
      <c r="B331" s="5" t="s">
        <v>16</v>
      </c>
      <c r="C331" s="1">
        <v>4471.22</v>
      </c>
      <c r="D331" s="1">
        <v>1686.2</v>
      </c>
      <c r="E331" s="1">
        <v>468</v>
      </c>
      <c r="F331" s="1"/>
      <c r="G331" s="1"/>
      <c r="H331" s="1"/>
      <c r="I331" s="1">
        <f t="shared" si="42"/>
        <v>2154.1999999999998</v>
      </c>
      <c r="J331" s="1">
        <v>1084.2</v>
      </c>
      <c r="K331" s="1"/>
      <c r="L331" s="1"/>
      <c r="M331" s="1"/>
      <c r="N331" s="1"/>
      <c r="O331" s="1"/>
      <c r="P331" s="1"/>
      <c r="Q331" s="1"/>
      <c r="R331" s="1"/>
      <c r="S331" s="1">
        <f t="shared" si="43"/>
        <v>1232.8200000000004</v>
      </c>
    </row>
    <row r="332" spans="1:20" ht="18" customHeight="1">
      <c r="A332" s="24">
        <v>42451</v>
      </c>
      <c r="B332" s="11" t="s">
        <v>17</v>
      </c>
      <c r="C332" s="1">
        <v>3083.83</v>
      </c>
      <c r="D332" s="1">
        <v>656.4</v>
      </c>
      <c r="E332" s="1"/>
      <c r="F332" s="1"/>
      <c r="G332" s="1"/>
      <c r="H332" s="1"/>
      <c r="I332" s="1">
        <f t="shared" si="42"/>
        <v>656.4</v>
      </c>
      <c r="J332" s="1">
        <v>87.8</v>
      </c>
      <c r="K332" s="1"/>
      <c r="L332" s="1"/>
      <c r="M332" s="1"/>
      <c r="N332" s="1">
        <v>101.3</v>
      </c>
      <c r="O332" s="1"/>
      <c r="P332" s="1"/>
      <c r="Q332" s="1"/>
      <c r="R332" s="1"/>
      <c r="S332" s="1">
        <f t="shared" si="43"/>
        <v>2238.3299999999995</v>
      </c>
    </row>
    <row r="333" spans="1:20" ht="18" customHeight="1">
      <c r="A333" s="24">
        <v>42452</v>
      </c>
      <c r="B333" s="5" t="s">
        <v>18</v>
      </c>
      <c r="C333" s="1">
        <v>3718.58</v>
      </c>
      <c r="D333" s="1">
        <v>1734.05</v>
      </c>
      <c r="E333" s="1">
        <v>621.5</v>
      </c>
      <c r="F333" s="1"/>
      <c r="G333" s="1"/>
      <c r="H333" s="1"/>
      <c r="I333" s="1">
        <f t="shared" si="42"/>
        <v>2355.5500000000002</v>
      </c>
      <c r="J333" s="1">
        <v>300.39999999999998</v>
      </c>
      <c r="K333" s="1"/>
      <c r="L333" s="1"/>
      <c r="M333" s="1"/>
      <c r="N333" s="1"/>
      <c r="O333" s="1"/>
      <c r="P333" s="1"/>
      <c r="Q333" s="1"/>
      <c r="R333" s="1"/>
      <c r="S333" s="1">
        <f t="shared" si="43"/>
        <v>1062.6299999999997</v>
      </c>
    </row>
    <row r="334" spans="1:20" ht="18" customHeight="1">
      <c r="A334" s="24">
        <v>42453</v>
      </c>
      <c r="B334" s="11" t="s">
        <v>19</v>
      </c>
      <c r="C334" s="1">
        <v>5918.57</v>
      </c>
      <c r="D334" s="1">
        <v>1252.2</v>
      </c>
      <c r="E334" s="1">
        <v>360.6</v>
      </c>
      <c r="F334" s="1">
        <v>707.1</v>
      </c>
      <c r="G334" s="1">
        <v>298</v>
      </c>
      <c r="H334" s="1">
        <v>138.5</v>
      </c>
      <c r="I334" s="1">
        <f t="shared" si="42"/>
        <v>2756.4</v>
      </c>
      <c r="J334" s="1"/>
      <c r="K334" s="1"/>
      <c r="L334" s="1">
        <v>377.8</v>
      </c>
      <c r="M334" s="1"/>
      <c r="N334" s="1">
        <v>415.3</v>
      </c>
      <c r="O334" s="1"/>
      <c r="P334" s="1"/>
      <c r="Q334" s="1"/>
      <c r="R334" s="1"/>
      <c r="S334" s="1">
        <f t="shared" si="43"/>
        <v>2369.0699999999993</v>
      </c>
      <c r="T334">
        <v>1391</v>
      </c>
    </row>
    <row r="335" spans="1:20" ht="18" customHeight="1">
      <c r="A335" s="24">
        <v>42454</v>
      </c>
      <c r="B335" s="5" t="s">
        <v>20</v>
      </c>
      <c r="C335" s="1">
        <v>5593.42</v>
      </c>
      <c r="D335" s="1">
        <v>887.4</v>
      </c>
      <c r="E335" s="1">
        <v>529</v>
      </c>
      <c r="F335" s="1">
        <v>92.1</v>
      </c>
      <c r="G335" s="1"/>
      <c r="H335" s="1">
        <v>351.1</v>
      </c>
      <c r="I335" s="1">
        <f t="shared" si="42"/>
        <v>1859.6</v>
      </c>
      <c r="J335" s="1">
        <v>31</v>
      </c>
      <c r="K335" s="1"/>
      <c r="L335" s="1"/>
      <c r="M335" s="1"/>
      <c r="N335" s="1"/>
      <c r="O335" s="1"/>
      <c r="P335" s="1"/>
      <c r="Q335" s="1"/>
      <c r="R335" s="1"/>
      <c r="S335" s="1">
        <f t="shared" si="43"/>
        <v>3702.82</v>
      </c>
    </row>
    <row r="336" spans="1:20" ht="18" customHeight="1">
      <c r="A336" s="24">
        <v>42455</v>
      </c>
      <c r="B336" s="11" t="s">
        <v>21</v>
      </c>
      <c r="C336" s="1">
        <v>4122.88</v>
      </c>
      <c r="D336" s="1">
        <v>2344.6</v>
      </c>
      <c r="E336" s="1">
        <v>533.29999999999995</v>
      </c>
      <c r="F336" s="1"/>
      <c r="G336" s="1"/>
      <c r="H336" s="1">
        <v>13</v>
      </c>
      <c r="I336" s="1">
        <f t="shared" si="42"/>
        <v>2890.8999999999996</v>
      </c>
      <c r="J336" s="1">
        <v>401.8</v>
      </c>
      <c r="K336" s="1">
        <v>50.3</v>
      </c>
      <c r="L336" s="1"/>
      <c r="M336" s="1"/>
      <c r="N336" s="1"/>
      <c r="O336" s="1"/>
      <c r="P336" s="1"/>
      <c r="Q336" s="1"/>
      <c r="R336" s="1"/>
      <c r="S336" s="1">
        <f t="shared" si="43"/>
        <v>779.88000000000056</v>
      </c>
    </row>
    <row r="337" spans="1:19" ht="18" customHeight="1">
      <c r="A337" s="24">
        <v>42456</v>
      </c>
      <c r="B337" s="5" t="s">
        <v>22</v>
      </c>
      <c r="C337" s="1">
        <v>6215.4</v>
      </c>
      <c r="D337" s="1">
        <v>3878.66</v>
      </c>
      <c r="E337" s="1">
        <v>242</v>
      </c>
      <c r="F337" s="1">
        <v>561.1</v>
      </c>
      <c r="G337" s="1">
        <v>31.7</v>
      </c>
      <c r="H337" s="1">
        <v>178</v>
      </c>
      <c r="I337" s="1">
        <f t="shared" si="42"/>
        <v>4891.46</v>
      </c>
      <c r="J337" s="1"/>
      <c r="K337" s="1"/>
      <c r="L337" s="1"/>
      <c r="M337" s="1"/>
      <c r="N337" s="1"/>
      <c r="O337" s="1"/>
      <c r="P337" s="1"/>
      <c r="Q337" s="1"/>
      <c r="R337" s="1"/>
      <c r="S337" s="1">
        <f t="shared" si="43"/>
        <v>1323.9399999999996</v>
      </c>
    </row>
    <row r="338" spans="1:19" ht="18" customHeight="1">
      <c r="A338" s="24">
        <v>42457</v>
      </c>
      <c r="B338" s="11" t="s">
        <v>16</v>
      </c>
      <c r="C338" s="1">
        <v>6204.71</v>
      </c>
      <c r="D338" s="1">
        <v>2083.1</v>
      </c>
      <c r="E338" s="1">
        <v>51</v>
      </c>
      <c r="F338" s="1">
        <v>326.39999999999998</v>
      </c>
      <c r="G338" s="1"/>
      <c r="H338" s="1"/>
      <c r="I338" s="1">
        <f t="shared" si="42"/>
        <v>2460.5</v>
      </c>
      <c r="J338" s="1">
        <v>1753.3</v>
      </c>
      <c r="K338" s="1"/>
      <c r="L338" s="1"/>
      <c r="M338" s="1"/>
      <c r="N338" s="1"/>
      <c r="O338" s="1"/>
      <c r="P338" s="1"/>
      <c r="Q338" s="1"/>
      <c r="R338" s="1"/>
      <c r="S338" s="1">
        <f t="shared" si="43"/>
        <v>1990.91</v>
      </c>
    </row>
    <row r="339" spans="1:19" ht="18" customHeight="1">
      <c r="A339" s="24">
        <v>42458</v>
      </c>
      <c r="B339" s="5" t="s">
        <v>17</v>
      </c>
      <c r="C339" s="1">
        <v>4065.55</v>
      </c>
      <c r="D339" s="1">
        <v>894.5</v>
      </c>
      <c r="E339" s="1">
        <v>39.4</v>
      </c>
      <c r="F339" s="1"/>
      <c r="G339" s="1"/>
      <c r="H339" s="1"/>
      <c r="I339" s="1">
        <f t="shared" si="42"/>
        <v>933.9</v>
      </c>
      <c r="J339" s="1">
        <v>102.5</v>
      </c>
      <c r="K339" s="1"/>
      <c r="L339" s="1"/>
      <c r="M339" s="1"/>
      <c r="N339" s="1"/>
      <c r="O339" s="1"/>
      <c r="P339" s="1"/>
      <c r="Q339" s="1"/>
      <c r="R339" s="1">
        <v>2100</v>
      </c>
      <c r="S339" s="1">
        <f t="shared" si="43"/>
        <v>929.15000000000009</v>
      </c>
    </row>
    <row r="340" spans="1:19" ht="18" customHeight="1">
      <c r="A340" s="24">
        <v>42459</v>
      </c>
      <c r="B340" s="11" t="s">
        <v>18</v>
      </c>
      <c r="C340" s="1">
        <v>3242.15</v>
      </c>
      <c r="D340" s="1">
        <v>1802.22</v>
      </c>
      <c r="E340" s="1"/>
      <c r="F340" s="1">
        <v>326</v>
      </c>
      <c r="G340" s="1"/>
      <c r="H340" s="1"/>
      <c r="I340" s="1">
        <f t="shared" si="42"/>
        <v>2128.2200000000003</v>
      </c>
      <c r="J340" s="1">
        <v>94.6</v>
      </c>
      <c r="K340" s="1">
        <v>11.5</v>
      </c>
      <c r="L340" s="1"/>
      <c r="M340" s="1"/>
      <c r="N340" s="1"/>
      <c r="O340" s="1">
        <v>25.3</v>
      </c>
      <c r="P340" s="1"/>
      <c r="Q340" s="1"/>
      <c r="R340" s="1"/>
      <c r="S340" s="1">
        <f t="shared" si="43"/>
        <v>982.52999999999986</v>
      </c>
    </row>
    <row r="341" spans="1:19" ht="18" customHeight="1">
      <c r="A341" s="24">
        <v>42460</v>
      </c>
      <c r="B341" s="5" t="s">
        <v>19</v>
      </c>
      <c r="C341" s="1">
        <v>3395.69</v>
      </c>
      <c r="D341" s="1">
        <v>1433.2</v>
      </c>
      <c r="E341" s="1">
        <v>311</v>
      </c>
      <c r="F341" s="1">
        <v>184.8</v>
      </c>
      <c r="G341" s="1">
        <v>77.8</v>
      </c>
      <c r="H341" s="1"/>
      <c r="I341" s="1">
        <f t="shared" si="42"/>
        <v>2006.8</v>
      </c>
      <c r="J341" s="1"/>
      <c r="K341" s="1">
        <v>41.7</v>
      </c>
      <c r="L341" s="1"/>
      <c r="M341" s="1"/>
      <c r="N341" s="1"/>
      <c r="O341" s="1"/>
      <c r="P341" s="1"/>
      <c r="Q341" s="1"/>
      <c r="R341" s="1"/>
      <c r="S341" s="1">
        <f t="shared" si="43"/>
        <v>1347.19</v>
      </c>
    </row>
    <row r="342" spans="1:19" ht="18" customHeight="1">
      <c r="A342" s="24">
        <v>42461</v>
      </c>
      <c r="B342" s="11" t="s">
        <v>20</v>
      </c>
      <c r="C342" s="1">
        <v>4971.87</v>
      </c>
      <c r="D342" s="1">
        <v>960.4</v>
      </c>
      <c r="E342" s="1">
        <v>63.8</v>
      </c>
      <c r="F342" s="1"/>
      <c r="G342" s="1"/>
      <c r="H342" s="1">
        <v>257</v>
      </c>
      <c r="I342" s="1">
        <f t="shared" si="42"/>
        <v>1281.2</v>
      </c>
      <c r="J342" s="1">
        <v>625</v>
      </c>
      <c r="K342" s="1"/>
      <c r="L342" s="1"/>
      <c r="M342" s="1">
        <v>662</v>
      </c>
      <c r="N342" s="1"/>
      <c r="O342" s="1"/>
      <c r="P342" s="1"/>
      <c r="Q342" s="1"/>
      <c r="R342" s="1"/>
      <c r="S342" s="1">
        <f t="shared" si="43"/>
        <v>2403.67</v>
      </c>
    </row>
    <row r="343" spans="1:19" ht="18" customHeight="1">
      <c r="A343" s="24">
        <v>42462</v>
      </c>
      <c r="B343" s="5" t="s">
        <v>21</v>
      </c>
      <c r="C343" s="1">
        <v>6306.71</v>
      </c>
      <c r="D343" s="1">
        <v>2651.61</v>
      </c>
      <c r="E343" s="1">
        <v>120.02</v>
      </c>
      <c r="F343" s="1">
        <v>85.4</v>
      </c>
      <c r="G343" s="1"/>
      <c r="H343" s="1">
        <v>555</v>
      </c>
      <c r="I343" s="1">
        <f t="shared" si="42"/>
        <v>3412.03</v>
      </c>
      <c r="J343" s="1">
        <v>150.80000000000001</v>
      </c>
      <c r="K343" s="1"/>
      <c r="L343" s="1"/>
      <c r="M343" s="1"/>
      <c r="N343" s="1"/>
      <c r="O343" s="1"/>
      <c r="P343" s="1"/>
      <c r="Q343" s="1"/>
      <c r="R343" s="1">
        <v>1135.5</v>
      </c>
      <c r="S343" s="1">
        <f t="shared" si="43"/>
        <v>1608.3799999999997</v>
      </c>
    </row>
    <row r="344" spans="1:19" ht="18" customHeight="1">
      <c r="A344" s="24">
        <v>42463</v>
      </c>
      <c r="B344" s="11" t="s">
        <v>22</v>
      </c>
      <c r="C344" s="1">
        <v>5517.21</v>
      </c>
      <c r="D344" s="1">
        <v>2339.66</v>
      </c>
      <c r="E344" s="1"/>
      <c r="F344" s="1">
        <v>1418.9</v>
      </c>
      <c r="G344" s="1"/>
      <c r="H344" s="1"/>
      <c r="I344" s="1">
        <f>D344+E344+F344+G344+H344</f>
        <v>3758.56</v>
      </c>
      <c r="J344" s="1">
        <v>272.7</v>
      </c>
      <c r="K344" s="1"/>
      <c r="L344" s="1"/>
      <c r="M344" s="1"/>
      <c r="N344" s="1">
        <v>21.4</v>
      </c>
      <c r="O344" s="1">
        <v>61.8</v>
      </c>
      <c r="P344" s="1"/>
      <c r="Q344" s="1"/>
      <c r="R344" s="1"/>
      <c r="S344" s="1">
        <f t="shared" si="43"/>
        <v>1402.75</v>
      </c>
    </row>
    <row r="345" spans="1:19" ht="18" customHeight="1">
      <c r="A345" s="24">
        <v>42464</v>
      </c>
      <c r="B345" s="5" t="s">
        <v>16</v>
      </c>
      <c r="C345" s="1">
        <v>5409.31</v>
      </c>
      <c r="D345" s="1">
        <v>1963.12</v>
      </c>
      <c r="E345" s="1">
        <v>156</v>
      </c>
      <c r="F345" s="1">
        <v>28.5</v>
      </c>
      <c r="G345" s="1"/>
      <c r="H345" s="1"/>
      <c r="I345" s="1">
        <f>D345+E345+F345+G345+H345</f>
        <v>2147.62</v>
      </c>
      <c r="J345" s="1">
        <v>1769.2</v>
      </c>
      <c r="K345" s="1"/>
      <c r="L345" s="1"/>
      <c r="M345" s="1"/>
      <c r="N345" s="1">
        <v>127.8</v>
      </c>
      <c r="O345" s="1"/>
      <c r="P345" s="1"/>
      <c r="Q345" s="1"/>
      <c r="R345" s="1"/>
      <c r="S345" s="1">
        <f t="shared" si="43"/>
        <v>1364.6900000000005</v>
      </c>
    </row>
    <row r="346" spans="1:19" ht="18" customHeight="1">
      <c r="A346" s="24">
        <v>42465</v>
      </c>
      <c r="B346" s="5" t="s">
        <v>17</v>
      </c>
      <c r="C346" s="1">
        <v>3090.54</v>
      </c>
      <c r="D346" s="1">
        <v>945.82</v>
      </c>
      <c r="E346" s="1">
        <v>98.4</v>
      </c>
      <c r="F346" s="1">
        <v>79.2</v>
      </c>
      <c r="G346" s="1"/>
      <c r="H346" s="1"/>
      <c r="I346" s="1">
        <f>D346+E346+F346+G346+H346</f>
        <v>1123.42</v>
      </c>
      <c r="J346" s="1">
        <v>814</v>
      </c>
      <c r="K346" s="1"/>
      <c r="L346" s="1"/>
      <c r="M346" s="1"/>
      <c r="N346" s="1">
        <v>59</v>
      </c>
      <c r="O346" s="1"/>
      <c r="P346" s="1"/>
      <c r="Q346" s="1"/>
      <c r="R346" s="1"/>
      <c r="S346" s="1">
        <f t="shared" si="43"/>
        <v>1094.1199999999999</v>
      </c>
    </row>
    <row r="347" spans="1:19" ht="18" customHeight="1">
      <c r="A347" s="24">
        <v>42466</v>
      </c>
      <c r="B347" s="5" t="s">
        <v>18</v>
      </c>
      <c r="C347" s="1">
        <v>5648.82</v>
      </c>
      <c r="D347" s="1">
        <v>3367.42</v>
      </c>
      <c r="E347" s="1">
        <v>410.6</v>
      </c>
      <c r="F347" s="1">
        <v>328.5</v>
      </c>
      <c r="G347" s="1"/>
      <c r="H347" s="1"/>
      <c r="I347" s="1">
        <f>D347+E347+F347+G347+H347</f>
        <v>4106.5200000000004</v>
      </c>
      <c r="J347" s="1">
        <v>441.8</v>
      </c>
      <c r="K347" s="1"/>
      <c r="L347" s="1"/>
      <c r="M347" s="1"/>
      <c r="N347" s="1"/>
      <c r="O347" s="1"/>
      <c r="P347" s="1"/>
      <c r="Q347" s="1"/>
      <c r="R347" s="1"/>
      <c r="S347" s="1">
        <f t="shared" si="43"/>
        <v>1100.4999999999993</v>
      </c>
    </row>
    <row r="348" spans="1:19" ht="18" customHeight="1">
      <c r="A348" s="24">
        <v>42467</v>
      </c>
      <c r="B348" s="5" t="s">
        <v>19</v>
      </c>
      <c r="C348" s="1">
        <v>7490.32</v>
      </c>
      <c r="D348" s="1">
        <v>2631.05</v>
      </c>
      <c r="E348" s="1">
        <v>73.400000000000006</v>
      </c>
      <c r="F348" s="1">
        <v>1104.5</v>
      </c>
      <c r="G348" s="1">
        <v>1218.4000000000001</v>
      </c>
      <c r="H348" s="1"/>
      <c r="I348" s="1">
        <f>D348+E348+F348+G348+H348</f>
        <v>5027.3500000000004</v>
      </c>
      <c r="J348" s="1">
        <v>41.6</v>
      </c>
      <c r="K348" s="1"/>
      <c r="L348" s="1"/>
      <c r="M348" s="1"/>
      <c r="N348" s="1"/>
      <c r="O348" s="1"/>
      <c r="P348" s="1"/>
      <c r="Q348" s="1"/>
      <c r="R348" s="1"/>
      <c r="S348" s="1">
        <f t="shared" si="43"/>
        <v>2421.3699999999994</v>
      </c>
    </row>
    <row r="349" spans="1:19" ht="18" customHeight="1">
      <c r="A349" s="24">
        <v>42468</v>
      </c>
      <c r="B349" s="5" t="s">
        <v>20</v>
      </c>
      <c r="C349" s="1">
        <v>5423.7</v>
      </c>
      <c r="D349" s="1">
        <v>3023.9</v>
      </c>
      <c r="E349" s="1">
        <v>115.8</v>
      </c>
      <c r="F349" s="1">
        <v>152.19999999999999</v>
      </c>
      <c r="G349" s="1"/>
      <c r="H349" s="1">
        <v>1071.3</v>
      </c>
      <c r="I349" s="1">
        <f t="shared" ref="I349:I355" si="44">D349+E349+F349+G349+H349</f>
        <v>4363.2</v>
      </c>
      <c r="J349" s="1">
        <v>9.6</v>
      </c>
      <c r="K349" s="1"/>
      <c r="L349" s="1"/>
      <c r="M349" s="1"/>
      <c r="N349" s="1">
        <v>41.3</v>
      </c>
      <c r="O349" s="1"/>
      <c r="P349" s="1"/>
      <c r="Q349" s="1"/>
      <c r="R349" s="1"/>
      <c r="S349" s="1">
        <f t="shared" si="43"/>
        <v>1009.6000000000001</v>
      </c>
    </row>
    <row r="350" spans="1:19" ht="18" customHeight="1">
      <c r="A350" s="24">
        <v>42469</v>
      </c>
      <c r="B350" s="5" t="s">
        <v>21</v>
      </c>
      <c r="C350" s="1">
        <v>5642.94</v>
      </c>
      <c r="D350" s="1">
        <v>901.5</v>
      </c>
      <c r="E350" s="1">
        <v>759.4</v>
      </c>
      <c r="F350" s="1">
        <v>1888.2</v>
      </c>
      <c r="G350" s="1"/>
      <c r="H350" s="1"/>
      <c r="I350" s="1">
        <f t="shared" si="44"/>
        <v>3549.1000000000004</v>
      </c>
      <c r="J350" s="1">
        <v>38.5</v>
      </c>
      <c r="K350" s="1"/>
      <c r="L350" s="1"/>
      <c r="M350" s="1"/>
      <c r="N350" s="1">
        <v>125.8</v>
      </c>
      <c r="O350" s="1"/>
      <c r="P350" s="1"/>
      <c r="Q350" s="1"/>
      <c r="R350" s="1"/>
      <c r="S350" s="1">
        <f t="shared" si="43"/>
        <v>1929.5399999999993</v>
      </c>
    </row>
    <row r="351" spans="1:19" ht="18" customHeight="1">
      <c r="A351" s="24">
        <v>42470</v>
      </c>
      <c r="B351" s="5" t="s">
        <v>22</v>
      </c>
      <c r="C351" s="1">
        <v>4380.59</v>
      </c>
      <c r="D351" s="1">
        <v>1975.46</v>
      </c>
      <c r="E351" s="1">
        <v>839.26</v>
      </c>
      <c r="F351" s="1"/>
      <c r="G351" s="1"/>
      <c r="H351" s="1"/>
      <c r="I351" s="1">
        <f t="shared" si="44"/>
        <v>2814.7200000000003</v>
      </c>
      <c r="J351" s="1">
        <v>371</v>
      </c>
      <c r="K351" s="1"/>
      <c r="L351" s="1"/>
      <c r="M351" s="1"/>
      <c r="N351" s="1"/>
      <c r="O351" s="1"/>
      <c r="P351" s="1"/>
      <c r="Q351" s="1"/>
      <c r="R351" s="1"/>
      <c r="S351" s="1">
        <f t="shared" si="43"/>
        <v>1194.8699999999999</v>
      </c>
    </row>
    <row r="352" spans="1:19" ht="18" customHeight="1">
      <c r="A352" s="24">
        <v>42471</v>
      </c>
      <c r="B352" s="5" t="s">
        <v>16</v>
      </c>
      <c r="C352" s="1">
        <v>4865.5600000000004</v>
      </c>
      <c r="D352" s="1">
        <v>2199.6</v>
      </c>
      <c r="E352" s="1">
        <v>268.89999999999998</v>
      </c>
      <c r="F352" s="1"/>
      <c r="G352" s="1"/>
      <c r="H352" s="1">
        <v>375.6</v>
      </c>
      <c r="I352" s="1">
        <f t="shared" si="44"/>
        <v>2844.1</v>
      </c>
      <c r="J352" s="1">
        <v>56.8</v>
      </c>
      <c r="K352" s="1">
        <v>200</v>
      </c>
      <c r="L352" s="1"/>
      <c r="M352" s="1"/>
      <c r="N352" s="1">
        <v>100</v>
      </c>
      <c r="O352" s="1"/>
      <c r="P352" s="1"/>
      <c r="Q352" s="1"/>
      <c r="R352" s="1"/>
      <c r="S352" s="1">
        <f t="shared" si="43"/>
        <v>1664.6600000000005</v>
      </c>
    </row>
    <row r="353" spans="1:20" ht="18" customHeight="1">
      <c r="A353" s="24">
        <v>42472</v>
      </c>
      <c r="B353" s="5" t="s">
        <v>17</v>
      </c>
      <c r="C353" s="1">
        <v>3572.51</v>
      </c>
      <c r="D353" s="1">
        <v>1251.7</v>
      </c>
      <c r="E353" s="1">
        <v>300</v>
      </c>
      <c r="F353" s="1">
        <v>936</v>
      </c>
      <c r="G353" s="1"/>
      <c r="H353" s="1"/>
      <c r="I353" s="1">
        <f t="shared" si="44"/>
        <v>2487.6999999999998</v>
      </c>
      <c r="J353" s="1"/>
      <c r="K353" s="1"/>
      <c r="L353" s="1">
        <v>103.26</v>
      </c>
      <c r="M353" s="1"/>
      <c r="N353" s="1">
        <v>4.4000000000000004</v>
      </c>
      <c r="O353" s="1"/>
      <c r="P353" s="1"/>
      <c r="Q353" s="1"/>
      <c r="R353" s="1"/>
      <c r="S353" s="1">
        <f t="shared" si="43"/>
        <v>977.15000000000043</v>
      </c>
    </row>
    <row r="354" spans="1:20" ht="18" customHeight="1">
      <c r="A354" s="24">
        <v>42473</v>
      </c>
      <c r="B354" s="5" t="s">
        <v>18</v>
      </c>
      <c r="C354" s="1">
        <v>2940.45</v>
      </c>
      <c r="D354" s="1">
        <v>782.3</v>
      </c>
      <c r="E354" s="1"/>
      <c r="F354" s="1">
        <v>37</v>
      </c>
      <c r="G354" s="1"/>
      <c r="H354" s="1"/>
      <c r="I354" s="1">
        <f t="shared" si="44"/>
        <v>819.3</v>
      </c>
      <c r="J354" s="1">
        <v>290</v>
      </c>
      <c r="K354" s="1"/>
      <c r="L354" s="1"/>
      <c r="M354" s="1"/>
      <c r="N354" s="1">
        <v>11.4</v>
      </c>
      <c r="O354" s="1">
        <v>42</v>
      </c>
      <c r="P354" s="1"/>
      <c r="Q354" s="1"/>
      <c r="R354" s="1"/>
      <c r="S354" s="1">
        <f t="shared" si="43"/>
        <v>1777.7499999999995</v>
      </c>
      <c r="T354" s="27" t="s">
        <v>75</v>
      </c>
    </row>
    <row r="355" spans="1:20" ht="18" customHeight="1">
      <c r="A355" s="24">
        <v>42474</v>
      </c>
      <c r="B355" s="5" t="s">
        <v>19</v>
      </c>
      <c r="C355" s="1">
        <v>4565.67</v>
      </c>
      <c r="D355" s="1">
        <v>1228.25</v>
      </c>
      <c r="E355" s="1">
        <v>44.9</v>
      </c>
      <c r="F355" s="1">
        <v>239.4</v>
      </c>
      <c r="G355" s="1"/>
      <c r="H355" s="1">
        <v>688.7</v>
      </c>
      <c r="I355" s="1">
        <f t="shared" si="44"/>
        <v>2201.25</v>
      </c>
      <c r="J355" s="1">
        <v>1604.7</v>
      </c>
      <c r="K355" s="1"/>
      <c r="L355" s="1"/>
      <c r="M355" s="1"/>
      <c r="N355" s="1"/>
      <c r="O355" s="1">
        <v>65</v>
      </c>
      <c r="P355" s="1"/>
      <c r="Q355" s="1"/>
      <c r="R355" s="1"/>
      <c r="S355" s="1">
        <f t="shared" si="43"/>
        <v>694.72</v>
      </c>
    </row>
    <row r="356" spans="1:20" ht="18" customHeight="1">
      <c r="A356" s="24">
        <v>42475</v>
      </c>
      <c r="B356" s="5" t="s">
        <v>20</v>
      </c>
      <c r="C356" s="1">
        <v>3824.62</v>
      </c>
      <c r="D356" s="1">
        <v>1125.9000000000001</v>
      </c>
      <c r="E356" s="1"/>
      <c r="F356" s="1">
        <v>1302.3</v>
      </c>
      <c r="G356" s="1"/>
      <c r="H356" s="1">
        <v>54.3</v>
      </c>
      <c r="I356" s="1">
        <v>1125.9000000000001</v>
      </c>
      <c r="J356" s="1"/>
      <c r="K356" s="1"/>
      <c r="L356" s="1"/>
      <c r="M356" s="1"/>
      <c r="N356" s="1">
        <v>406</v>
      </c>
      <c r="O356" s="1"/>
      <c r="P356" s="1"/>
      <c r="Q356" s="1"/>
      <c r="R356" s="1"/>
      <c r="S356" s="1">
        <f>C356-I356-J356-K356-L356-M356-N356-O356-P356-R356-F356-G356-H356</f>
        <v>936.11999999999989</v>
      </c>
    </row>
    <row r="357" spans="1:20" ht="18" customHeight="1">
      <c r="A357" s="24">
        <v>42476</v>
      </c>
      <c r="B357" s="5" t="s">
        <v>21</v>
      </c>
      <c r="C357" s="1">
        <v>4368.0600000000004</v>
      </c>
      <c r="D357" s="1">
        <v>1086.7</v>
      </c>
      <c r="E357" s="1">
        <v>337</v>
      </c>
      <c r="F357" s="1">
        <v>112.6</v>
      </c>
      <c r="G357" s="1"/>
      <c r="H357" s="1"/>
      <c r="I357" s="1">
        <f>D357+E357+F357+G357+H357</f>
        <v>1536.3</v>
      </c>
      <c r="J357" s="1">
        <v>289</v>
      </c>
      <c r="K357" s="1">
        <v>664</v>
      </c>
      <c r="L357" s="1"/>
      <c r="M357" s="1"/>
      <c r="N357" s="1"/>
      <c r="O357" s="1"/>
      <c r="P357" s="1"/>
      <c r="Q357" s="1"/>
      <c r="R357" s="1">
        <v>241.5</v>
      </c>
      <c r="S357" s="1">
        <f>C357-I357-J357-K357-L357-M357-N357-O357-P357-R357</f>
        <v>1637.2600000000002</v>
      </c>
    </row>
    <row r="358" spans="1:20" ht="18" customHeight="1">
      <c r="A358" s="24">
        <v>42477</v>
      </c>
      <c r="B358" s="5" t="s">
        <v>22</v>
      </c>
      <c r="C358" s="1">
        <v>4946.8</v>
      </c>
      <c r="D358" s="1">
        <v>2796.76</v>
      </c>
      <c r="E358" s="1">
        <v>156.6</v>
      </c>
      <c r="F358" s="1">
        <v>369.57</v>
      </c>
      <c r="G358" s="1">
        <v>44.4</v>
      </c>
      <c r="H358" s="1">
        <v>617.79999999999995</v>
      </c>
      <c r="I358" s="1">
        <f t="shared" ref="I358:I381" si="45">D358+E358+F358+G358+H358</f>
        <v>3985.13</v>
      </c>
      <c r="J358" s="1">
        <v>319.39999999999998</v>
      </c>
      <c r="K358" s="1"/>
      <c r="L358" s="1"/>
      <c r="M358" s="1"/>
      <c r="N358" s="1"/>
      <c r="O358" s="1"/>
      <c r="P358" s="1"/>
      <c r="Q358" s="1"/>
      <c r="R358" s="1"/>
      <c r="S358" s="1">
        <f>C358-I358-J358-K358-L358-M358-N358-O358-P358-R358</f>
        <v>642.2700000000001</v>
      </c>
    </row>
    <row r="359" spans="1:20" ht="18" customHeight="1">
      <c r="A359" s="24">
        <v>42478</v>
      </c>
      <c r="B359" s="5" t="s">
        <v>16</v>
      </c>
      <c r="C359" s="1">
        <v>3363.54</v>
      </c>
      <c r="D359" s="1">
        <v>2233.0500000000002</v>
      </c>
      <c r="E359" s="1">
        <v>76.8</v>
      </c>
      <c r="F359" s="1">
        <v>148.69999999999999</v>
      </c>
      <c r="G359" s="1"/>
      <c r="H359" s="1">
        <v>79.599999999999994</v>
      </c>
      <c r="I359" s="1">
        <f t="shared" si="45"/>
        <v>2538.15</v>
      </c>
      <c r="J359" s="1">
        <v>238</v>
      </c>
      <c r="K359" s="1"/>
      <c r="L359" s="1"/>
      <c r="M359" s="1"/>
      <c r="N359" s="1">
        <v>15.8</v>
      </c>
      <c r="O359" s="1">
        <v>186.06</v>
      </c>
      <c r="P359" s="1"/>
      <c r="Q359" s="1"/>
      <c r="R359" s="1"/>
      <c r="S359" s="1">
        <f>C359-I359-J359-K359-L359-M359-N359-O359-P359-R359</f>
        <v>385.52999999999992</v>
      </c>
    </row>
    <row r="360" spans="1:20" ht="18" customHeight="1">
      <c r="A360" s="24">
        <v>42479</v>
      </c>
      <c r="B360" s="5" t="s">
        <v>17</v>
      </c>
      <c r="C360" s="1">
        <v>4167.47</v>
      </c>
      <c r="D360" s="1">
        <v>1981.1</v>
      </c>
      <c r="E360" s="1">
        <v>6.4</v>
      </c>
      <c r="F360" s="1">
        <v>438.3</v>
      </c>
      <c r="G360" s="1"/>
      <c r="H360" s="1">
        <v>298.39999999999998</v>
      </c>
      <c r="I360" s="1">
        <f t="shared" si="45"/>
        <v>2724.2000000000003</v>
      </c>
      <c r="J360" s="1">
        <v>40</v>
      </c>
      <c r="K360" s="1"/>
      <c r="L360" s="1"/>
      <c r="M360" s="1"/>
      <c r="N360" s="1">
        <v>936</v>
      </c>
      <c r="O360" s="1"/>
      <c r="P360" s="1"/>
      <c r="Q360" s="1"/>
      <c r="R360" s="1"/>
      <c r="S360" s="1">
        <f>C360-I360-J360-K360-L360-M360-N360-O360-P360-R360</f>
        <v>467.27</v>
      </c>
    </row>
    <row r="361" spans="1:20" ht="18" customHeight="1">
      <c r="A361" s="24">
        <v>42480</v>
      </c>
      <c r="B361" s="5" t="s">
        <v>18</v>
      </c>
      <c r="C361" s="1">
        <v>4723.7700000000004</v>
      </c>
      <c r="D361" s="1">
        <v>2014.81</v>
      </c>
      <c r="E361" s="1">
        <v>122.9</v>
      </c>
      <c r="F361" s="1">
        <v>182.9</v>
      </c>
      <c r="G361" s="1"/>
      <c r="H361" s="1"/>
      <c r="I361" s="1">
        <f t="shared" si="45"/>
        <v>2320.61</v>
      </c>
      <c r="J361" s="1"/>
      <c r="K361" s="1"/>
      <c r="L361" s="1"/>
      <c r="M361" s="1">
        <v>537.5</v>
      </c>
      <c r="N361" s="1"/>
      <c r="O361" s="1"/>
      <c r="P361" s="1"/>
      <c r="Q361" s="1">
        <v>72.430000000000007</v>
      </c>
      <c r="R361" s="1"/>
      <c r="S361" s="1">
        <f>C361-I361-J361-K361-L361-M361-N361-O361-P361-R361-Q361</f>
        <v>1793.2300000000002</v>
      </c>
    </row>
    <row r="362" spans="1:20" ht="18" customHeight="1">
      <c r="A362" s="24">
        <v>42481</v>
      </c>
      <c r="B362" s="5" t="s">
        <v>19</v>
      </c>
      <c r="C362" s="1">
        <v>3581.57</v>
      </c>
      <c r="D362" s="1">
        <v>1237.0999999999999</v>
      </c>
      <c r="E362" s="1">
        <v>1102.9000000000001</v>
      </c>
      <c r="F362" s="1"/>
      <c r="G362" s="1"/>
      <c r="H362" s="1"/>
      <c r="I362" s="1">
        <f t="shared" si="45"/>
        <v>2340</v>
      </c>
      <c r="J362" s="1"/>
      <c r="K362" s="1"/>
      <c r="L362" s="1"/>
      <c r="M362" s="1"/>
      <c r="N362" s="1">
        <v>18</v>
      </c>
      <c r="O362" s="1"/>
      <c r="P362" s="1"/>
      <c r="Q362" s="1">
        <v>36.159999999999997</v>
      </c>
      <c r="R362" s="1"/>
      <c r="S362" s="1">
        <f t="shared" ref="S362:S381" si="46">C362-I362-J362-K362-L362-M362-N362-O362-P362-R362-Q362</f>
        <v>1187.4100000000001</v>
      </c>
    </row>
    <row r="363" spans="1:20" ht="18" customHeight="1">
      <c r="A363" s="24">
        <v>42482</v>
      </c>
      <c r="B363" s="5" t="s">
        <v>20</v>
      </c>
      <c r="C363" s="1">
        <v>4281.03</v>
      </c>
      <c r="D363" s="1">
        <v>2260.6</v>
      </c>
      <c r="E363" s="1">
        <v>13.6</v>
      </c>
      <c r="F363" s="1">
        <v>256.39999999999998</v>
      </c>
      <c r="G363" s="1">
        <v>81</v>
      </c>
      <c r="H363" s="1"/>
      <c r="I363" s="1">
        <f t="shared" si="45"/>
        <v>2611.6</v>
      </c>
      <c r="J363" s="1">
        <v>200</v>
      </c>
      <c r="K363" s="1"/>
      <c r="L363" s="1"/>
      <c r="M363" s="1"/>
      <c r="N363" s="1">
        <v>1.7</v>
      </c>
      <c r="O363" s="1"/>
      <c r="P363" s="1"/>
      <c r="Q363" s="1"/>
      <c r="R363" s="1"/>
      <c r="S363" s="1">
        <f t="shared" si="46"/>
        <v>1467.7299999999998</v>
      </c>
    </row>
    <row r="364" spans="1:20" ht="18" customHeight="1">
      <c r="A364" s="24">
        <v>42483</v>
      </c>
      <c r="B364" s="5" t="s">
        <v>21</v>
      </c>
      <c r="C364" s="1">
        <v>4135.3100000000004</v>
      </c>
      <c r="D364" s="1">
        <v>1695.95</v>
      </c>
      <c r="E364" s="1">
        <v>41.9</v>
      </c>
      <c r="F364" s="1">
        <v>33.99</v>
      </c>
      <c r="G364" s="1"/>
      <c r="H364" s="1"/>
      <c r="I364" s="1">
        <f t="shared" si="45"/>
        <v>1771.8400000000001</v>
      </c>
      <c r="J364" s="1">
        <v>11</v>
      </c>
      <c r="K364" s="1"/>
      <c r="L364" s="1"/>
      <c r="M364" s="1"/>
      <c r="N364" s="1"/>
      <c r="O364" s="1"/>
      <c r="P364" s="1"/>
      <c r="Q364" s="1"/>
      <c r="R364" s="1"/>
      <c r="S364" s="1">
        <f t="shared" si="46"/>
        <v>2352.4700000000003</v>
      </c>
    </row>
    <row r="365" spans="1:20" ht="18" customHeight="1">
      <c r="A365" s="24">
        <v>42484</v>
      </c>
      <c r="B365" s="5" t="s">
        <v>22</v>
      </c>
      <c r="C365" s="1">
        <v>7153.82</v>
      </c>
      <c r="D365" s="1">
        <v>1450.45</v>
      </c>
      <c r="E365" s="1">
        <v>341.66</v>
      </c>
      <c r="F365" s="1">
        <v>244.3</v>
      </c>
      <c r="G365" s="1">
        <v>164</v>
      </c>
      <c r="H365" s="1"/>
      <c r="I365" s="1">
        <f t="shared" si="45"/>
        <v>2200.41</v>
      </c>
      <c r="J365" s="1">
        <v>934.5</v>
      </c>
      <c r="K365" s="1"/>
      <c r="L365" s="1"/>
      <c r="M365" s="1"/>
      <c r="N365" s="1">
        <v>1209</v>
      </c>
      <c r="O365" s="1">
        <v>61.75</v>
      </c>
      <c r="P365" s="1"/>
      <c r="Q365" s="1"/>
      <c r="R365" s="1">
        <v>3260</v>
      </c>
      <c r="S365" s="1">
        <f t="shared" si="46"/>
        <v>-511.84000000000015</v>
      </c>
    </row>
    <row r="366" spans="1:20" ht="18" customHeight="1">
      <c r="A366" s="24">
        <v>42485</v>
      </c>
      <c r="B366" s="5" t="s">
        <v>16</v>
      </c>
      <c r="C366" s="1">
        <v>3925.05</v>
      </c>
      <c r="D366" s="1">
        <v>2267.6999999999998</v>
      </c>
      <c r="E366" s="1"/>
      <c r="F366" s="1">
        <v>191.5</v>
      </c>
      <c r="G366" s="1"/>
      <c r="H366" s="1">
        <v>191.3</v>
      </c>
      <c r="I366" s="1">
        <f t="shared" si="45"/>
        <v>2650.5</v>
      </c>
      <c r="J366" s="1">
        <v>255.5</v>
      </c>
      <c r="K366" s="1"/>
      <c r="L366" s="1">
        <v>155.6</v>
      </c>
      <c r="M366" s="1"/>
      <c r="N366" s="1"/>
      <c r="O366" s="1"/>
      <c r="P366" s="1"/>
      <c r="Q366" s="1">
        <v>40</v>
      </c>
      <c r="R366" s="1"/>
      <c r="S366" s="1">
        <f t="shared" si="46"/>
        <v>823.45000000000016</v>
      </c>
    </row>
    <row r="367" spans="1:20" ht="18" customHeight="1">
      <c r="A367" s="24">
        <v>42486</v>
      </c>
      <c r="B367" s="5" t="s">
        <v>17</v>
      </c>
      <c r="C367" s="1">
        <v>6646.99</v>
      </c>
      <c r="D367" s="1">
        <v>2623.8</v>
      </c>
      <c r="E367" s="1">
        <v>11.8</v>
      </c>
      <c r="F367" s="1">
        <v>175.8</v>
      </c>
      <c r="G367" s="1"/>
      <c r="H367" s="1"/>
      <c r="I367" s="1">
        <f t="shared" si="45"/>
        <v>2811.4000000000005</v>
      </c>
      <c r="J367" s="1">
        <v>428.4</v>
      </c>
      <c r="K367" s="1"/>
      <c r="L367" s="1">
        <v>3247.2</v>
      </c>
      <c r="M367" s="1"/>
      <c r="N367" s="1"/>
      <c r="O367" s="1"/>
      <c r="P367" s="1"/>
      <c r="Q367" s="1"/>
      <c r="R367" s="1"/>
      <c r="S367" s="1">
        <f t="shared" si="46"/>
        <v>159.98999999999933</v>
      </c>
    </row>
    <row r="368" spans="1:20" ht="18" customHeight="1">
      <c r="A368" s="24">
        <v>42487</v>
      </c>
      <c r="B368" s="5" t="s">
        <v>18</v>
      </c>
      <c r="C368" s="1">
        <v>4723.3100000000004</v>
      </c>
      <c r="D368" s="1">
        <v>1538.96</v>
      </c>
      <c r="E368" s="1">
        <v>643.4</v>
      </c>
      <c r="F368" s="1">
        <v>585</v>
      </c>
      <c r="G368" s="1">
        <v>101.3</v>
      </c>
      <c r="H368" s="1">
        <v>54.7</v>
      </c>
      <c r="I368" s="1">
        <f t="shared" si="45"/>
        <v>2923.36</v>
      </c>
      <c r="J368" s="1">
        <v>494</v>
      </c>
      <c r="K368" s="1"/>
      <c r="L368" s="1"/>
      <c r="M368" s="1"/>
      <c r="N368" s="1"/>
      <c r="O368" s="1"/>
      <c r="P368" s="1"/>
      <c r="Q368" s="1"/>
      <c r="R368" s="1"/>
      <c r="S368" s="1">
        <f t="shared" si="46"/>
        <v>1305.9500000000003</v>
      </c>
    </row>
    <row r="369" spans="1:19" ht="18" customHeight="1">
      <c r="A369" s="24">
        <v>42488</v>
      </c>
      <c r="B369" s="5" t="s">
        <v>19</v>
      </c>
      <c r="C369" s="1">
        <v>5574.46</v>
      </c>
      <c r="D369" s="1">
        <v>3222</v>
      </c>
      <c r="E369" s="1"/>
      <c r="F369" s="1"/>
      <c r="G369" s="1"/>
      <c r="H369" s="1"/>
      <c r="I369" s="1">
        <f t="shared" si="45"/>
        <v>3222</v>
      </c>
      <c r="J369" s="1"/>
      <c r="K369" s="1"/>
      <c r="L369" s="1"/>
      <c r="M369" s="1">
        <v>68.8</v>
      </c>
      <c r="N369" s="1">
        <v>1401.8</v>
      </c>
      <c r="O369" s="1">
        <v>15</v>
      </c>
      <c r="P369" s="1"/>
      <c r="Q369" s="1">
        <v>21.8</v>
      </c>
      <c r="R369" s="1"/>
      <c r="S369" s="1">
        <f t="shared" si="46"/>
        <v>845.06</v>
      </c>
    </row>
    <row r="370" spans="1:19" ht="18" customHeight="1">
      <c r="A370" s="24">
        <v>42489</v>
      </c>
      <c r="B370" s="5" t="s">
        <v>20</v>
      </c>
      <c r="C370" s="1">
        <v>7640.73</v>
      </c>
      <c r="D370" s="1">
        <v>2108.8000000000002</v>
      </c>
      <c r="E370" s="1">
        <v>453.8</v>
      </c>
      <c r="F370" s="1">
        <v>500.9</v>
      </c>
      <c r="G370" s="1"/>
      <c r="H370" s="1"/>
      <c r="I370" s="1">
        <f t="shared" si="45"/>
        <v>3063.5000000000005</v>
      </c>
      <c r="J370" s="1">
        <v>1179.24</v>
      </c>
      <c r="K370" s="1"/>
      <c r="L370" s="1"/>
      <c r="M370" s="1"/>
      <c r="N370" s="1">
        <v>41.9</v>
      </c>
      <c r="O370" s="1"/>
      <c r="P370" s="1"/>
      <c r="Q370" s="1"/>
      <c r="R370" s="1"/>
      <c r="S370" s="1">
        <f t="shared" si="46"/>
        <v>3356.0899999999997</v>
      </c>
    </row>
    <row r="371" spans="1:19" ht="18" customHeight="1">
      <c r="A371" s="24">
        <v>42490</v>
      </c>
      <c r="B371" s="5" t="s">
        <v>21</v>
      </c>
      <c r="C371" s="1">
        <v>3491.76</v>
      </c>
      <c r="D371" s="1">
        <v>2871.7</v>
      </c>
      <c r="E371" s="1">
        <v>33</v>
      </c>
      <c r="F371" s="1">
        <v>136.5</v>
      </c>
      <c r="G371" s="1"/>
      <c r="H371" s="1">
        <v>53.6</v>
      </c>
      <c r="I371" s="1">
        <f t="shared" si="45"/>
        <v>3094.7999999999997</v>
      </c>
      <c r="J371" s="1">
        <v>61.1</v>
      </c>
      <c r="K371" s="1"/>
      <c r="L371" s="1"/>
      <c r="M371" s="1"/>
      <c r="N371" s="1">
        <v>34.32</v>
      </c>
      <c r="O371" s="1"/>
      <c r="P371" s="1"/>
      <c r="Q371" s="1"/>
      <c r="R371" s="1"/>
      <c r="S371" s="1">
        <f t="shared" si="46"/>
        <v>301.54000000000048</v>
      </c>
    </row>
    <row r="372" spans="1:19" ht="18" customHeight="1">
      <c r="A372" s="24">
        <v>42491</v>
      </c>
      <c r="B372" s="5" t="s">
        <v>22</v>
      </c>
      <c r="C372" s="1">
        <v>4740.37</v>
      </c>
      <c r="D372" s="1">
        <v>2427.5</v>
      </c>
      <c r="E372" s="1">
        <v>357.9</v>
      </c>
      <c r="F372" s="1">
        <v>859.86</v>
      </c>
      <c r="G372" s="1"/>
      <c r="H372" s="1"/>
      <c r="I372" s="1">
        <f t="shared" si="45"/>
        <v>3645.26</v>
      </c>
      <c r="K372" s="1"/>
      <c r="L372" s="1"/>
      <c r="M372" s="1"/>
      <c r="N372" s="1">
        <v>111.3</v>
      </c>
      <c r="O372" s="1"/>
      <c r="P372" s="1"/>
      <c r="Q372" s="1"/>
      <c r="R372" s="1"/>
      <c r="S372" s="1">
        <f t="shared" si="46"/>
        <v>983.80999999999972</v>
      </c>
    </row>
    <row r="373" spans="1:19" ht="18" customHeight="1">
      <c r="A373" s="24">
        <v>42492</v>
      </c>
      <c r="B373" s="5" t="s">
        <v>16</v>
      </c>
      <c r="C373" s="1">
        <v>5018.0600000000004</v>
      </c>
      <c r="D373" s="1">
        <v>1611.7</v>
      </c>
      <c r="E373" s="1">
        <v>115.5</v>
      </c>
      <c r="F373" s="1">
        <v>1876</v>
      </c>
      <c r="G373" s="1"/>
      <c r="H373" s="1">
        <v>61</v>
      </c>
      <c r="I373" s="1">
        <f t="shared" si="45"/>
        <v>3664.2</v>
      </c>
      <c r="J373" s="1"/>
      <c r="K373" s="1"/>
      <c r="L373" s="1"/>
      <c r="M373" s="1"/>
      <c r="N373" s="1"/>
      <c r="O373" s="1"/>
      <c r="P373" s="1"/>
      <c r="Q373" s="1"/>
      <c r="R373" s="1"/>
      <c r="S373" s="1">
        <f t="shared" si="46"/>
        <v>1353.8600000000006</v>
      </c>
    </row>
    <row r="374" spans="1:19" ht="18" customHeight="1">
      <c r="A374" s="24">
        <v>42493</v>
      </c>
      <c r="B374" s="5" t="s">
        <v>17</v>
      </c>
      <c r="C374" s="1">
        <v>5014.1400000000003</v>
      </c>
      <c r="D374" s="1">
        <v>1455.15</v>
      </c>
      <c r="E374" s="1">
        <v>347.06</v>
      </c>
      <c r="F374" s="1">
        <v>766.7</v>
      </c>
      <c r="G374" s="1"/>
      <c r="H374" s="1">
        <v>48</v>
      </c>
      <c r="I374" s="1">
        <f t="shared" si="45"/>
        <v>2616.91</v>
      </c>
      <c r="J374" s="1">
        <v>186.8</v>
      </c>
      <c r="K374" s="1"/>
      <c r="L374" s="1"/>
      <c r="M374" s="1"/>
      <c r="N374" s="1">
        <v>14.9</v>
      </c>
      <c r="O374" s="1"/>
      <c r="P374" s="1"/>
      <c r="Q374" s="1"/>
      <c r="R374" s="1"/>
      <c r="S374" s="1">
        <f t="shared" si="46"/>
        <v>2195.5300000000002</v>
      </c>
    </row>
    <row r="375" spans="1:19" ht="18" customHeight="1">
      <c r="A375" s="24">
        <v>42494</v>
      </c>
      <c r="B375" s="5" t="s">
        <v>18</v>
      </c>
      <c r="C375" s="1">
        <v>4874.6099999999997</v>
      </c>
      <c r="D375" s="1">
        <v>2800.39</v>
      </c>
      <c r="E375" s="1">
        <v>154.4</v>
      </c>
      <c r="F375" s="1">
        <v>491.59</v>
      </c>
      <c r="G375" s="1"/>
      <c r="H375" s="1">
        <v>175.65</v>
      </c>
      <c r="I375" s="1">
        <f t="shared" si="45"/>
        <v>3622.03</v>
      </c>
      <c r="J375" s="1">
        <v>475</v>
      </c>
      <c r="K375" s="1"/>
      <c r="L375" s="1">
        <v>75.900000000000006</v>
      </c>
      <c r="M375" s="1"/>
      <c r="N375" s="1"/>
      <c r="O375" s="1"/>
      <c r="P375" s="1"/>
      <c r="Q375" s="1"/>
      <c r="R375" s="1"/>
      <c r="S375" s="1">
        <f t="shared" si="46"/>
        <v>701.6799999999995</v>
      </c>
    </row>
    <row r="376" spans="1:19" ht="18" customHeight="1">
      <c r="A376" s="24">
        <v>42495</v>
      </c>
      <c r="B376" s="5" t="s">
        <v>19</v>
      </c>
      <c r="C376" s="1">
        <v>5142.66</v>
      </c>
      <c r="D376" s="1">
        <v>1911.8</v>
      </c>
      <c r="E376" s="1"/>
      <c r="F376" s="1">
        <v>1072</v>
      </c>
      <c r="G376" s="1"/>
      <c r="H376" s="1"/>
      <c r="I376" s="1">
        <f t="shared" si="45"/>
        <v>2983.8</v>
      </c>
      <c r="J376" s="1">
        <v>383.9</v>
      </c>
      <c r="K376" s="1"/>
      <c r="L376" s="1"/>
      <c r="M376" s="1"/>
      <c r="N376" s="1">
        <v>312</v>
      </c>
      <c r="O376" s="1"/>
      <c r="P376" s="1"/>
      <c r="Q376" s="1"/>
      <c r="R376" s="1"/>
      <c r="S376" s="1">
        <f t="shared" si="46"/>
        <v>1462.9599999999996</v>
      </c>
    </row>
    <row r="377" spans="1:19" ht="18" customHeight="1">
      <c r="A377" s="24">
        <v>42496</v>
      </c>
      <c r="B377" s="5" t="s">
        <v>20</v>
      </c>
      <c r="C377" s="1">
        <v>3995.64</v>
      </c>
      <c r="D377" s="1">
        <v>880</v>
      </c>
      <c r="E377" s="1">
        <v>556.70000000000005</v>
      </c>
      <c r="F377" s="1">
        <v>444.5</v>
      </c>
      <c r="G377" s="1"/>
      <c r="H377" s="1"/>
      <c r="I377" s="1">
        <f t="shared" si="45"/>
        <v>1881.2</v>
      </c>
      <c r="J377" s="1">
        <v>1358.1</v>
      </c>
      <c r="K377" s="1"/>
      <c r="L377" s="1"/>
      <c r="M377" s="1"/>
      <c r="N377" s="1"/>
      <c r="O377" s="1"/>
      <c r="P377" s="1"/>
      <c r="Q377" s="1"/>
      <c r="R377" s="1"/>
      <c r="S377" s="1">
        <f t="shared" si="46"/>
        <v>756.33999999999969</v>
      </c>
    </row>
    <row r="378" spans="1:19" ht="18" customHeight="1">
      <c r="A378" s="24">
        <v>42497</v>
      </c>
      <c r="B378" s="5" t="s">
        <v>21</v>
      </c>
      <c r="C378" s="1">
        <v>4843.4799999999996</v>
      </c>
      <c r="D378" s="1">
        <v>2051.6999999999998</v>
      </c>
      <c r="E378" s="1">
        <v>1021.1</v>
      </c>
      <c r="F378" s="1">
        <v>652.20000000000005</v>
      </c>
      <c r="G378" s="1">
        <v>70</v>
      </c>
      <c r="H378" s="1"/>
      <c r="I378" s="1">
        <f t="shared" si="45"/>
        <v>3795</v>
      </c>
      <c r="J378" s="1"/>
      <c r="K378" s="1"/>
      <c r="L378" s="1"/>
      <c r="M378" s="1"/>
      <c r="N378" s="1">
        <v>15</v>
      </c>
      <c r="O378" s="1">
        <v>20</v>
      </c>
      <c r="P378" s="1"/>
      <c r="Q378" s="1"/>
      <c r="R378" s="1"/>
      <c r="S378" s="1">
        <f t="shared" si="46"/>
        <v>1013.4799999999996</v>
      </c>
    </row>
    <row r="379" spans="1:19" ht="18" customHeight="1">
      <c r="A379" s="24">
        <v>42498</v>
      </c>
      <c r="B379" s="5" t="s">
        <v>22</v>
      </c>
      <c r="C379" s="1">
        <v>3101.67</v>
      </c>
      <c r="D379" s="1">
        <v>1394.92</v>
      </c>
      <c r="E379" s="1">
        <v>253.27</v>
      </c>
      <c r="F379" s="1">
        <v>40.799999999999997</v>
      </c>
      <c r="G379" s="1">
        <v>12.8</v>
      </c>
      <c r="H379" s="1"/>
      <c r="I379" s="1">
        <f t="shared" si="45"/>
        <v>1701.79</v>
      </c>
      <c r="J379" s="1">
        <v>284.60000000000002</v>
      </c>
      <c r="K379" s="1"/>
      <c r="L379" s="1"/>
      <c r="M379" s="1"/>
      <c r="N379" s="1"/>
      <c r="O379" s="1">
        <v>180</v>
      </c>
      <c r="P379" s="1"/>
      <c r="Q379" s="1"/>
      <c r="R379" s="1"/>
      <c r="S379" s="1">
        <f t="shared" si="46"/>
        <v>935.2800000000002</v>
      </c>
    </row>
    <row r="380" spans="1:19" ht="18" customHeight="1">
      <c r="A380" s="24">
        <v>42499</v>
      </c>
      <c r="B380" s="5" t="s">
        <v>16</v>
      </c>
      <c r="C380" s="1">
        <v>5953.78</v>
      </c>
      <c r="D380" s="1">
        <v>2006.3</v>
      </c>
      <c r="E380" s="1">
        <v>233.6</v>
      </c>
      <c r="F380" s="1"/>
      <c r="G380" s="1"/>
      <c r="H380" s="1"/>
      <c r="I380" s="1">
        <f t="shared" si="45"/>
        <v>2239.9</v>
      </c>
      <c r="J380" s="1">
        <v>1494.9</v>
      </c>
      <c r="K380" s="1"/>
      <c r="L380" s="1"/>
      <c r="M380" s="1"/>
      <c r="N380" s="1">
        <v>10.199999999999999</v>
      </c>
      <c r="O380" s="1"/>
      <c r="P380" s="1"/>
      <c r="Q380" s="1"/>
      <c r="R380" s="1">
        <v>723.6</v>
      </c>
      <c r="S380" s="1">
        <f t="shared" si="46"/>
        <v>1485.1799999999998</v>
      </c>
    </row>
    <row r="381" spans="1:19" ht="18" customHeight="1">
      <c r="A381" s="24">
        <v>42500</v>
      </c>
      <c r="B381" s="5" t="s">
        <v>17</v>
      </c>
      <c r="C381" s="1">
        <v>3473.52</v>
      </c>
      <c r="D381" s="34">
        <v>1179.1600000000001</v>
      </c>
      <c r="E381" s="1"/>
      <c r="F381" s="1">
        <v>25</v>
      </c>
      <c r="G381" s="1"/>
      <c r="H381" s="1"/>
      <c r="I381" s="1">
        <f t="shared" si="45"/>
        <v>1204.1600000000001</v>
      </c>
      <c r="J381" s="1"/>
      <c r="K381" s="1"/>
      <c r="L381" s="1"/>
      <c r="M381" s="1"/>
      <c r="N381" s="1"/>
      <c r="O381" s="1"/>
      <c r="P381" s="1"/>
      <c r="Q381" s="1"/>
      <c r="R381" s="1"/>
      <c r="S381" s="1">
        <f t="shared" si="46"/>
        <v>2269.3599999999997</v>
      </c>
    </row>
    <row r="382" spans="1:19" ht="18" customHeight="1">
      <c r="A382" s="24">
        <v>42501</v>
      </c>
      <c r="B382" s="5" t="s">
        <v>18</v>
      </c>
      <c r="C382" s="1">
        <v>3045.71</v>
      </c>
      <c r="D382" s="1">
        <v>659.2</v>
      </c>
      <c r="E382" s="1">
        <v>383.8</v>
      </c>
      <c r="F382" s="1">
        <v>125.4</v>
      </c>
      <c r="G382" s="1"/>
      <c r="H382" s="1">
        <v>584.6</v>
      </c>
      <c r="I382" s="1">
        <f t="shared" ref="I382:I434" si="47">D382+E382+F382+G382+H382</f>
        <v>1753</v>
      </c>
      <c r="J382" s="1">
        <v>6.5</v>
      </c>
      <c r="K382" s="1"/>
      <c r="L382" s="1"/>
      <c r="M382" s="1"/>
      <c r="N382" s="1">
        <v>533</v>
      </c>
      <c r="O382" s="1"/>
      <c r="P382" s="1"/>
      <c r="Q382" s="1"/>
      <c r="R382" s="1"/>
      <c r="S382" s="36">
        <f t="shared" ref="S382:S427" si="48">C382-I382-J382-K382-L382-M382-N382-O382-P382-R382-Q382</f>
        <v>753.21</v>
      </c>
    </row>
    <row r="383" spans="1:19" ht="18" customHeight="1">
      <c r="A383" s="24">
        <v>42502</v>
      </c>
      <c r="B383" s="5" t="s">
        <v>19</v>
      </c>
      <c r="C383" s="26">
        <v>3484.66</v>
      </c>
      <c r="D383" s="1">
        <v>1223.2</v>
      </c>
      <c r="E383" s="1">
        <v>391.6</v>
      </c>
      <c r="F383" s="1">
        <v>609.9</v>
      </c>
      <c r="G383" s="1"/>
      <c r="H383" s="1">
        <v>408</v>
      </c>
      <c r="I383" s="1">
        <f t="shared" si="47"/>
        <v>2632.7000000000003</v>
      </c>
      <c r="J383" s="1">
        <v>669</v>
      </c>
      <c r="K383" s="1"/>
      <c r="L383" s="1"/>
      <c r="M383" s="1"/>
      <c r="N383" s="1">
        <v>109</v>
      </c>
      <c r="O383" s="1"/>
      <c r="P383" s="1"/>
      <c r="Q383" s="1"/>
      <c r="R383" s="1"/>
      <c r="S383" s="36">
        <f t="shared" si="48"/>
        <v>73.959999999999582</v>
      </c>
    </row>
    <row r="384" spans="1:19" ht="18" customHeight="1">
      <c r="A384" s="24">
        <v>42503</v>
      </c>
      <c r="B384" s="5" t="s">
        <v>20</v>
      </c>
      <c r="C384" s="1">
        <v>3689.39</v>
      </c>
      <c r="D384" s="1">
        <v>1374.62</v>
      </c>
      <c r="E384" s="1">
        <v>629.1</v>
      </c>
      <c r="F384" s="1">
        <v>330.5</v>
      </c>
      <c r="G384" s="1"/>
      <c r="H384" s="1">
        <v>50</v>
      </c>
      <c r="I384" s="1">
        <f t="shared" si="47"/>
        <v>2384.2199999999998</v>
      </c>
      <c r="J384" s="1"/>
      <c r="K384" s="1"/>
      <c r="L384" s="1"/>
      <c r="M384" s="1"/>
      <c r="N384" s="1"/>
      <c r="O384" s="1"/>
      <c r="P384" s="1"/>
      <c r="Q384" s="1"/>
      <c r="R384" s="1"/>
      <c r="S384" s="1">
        <f t="shared" si="48"/>
        <v>1305.17</v>
      </c>
    </row>
    <row r="385" spans="1:23" ht="18" customHeight="1">
      <c r="A385" s="24">
        <v>42504</v>
      </c>
      <c r="B385" s="5" t="s">
        <v>21</v>
      </c>
      <c r="C385" s="1">
        <v>4378.3999999999996</v>
      </c>
      <c r="D385" s="1">
        <v>2012.8</v>
      </c>
      <c r="E385" s="1">
        <v>139.19999999999999</v>
      </c>
      <c r="F385" s="1">
        <v>766.8</v>
      </c>
      <c r="H385" s="1"/>
      <c r="I385" s="1">
        <f t="shared" si="47"/>
        <v>2918.8</v>
      </c>
      <c r="J385" s="1">
        <v>163</v>
      </c>
      <c r="K385" s="1"/>
      <c r="L385" s="1"/>
      <c r="M385" s="1"/>
      <c r="N385" s="1">
        <v>180</v>
      </c>
      <c r="O385" s="1">
        <v>65</v>
      </c>
      <c r="P385" s="1"/>
      <c r="Q385" s="1"/>
      <c r="R385" s="1"/>
      <c r="S385" s="1">
        <f t="shared" si="48"/>
        <v>1051.5999999999995</v>
      </c>
    </row>
    <row r="386" spans="1:23" ht="18" customHeight="1">
      <c r="A386" s="24">
        <v>42505</v>
      </c>
      <c r="B386" s="5" t="s">
        <v>22</v>
      </c>
      <c r="C386" s="3">
        <v>5084.03</v>
      </c>
      <c r="D386" s="3">
        <v>2408.8000000000002</v>
      </c>
      <c r="E386" s="3">
        <v>90.7</v>
      </c>
      <c r="F386" s="3">
        <v>204.3</v>
      </c>
      <c r="G386" s="3"/>
      <c r="H386" s="3"/>
      <c r="I386" s="3">
        <f t="shared" si="47"/>
        <v>2703.8</v>
      </c>
      <c r="J386" s="3">
        <v>245.2</v>
      </c>
      <c r="K386" s="3"/>
      <c r="L386" s="3"/>
      <c r="M386" s="3"/>
      <c r="N386" s="3"/>
      <c r="O386" s="3"/>
      <c r="P386" s="3"/>
      <c r="Q386" s="3"/>
      <c r="R386" s="3"/>
      <c r="S386" s="3">
        <f t="shared" si="48"/>
        <v>2135.0299999999997</v>
      </c>
    </row>
    <row r="387" spans="1:23" ht="18" customHeight="1">
      <c r="A387" s="24">
        <v>42506</v>
      </c>
      <c r="B387" s="21" t="s">
        <v>16</v>
      </c>
      <c r="C387" s="1">
        <v>3738.8</v>
      </c>
      <c r="D387" s="1">
        <v>561.6</v>
      </c>
      <c r="E387" s="1">
        <v>86.6</v>
      </c>
      <c r="F387" s="35"/>
      <c r="G387" s="1"/>
      <c r="H387" s="1"/>
      <c r="I387" s="3">
        <f t="shared" si="47"/>
        <v>648.20000000000005</v>
      </c>
      <c r="J387" s="1">
        <v>217.6</v>
      </c>
      <c r="K387" s="1"/>
      <c r="L387" s="1"/>
      <c r="M387" s="1"/>
      <c r="N387" s="1"/>
      <c r="O387" s="1">
        <v>30.9</v>
      </c>
      <c r="P387" s="1"/>
      <c r="Q387" s="1"/>
      <c r="R387" s="1">
        <v>1437.3</v>
      </c>
      <c r="S387" s="1">
        <f t="shared" si="48"/>
        <v>1404.8000000000004</v>
      </c>
      <c r="T387" s="26"/>
      <c r="U387" s="1"/>
      <c r="V387" s="1"/>
      <c r="W387" s="1"/>
    </row>
    <row r="388" spans="1:23" ht="18" customHeight="1">
      <c r="A388" s="24">
        <v>42507</v>
      </c>
      <c r="B388" s="21" t="s">
        <v>17</v>
      </c>
      <c r="C388" s="1">
        <v>4340.97</v>
      </c>
      <c r="D388" s="1">
        <v>1669.5</v>
      </c>
      <c r="E388" s="1">
        <v>1836.8</v>
      </c>
      <c r="F388" s="35">
        <v>1003.2</v>
      </c>
      <c r="G388" s="1"/>
      <c r="H388" s="1"/>
      <c r="I388" s="3">
        <f t="shared" si="47"/>
        <v>4509.5</v>
      </c>
      <c r="J388" s="1">
        <v>117.8</v>
      </c>
      <c r="K388" s="1"/>
      <c r="L388" s="1"/>
      <c r="M388" s="1"/>
      <c r="N388" s="1"/>
      <c r="O388" s="1"/>
      <c r="P388" s="1"/>
      <c r="Q388" s="1"/>
      <c r="R388" s="1"/>
      <c r="S388" s="1">
        <f t="shared" si="48"/>
        <v>-286.32999999999976</v>
      </c>
      <c r="T388" s="1"/>
      <c r="U388" s="1"/>
      <c r="V388" s="1"/>
      <c r="W388" s="1"/>
    </row>
    <row r="389" spans="1:23" ht="18" customHeight="1">
      <c r="A389" s="24">
        <v>42508</v>
      </c>
      <c r="B389" s="21" t="s">
        <v>18</v>
      </c>
      <c r="C389" s="1">
        <v>2810.55</v>
      </c>
      <c r="D389" s="1">
        <v>1078.5</v>
      </c>
      <c r="E389" s="1">
        <v>265.2</v>
      </c>
      <c r="F389" s="35">
        <v>104</v>
      </c>
      <c r="G389" s="1"/>
      <c r="H389" s="1"/>
      <c r="I389" s="3">
        <f t="shared" si="47"/>
        <v>1447.7</v>
      </c>
      <c r="J389" s="1"/>
      <c r="K389" s="1"/>
      <c r="L389" s="1"/>
      <c r="M389" s="1"/>
      <c r="N389" s="1">
        <v>45.1</v>
      </c>
      <c r="O389" s="1"/>
      <c r="P389" s="1"/>
      <c r="Q389" s="1">
        <v>44</v>
      </c>
      <c r="R389" s="1"/>
      <c r="S389" s="1">
        <f t="shared" si="48"/>
        <v>1273.7500000000002</v>
      </c>
      <c r="T389" s="1"/>
      <c r="U389" s="1"/>
      <c r="V389" s="1"/>
      <c r="W389" s="1"/>
    </row>
    <row r="390" spans="1:23" ht="18" customHeight="1">
      <c r="A390" s="24">
        <v>42509</v>
      </c>
      <c r="B390" s="21" t="s">
        <v>19</v>
      </c>
      <c r="C390" s="1">
        <v>4392.83</v>
      </c>
      <c r="D390" s="1">
        <v>1244.8</v>
      </c>
      <c r="E390" s="1">
        <v>277.10000000000002</v>
      </c>
      <c r="F390" s="1"/>
      <c r="G390" s="1"/>
      <c r="H390" s="1">
        <v>225.5</v>
      </c>
      <c r="I390" s="3">
        <f t="shared" si="47"/>
        <v>1747.4</v>
      </c>
      <c r="J390" s="1">
        <v>348.2</v>
      </c>
      <c r="K390" s="1"/>
      <c r="L390" s="1"/>
      <c r="M390" s="1"/>
      <c r="N390" s="1"/>
      <c r="O390" s="1"/>
      <c r="P390" s="1"/>
      <c r="Q390" s="1"/>
      <c r="R390" s="1"/>
      <c r="S390" s="1">
        <f t="shared" si="48"/>
        <v>2297.23</v>
      </c>
      <c r="T390" s="1"/>
      <c r="U390" s="1"/>
      <c r="V390" s="1"/>
      <c r="W390" s="1"/>
    </row>
    <row r="391" spans="1:23" ht="18" customHeight="1">
      <c r="A391" s="24">
        <v>42510</v>
      </c>
      <c r="B391" s="21" t="s">
        <v>20</v>
      </c>
      <c r="C391" s="1">
        <v>4207.99</v>
      </c>
      <c r="D391" s="1">
        <v>1352.2</v>
      </c>
      <c r="E391" s="1">
        <v>235.6</v>
      </c>
      <c r="F391" s="1">
        <v>109.2</v>
      </c>
      <c r="G391" s="1"/>
      <c r="H391" s="1"/>
      <c r="I391" s="3">
        <f t="shared" si="47"/>
        <v>1697</v>
      </c>
      <c r="J391" s="1"/>
      <c r="K391" s="1"/>
      <c r="L391" s="1"/>
      <c r="M391" s="1"/>
      <c r="N391" s="1"/>
      <c r="O391" s="1"/>
      <c r="P391" s="1"/>
      <c r="Q391" s="1"/>
      <c r="R391" s="1">
        <v>222.2</v>
      </c>
      <c r="S391" s="1">
        <f t="shared" si="48"/>
        <v>2288.79</v>
      </c>
      <c r="T391" s="1"/>
      <c r="U391" s="1"/>
      <c r="V391" s="1"/>
      <c r="W391" s="1"/>
    </row>
    <row r="392" spans="1:23" ht="18" customHeight="1">
      <c r="A392" s="24">
        <v>42511</v>
      </c>
      <c r="B392" s="21" t="s">
        <v>21</v>
      </c>
      <c r="C392" s="1">
        <v>4982.88</v>
      </c>
      <c r="D392" s="1">
        <v>1583.3</v>
      </c>
      <c r="E392" s="1">
        <v>727.7</v>
      </c>
      <c r="F392" s="1"/>
      <c r="G392" s="1"/>
      <c r="H392" s="1">
        <v>167.4</v>
      </c>
      <c r="I392" s="3">
        <f t="shared" si="47"/>
        <v>2478.4</v>
      </c>
      <c r="J392" s="1">
        <v>608.29999999999995</v>
      </c>
      <c r="K392" s="1"/>
      <c r="L392" s="1"/>
      <c r="M392" s="1"/>
      <c r="N392" s="1"/>
      <c r="O392" s="1">
        <v>150.6</v>
      </c>
      <c r="P392" s="1"/>
      <c r="Q392" s="1"/>
      <c r="R392" s="1">
        <v>108</v>
      </c>
      <c r="S392" s="1">
        <f t="shared" si="48"/>
        <v>1637.5800000000002</v>
      </c>
      <c r="T392" s="1"/>
      <c r="U392" s="1"/>
      <c r="V392" s="1"/>
      <c r="W392" s="1"/>
    </row>
    <row r="393" spans="1:23" ht="18" customHeight="1">
      <c r="A393" s="24">
        <v>42512</v>
      </c>
      <c r="B393" s="21" t="s">
        <v>22</v>
      </c>
      <c r="C393" s="1">
        <v>1834.2</v>
      </c>
      <c r="D393" s="1">
        <v>790.8</v>
      </c>
      <c r="E393" s="1"/>
      <c r="F393" s="1"/>
      <c r="G393" s="1"/>
      <c r="H393" s="1"/>
      <c r="I393" s="3">
        <f t="shared" si="47"/>
        <v>790.8</v>
      </c>
      <c r="J393" s="1"/>
      <c r="K393" s="1"/>
      <c r="L393" s="1"/>
      <c r="M393" s="1"/>
      <c r="N393" s="1"/>
      <c r="O393" s="1"/>
      <c r="P393" s="1"/>
      <c r="Q393" s="1"/>
      <c r="R393" s="1"/>
      <c r="S393" s="1">
        <f t="shared" si="48"/>
        <v>1043.4000000000001</v>
      </c>
      <c r="T393" s="1"/>
      <c r="U393" s="1"/>
      <c r="V393" s="1"/>
      <c r="W393" s="1"/>
    </row>
    <row r="394" spans="1:23" ht="18" customHeight="1">
      <c r="A394" s="24">
        <v>42513</v>
      </c>
      <c r="B394" s="21" t="s">
        <v>16</v>
      </c>
      <c r="C394" s="1">
        <v>3296.47</v>
      </c>
      <c r="D394" s="1">
        <v>641.6</v>
      </c>
      <c r="E394" s="1">
        <v>222</v>
      </c>
      <c r="F394" s="1">
        <v>66.099999999999994</v>
      </c>
      <c r="G394" s="1"/>
      <c r="H394" s="1">
        <v>128.80000000000001</v>
      </c>
      <c r="I394" s="3">
        <f t="shared" si="47"/>
        <v>1058.5</v>
      </c>
      <c r="J394" s="1"/>
      <c r="K394" s="1"/>
      <c r="L394" s="1"/>
      <c r="M394" s="1"/>
      <c r="N394" s="1"/>
      <c r="O394" s="1">
        <v>208</v>
      </c>
      <c r="P394" s="1"/>
      <c r="Q394" s="1"/>
      <c r="R394" s="1"/>
      <c r="S394" s="1">
        <f t="shared" si="48"/>
        <v>2029.9699999999998</v>
      </c>
      <c r="T394" s="1"/>
      <c r="U394" s="1"/>
      <c r="V394" s="1"/>
      <c r="W394" s="1"/>
    </row>
    <row r="395" spans="1:23" ht="18" customHeight="1">
      <c r="A395" s="24">
        <v>42514</v>
      </c>
      <c r="B395" s="21" t="s">
        <v>17</v>
      </c>
      <c r="C395" s="1">
        <v>2444.39</v>
      </c>
      <c r="D395" s="1">
        <v>860.1</v>
      </c>
      <c r="E395" s="1">
        <v>31.8</v>
      </c>
      <c r="F395" s="1">
        <v>95</v>
      </c>
      <c r="G395" s="1">
        <v>598.79999999999995</v>
      </c>
      <c r="H395" s="1"/>
      <c r="I395" s="3">
        <f t="shared" si="47"/>
        <v>1585.6999999999998</v>
      </c>
      <c r="J395" s="1"/>
      <c r="K395" s="1"/>
      <c r="L395" s="1"/>
      <c r="M395" s="1"/>
      <c r="N395" s="1">
        <v>195</v>
      </c>
      <c r="O395" s="1"/>
      <c r="P395" s="1"/>
      <c r="Q395" s="1">
        <v>41.9</v>
      </c>
      <c r="R395" s="1"/>
      <c r="S395" s="1">
        <f t="shared" si="48"/>
        <v>621.79000000000008</v>
      </c>
      <c r="T395" s="1"/>
      <c r="U395" s="1"/>
      <c r="V395" s="1"/>
      <c r="W395" s="1"/>
    </row>
    <row r="396" spans="1:23" ht="18" customHeight="1">
      <c r="A396" s="24">
        <v>42515</v>
      </c>
      <c r="B396" s="21" t="s">
        <v>18</v>
      </c>
      <c r="C396" s="1">
        <v>2711.55</v>
      </c>
      <c r="D396" s="1">
        <v>1204.8</v>
      </c>
      <c r="E396" s="1">
        <v>247.4</v>
      </c>
      <c r="F396" s="1"/>
      <c r="G396" s="1"/>
      <c r="H396" s="1">
        <v>132.4</v>
      </c>
      <c r="I396" s="3">
        <f t="shared" si="47"/>
        <v>1584.6000000000001</v>
      </c>
      <c r="J396" s="1">
        <v>19.8</v>
      </c>
      <c r="K396" s="1"/>
      <c r="L396" s="1"/>
      <c r="M396" s="1"/>
      <c r="N396" s="1"/>
      <c r="O396" s="1"/>
      <c r="P396" s="1"/>
      <c r="Q396" s="1">
        <v>19.5</v>
      </c>
      <c r="R396" s="1"/>
      <c r="S396" s="1">
        <f t="shared" si="48"/>
        <v>1087.6500000000001</v>
      </c>
      <c r="T396" s="1"/>
      <c r="U396" s="1"/>
      <c r="V396" s="1"/>
      <c r="W396" s="1"/>
    </row>
    <row r="397" spans="1:23" ht="18" customHeight="1">
      <c r="A397" s="24">
        <v>42516</v>
      </c>
      <c r="B397" s="21" t="s">
        <v>19</v>
      </c>
      <c r="C397" s="1">
        <v>3335.32</v>
      </c>
      <c r="D397" s="1">
        <v>967.2</v>
      </c>
      <c r="E397" s="1">
        <v>33.200000000000003</v>
      </c>
      <c r="F397" s="1"/>
      <c r="G397" s="1"/>
      <c r="H397" s="1">
        <v>600.79999999999995</v>
      </c>
      <c r="I397" s="3">
        <f t="shared" si="47"/>
        <v>1601.2</v>
      </c>
      <c r="J397" s="1">
        <v>159.6</v>
      </c>
      <c r="K397" s="1"/>
      <c r="L397" s="1"/>
      <c r="M397" s="1"/>
      <c r="N397" s="1"/>
      <c r="O397" s="1"/>
      <c r="P397" s="1"/>
      <c r="Q397" s="1"/>
      <c r="R397" s="1"/>
      <c r="S397" s="1">
        <f t="shared" si="48"/>
        <v>1574.5200000000002</v>
      </c>
      <c r="T397" s="1"/>
      <c r="U397" s="1"/>
      <c r="V397" s="1"/>
      <c r="W397" s="1"/>
    </row>
    <row r="398" spans="1:23" ht="18" customHeight="1">
      <c r="A398" s="24">
        <v>42517</v>
      </c>
      <c r="B398" s="21" t="s">
        <v>20</v>
      </c>
      <c r="C398" s="1">
        <v>4609.53</v>
      </c>
      <c r="D398" s="1">
        <v>2505.4</v>
      </c>
      <c r="E398" s="1">
        <v>35.200000000000003</v>
      </c>
      <c r="F398" s="1">
        <v>171.7</v>
      </c>
      <c r="G398" s="1">
        <v>48.8</v>
      </c>
      <c r="H398" s="1"/>
      <c r="I398" s="3">
        <f t="shared" si="47"/>
        <v>2761.1</v>
      </c>
      <c r="J398" s="1">
        <v>238.5</v>
      </c>
      <c r="K398" s="1"/>
      <c r="L398" s="1"/>
      <c r="M398" s="1"/>
      <c r="N398" s="1"/>
      <c r="O398" s="1"/>
      <c r="P398" s="1"/>
      <c r="Q398" s="1"/>
      <c r="R398" s="1"/>
      <c r="S398" s="1">
        <f t="shared" si="48"/>
        <v>1609.9299999999998</v>
      </c>
      <c r="T398" s="1"/>
      <c r="U398" s="1"/>
      <c r="V398" s="1"/>
      <c r="W398" s="1"/>
    </row>
    <row r="399" spans="1:23" ht="18" customHeight="1">
      <c r="A399" s="24">
        <v>42518</v>
      </c>
      <c r="B399" s="21" t="s">
        <v>77</v>
      </c>
      <c r="C399" s="26">
        <v>6752.62</v>
      </c>
      <c r="D399" s="1">
        <v>1455.7</v>
      </c>
      <c r="E399" s="1"/>
      <c r="F399" s="1">
        <v>14</v>
      </c>
      <c r="G399" s="1">
        <v>212</v>
      </c>
      <c r="H399" s="1"/>
      <c r="I399" s="3">
        <f t="shared" si="47"/>
        <v>1681.7</v>
      </c>
      <c r="J399" s="1">
        <v>1345</v>
      </c>
      <c r="K399" s="1">
        <v>664.8</v>
      </c>
      <c r="L399" s="1"/>
      <c r="M399" s="1"/>
      <c r="N399" s="1"/>
      <c r="O399" s="1">
        <v>239.9</v>
      </c>
      <c r="P399" s="1"/>
      <c r="Q399" s="1"/>
      <c r="R399" s="1"/>
      <c r="S399" s="1">
        <f t="shared" si="48"/>
        <v>2821.22</v>
      </c>
      <c r="T399" s="1"/>
      <c r="U399" s="1"/>
      <c r="V399" s="1"/>
      <c r="W399" s="1"/>
    </row>
    <row r="400" spans="1:23" ht="18" customHeight="1">
      <c r="A400" s="24">
        <v>42519</v>
      </c>
      <c r="B400" s="21" t="s">
        <v>78</v>
      </c>
      <c r="C400" s="1">
        <v>3049.41</v>
      </c>
      <c r="D400" s="1">
        <v>1737.6</v>
      </c>
      <c r="E400" s="1">
        <v>106.8</v>
      </c>
      <c r="F400" s="1"/>
      <c r="G400" s="1"/>
      <c r="H400" s="1">
        <v>547.70000000000005</v>
      </c>
      <c r="I400" s="3">
        <f t="shared" si="47"/>
        <v>2392.1</v>
      </c>
      <c r="J400" s="1"/>
      <c r="K400" s="1"/>
      <c r="L400" s="1"/>
      <c r="M400" s="1"/>
      <c r="N400" s="1"/>
      <c r="O400" s="1">
        <v>53</v>
      </c>
      <c r="P400" s="1"/>
      <c r="Q400" s="1"/>
      <c r="R400" s="1"/>
      <c r="S400" s="1">
        <f t="shared" si="48"/>
        <v>604.30999999999995</v>
      </c>
      <c r="T400" s="1"/>
      <c r="U400" s="1"/>
      <c r="V400" s="1"/>
      <c r="W400" s="1"/>
    </row>
    <row r="401" spans="1:23" ht="18" customHeight="1">
      <c r="A401" s="24">
        <v>42520</v>
      </c>
      <c r="B401" s="21" t="s">
        <v>79</v>
      </c>
      <c r="C401" s="1">
        <v>1774.7</v>
      </c>
      <c r="D401" s="1">
        <v>582.79999999999995</v>
      </c>
      <c r="E401" s="1"/>
      <c r="F401" s="1">
        <v>42.5</v>
      </c>
      <c r="G401" s="1"/>
      <c r="H401" s="1"/>
      <c r="I401" s="3">
        <f t="shared" si="47"/>
        <v>625.29999999999995</v>
      </c>
      <c r="J401" s="1"/>
      <c r="K401" s="1"/>
      <c r="L401" s="1"/>
      <c r="M401" s="1"/>
      <c r="N401" s="1"/>
      <c r="O401" s="1"/>
      <c r="P401" s="1"/>
      <c r="Q401" s="1"/>
      <c r="R401" s="1">
        <v>130</v>
      </c>
      <c r="S401" s="1">
        <f t="shared" si="48"/>
        <v>1019.4000000000001</v>
      </c>
      <c r="T401" s="1"/>
      <c r="U401" s="1"/>
      <c r="V401" s="1"/>
      <c r="W401" s="1"/>
    </row>
    <row r="402" spans="1:23" ht="18" customHeight="1">
      <c r="A402" s="24">
        <v>42521</v>
      </c>
      <c r="B402" s="21" t="s">
        <v>80</v>
      </c>
      <c r="C402" s="1">
        <v>2662.8</v>
      </c>
      <c r="D402" s="1">
        <v>732.6</v>
      </c>
      <c r="E402" s="1">
        <v>496.1</v>
      </c>
      <c r="F402" s="1">
        <v>181.4</v>
      </c>
      <c r="G402" s="1"/>
      <c r="H402" s="1">
        <v>179.6</v>
      </c>
      <c r="I402" s="3">
        <f t="shared" si="47"/>
        <v>1589.7</v>
      </c>
      <c r="J402" s="1">
        <v>73.7</v>
      </c>
      <c r="K402" s="1"/>
      <c r="L402" s="1"/>
      <c r="M402" s="1"/>
      <c r="N402" s="1"/>
      <c r="O402" s="1">
        <v>416</v>
      </c>
      <c r="P402" s="1"/>
      <c r="Q402" s="1"/>
      <c r="R402" s="1"/>
      <c r="S402" s="1">
        <f t="shared" si="48"/>
        <v>583.40000000000009</v>
      </c>
      <c r="T402" s="1"/>
      <c r="U402" s="1"/>
      <c r="V402" s="1"/>
      <c r="W402" s="1"/>
    </row>
    <row r="403" spans="1:23" ht="18" customHeight="1">
      <c r="A403" s="24">
        <v>42522</v>
      </c>
      <c r="B403" s="21" t="s">
        <v>81</v>
      </c>
      <c r="C403" s="1">
        <v>3239.17</v>
      </c>
      <c r="D403" s="1">
        <v>554.9</v>
      </c>
      <c r="E403" s="1">
        <v>295.7</v>
      </c>
      <c r="F403" s="1">
        <v>23</v>
      </c>
      <c r="G403" s="1"/>
      <c r="H403" s="1"/>
      <c r="I403" s="3">
        <f t="shared" si="47"/>
        <v>873.59999999999991</v>
      </c>
      <c r="J403" s="1">
        <v>940</v>
      </c>
      <c r="K403" s="1"/>
      <c r="L403" s="1"/>
      <c r="M403" s="1"/>
      <c r="N403" s="1">
        <v>48</v>
      </c>
      <c r="O403" s="1">
        <v>53.1</v>
      </c>
      <c r="P403" s="1"/>
      <c r="Q403" s="1"/>
      <c r="R403" s="1"/>
      <c r="S403" s="1">
        <f t="shared" si="48"/>
        <v>1324.4700000000003</v>
      </c>
      <c r="T403" s="1"/>
      <c r="U403" s="1"/>
      <c r="V403" s="1"/>
      <c r="W403" s="1"/>
    </row>
    <row r="404" spans="1:23" ht="18" customHeight="1">
      <c r="A404" s="24">
        <v>42523</v>
      </c>
      <c r="B404" s="21" t="s">
        <v>82</v>
      </c>
      <c r="C404" s="1">
        <v>3375.38</v>
      </c>
      <c r="D404" s="1">
        <v>1259.5999999999999</v>
      </c>
      <c r="E404" s="1"/>
      <c r="F404" s="1"/>
      <c r="G404" s="1"/>
      <c r="H404" s="1"/>
      <c r="I404" s="3">
        <f t="shared" si="47"/>
        <v>1259.5999999999999</v>
      </c>
      <c r="J404" s="1"/>
      <c r="K404" s="1">
        <v>27.5</v>
      </c>
      <c r="L404" s="1"/>
      <c r="M404" s="1"/>
      <c r="N404" s="1"/>
      <c r="O404" s="1">
        <v>156.9</v>
      </c>
      <c r="P404" s="1"/>
      <c r="Q404" s="1">
        <v>237.1</v>
      </c>
      <c r="R404" s="1"/>
      <c r="S404" s="1">
        <f t="shared" si="48"/>
        <v>1694.2800000000002</v>
      </c>
      <c r="T404" s="1"/>
      <c r="U404" s="1"/>
      <c r="V404" s="1"/>
      <c r="W404" s="1"/>
    </row>
    <row r="405" spans="1:23" ht="18" customHeight="1">
      <c r="A405" s="24">
        <v>42524</v>
      </c>
      <c r="B405" s="21" t="s">
        <v>83</v>
      </c>
      <c r="C405" s="1">
        <v>4734.93</v>
      </c>
      <c r="D405" s="1">
        <v>1714.6</v>
      </c>
      <c r="E405" s="1">
        <v>56.8</v>
      </c>
      <c r="F405" s="1">
        <v>193.6</v>
      </c>
      <c r="G405" s="1">
        <v>221</v>
      </c>
      <c r="H405" s="1"/>
      <c r="I405" s="3">
        <f t="shared" si="47"/>
        <v>2186</v>
      </c>
      <c r="J405" s="1">
        <v>1465</v>
      </c>
      <c r="K405" s="1"/>
      <c r="L405" s="1">
        <v>72.099999999999994</v>
      </c>
      <c r="M405" s="1"/>
      <c r="N405" s="1">
        <v>46.6</v>
      </c>
      <c r="O405" s="1"/>
      <c r="P405" s="1"/>
      <c r="Q405" s="1">
        <v>12.4</v>
      </c>
      <c r="R405" s="1"/>
      <c r="S405" s="1">
        <f t="shared" si="48"/>
        <v>952.83000000000027</v>
      </c>
      <c r="T405" s="1"/>
      <c r="U405" s="1"/>
      <c r="V405" s="1"/>
      <c r="W405" s="1"/>
    </row>
    <row r="406" spans="1:23" ht="18" customHeight="1">
      <c r="A406" s="24">
        <v>42525</v>
      </c>
      <c r="B406" s="21" t="s">
        <v>21</v>
      </c>
      <c r="C406" s="1">
        <v>2872</v>
      </c>
      <c r="D406" s="1">
        <v>1927.7</v>
      </c>
      <c r="E406" s="1">
        <v>180.4</v>
      </c>
      <c r="F406" s="1"/>
      <c r="G406" s="1"/>
      <c r="H406" s="1">
        <v>39.6</v>
      </c>
      <c r="I406" s="3">
        <f t="shared" si="47"/>
        <v>2147.6999999999998</v>
      </c>
      <c r="J406" s="1"/>
      <c r="K406" s="1"/>
      <c r="L406" s="1"/>
      <c r="M406" s="1"/>
      <c r="N406" s="1">
        <v>45.8</v>
      </c>
      <c r="O406" s="1"/>
      <c r="P406" s="1"/>
      <c r="Q406" s="1"/>
      <c r="R406" s="1"/>
      <c r="S406" s="1">
        <f t="shared" si="48"/>
        <v>678.50000000000023</v>
      </c>
      <c r="T406" s="1"/>
      <c r="U406" s="1"/>
      <c r="V406" s="1"/>
      <c r="W406" s="1"/>
    </row>
    <row r="407" spans="1:23" ht="18" customHeight="1">
      <c r="A407" s="24">
        <v>42526</v>
      </c>
      <c r="B407" s="21" t="s">
        <v>22</v>
      </c>
      <c r="C407" s="1">
        <v>6060.04</v>
      </c>
      <c r="D407" s="1">
        <v>3307.03</v>
      </c>
      <c r="E407" s="1">
        <v>56.6</v>
      </c>
      <c r="F407" s="1"/>
      <c r="G407" s="1"/>
      <c r="H407" s="1"/>
      <c r="I407" s="3">
        <f t="shared" si="47"/>
        <v>3363.63</v>
      </c>
      <c r="J407" s="1">
        <v>108</v>
      </c>
      <c r="K407" s="1"/>
      <c r="L407" s="1"/>
      <c r="M407" s="1"/>
      <c r="N407" s="1"/>
      <c r="O407" s="1"/>
      <c r="P407" s="1"/>
      <c r="Q407" s="1"/>
      <c r="R407" s="1">
        <v>2233.1999999999998</v>
      </c>
      <c r="S407" s="1">
        <f t="shared" si="48"/>
        <v>355.21000000000004</v>
      </c>
      <c r="T407" s="1"/>
      <c r="U407" s="1"/>
      <c r="V407" s="1"/>
      <c r="W407" s="1"/>
    </row>
    <row r="408" spans="1:23" ht="18" customHeight="1">
      <c r="A408" s="24">
        <v>42527</v>
      </c>
      <c r="B408" s="21" t="s">
        <v>16</v>
      </c>
      <c r="C408" s="1">
        <v>3658.3</v>
      </c>
      <c r="D408" s="1">
        <v>927</v>
      </c>
      <c r="E408" s="1">
        <v>27</v>
      </c>
      <c r="F408" s="1">
        <v>173.9</v>
      </c>
      <c r="G408" s="1"/>
      <c r="H408" s="1">
        <v>596.5</v>
      </c>
      <c r="I408" s="3">
        <f t="shared" si="47"/>
        <v>1724.4</v>
      </c>
      <c r="J408" s="1">
        <v>137</v>
      </c>
      <c r="K408" s="1"/>
      <c r="L408" s="1"/>
      <c r="M408" s="1"/>
      <c r="N408" s="1">
        <v>299</v>
      </c>
      <c r="O408" s="1"/>
      <c r="P408" s="1"/>
      <c r="Q408" s="1"/>
      <c r="R408" s="1"/>
      <c r="S408" s="1">
        <f t="shared" si="48"/>
        <v>1497.9</v>
      </c>
      <c r="T408" s="26" t="s">
        <v>84</v>
      </c>
      <c r="U408" s="1"/>
      <c r="V408" s="1"/>
      <c r="W408" s="1"/>
    </row>
    <row r="409" spans="1:23" ht="18" customHeight="1">
      <c r="A409" s="24">
        <v>42528</v>
      </c>
      <c r="B409" s="21" t="s">
        <v>17</v>
      </c>
      <c r="C409" s="1">
        <v>2268.15</v>
      </c>
      <c r="D409" s="1">
        <v>1288.9000000000001</v>
      </c>
      <c r="E409" s="1">
        <v>106.5</v>
      </c>
      <c r="F409" s="1">
        <v>165</v>
      </c>
      <c r="G409" s="1"/>
      <c r="H409" s="1"/>
      <c r="I409" s="3">
        <f t="shared" si="47"/>
        <v>1560.4</v>
      </c>
      <c r="J409" s="1"/>
      <c r="K409" s="1"/>
      <c r="L409" s="1"/>
      <c r="M409" s="1"/>
      <c r="N409" s="1"/>
      <c r="O409" s="1"/>
      <c r="P409" s="1"/>
      <c r="Q409" s="1"/>
      <c r="R409" s="1"/>
      <c r="S409" s="1">
        <f t="shared" si="48"/>
        <v>707.75</v>
      </c>
      <c r="T409" s="26" t="s">
        <v>85</v>
      </c>
      <c r="U409" s="1"/>
      <c r="V409" s="1"/>
      <c r="W409" s="1"/>
    </row>
    <row r="410" spans="1:23" ht="18" customHeight="1">
      <c r="A410" s="24">
        <v>42529</v>
      </c>
      <c r="B410" s="21" t="s">
        <v>18</v>
      </c>
      <c r="C410" s="1">
        <v>2958.67</v>
      </c>
      <c r="D410" s="1">
        <v>1321.5</v>
      </c>
      <c r="E410" s="1"/>
      <c r="F410" s="1">
        <v>587.6</v>
      </c>
      <c r="G410" s="1"/>
      <c r="H410" s="1"/>
      <c r="I410" s="3">
        <f t="shared" si="47"/>
        <v>1909.1</v>
      </c>
      <c r="J410" s="1">
        <v>66.900000000000006</v>
      </c>
      <c r="K410" s="1"/>
      <c r="L410" s="1"/>
      <c r="M410" s="1"/>
      <c r="N410" s="1"/>
      <c r="O410" s="1">
        <v>31.8</v>
      </c>
      <c r="P410" s="1"/>
      <c r="Q410" s="1">
        <v>28.81</v>
      </c>
      <c r="R410" s="1"/>
      <c r="S410" s="1">
        <f t="shared" si="48"/>
        <v>922.06000000000029</v>
      </c>
      <c r="T410" s="1"/>
      <c r="U410" s="1"/>
      <c r="V410" s="1"/>
      <c r="W410" s="1"/>
    </row>
    <row r="411" spans="1:23" ht="18" customHeight="1">
      <c r="A411" s="24">
        <v>42530</v>
      </c>
      <c r="B411" s="21" t="s">
        <v>19</v>
      </c>
      <c r="C411" s="1">
        <v>3536.45</v>
      </c>
      <c r="D411" s="1">
        <v>1345.3</v>
      </c>
      <c r="E411" s="1"/>
      <c r="F411" s="1"/>
      <c r="G411" s="1"/>
      <c r="H411" s="1"/>
      <c r="I411" s="3">
        <f t="shared" si="47"/>
        <v>1345.3</v>
      </c>
      <c r="J411" s="1">
        <v>557.4</v>
      </c>
      <c r="K411" s="1"/>
      <c r="L411" s="1"/>
      <c r="M411" s="1"/>
      <c r="N411" s="1">
        <v>50</v>
      </c>
      <c r="O411" s="1"/>
      <c r="P411" s="1"/>
      <c r="Q411" s="1"/>
      <c r="R411" s="1"/>
      <c r="S411" s="1">
        <f t="shared" si="48"/>
        <v>1583.7499999999995</v>
      </c>
      <c r="T411" s="29" t="s">
        <v>86</v>
      </c>
      <c r="U411" s="1"/>
      <c r="V411" s="1"/>
      <c r="W411" s="1"/>
    </row>
    <row r="412" spans="1:23" ht="18" customHeight="1">
      <c r="A412" s="24">
        <v>42531</v>
      </c>
      <c r="B412" s="21" t="s">
        <v>20</v>
      </c>
      <c r="C412" s="1">
        <v>3264.01</v>
      </c>
      <c r="D412" s="1">
        <v>986.21</v>
      </c>
      <c r="E412" s="1">
        <v>20.399999999999999</v>
      </c>
      <c r="F412" s="1">
        <v>141.1</v>
      </c>
      <c r="G412" s="1"/>
      <c r="H412" s="1">
        <v>137.5</v>
      </c>
      <c r="I412" s="3">
        <f t="shared" si="47"/>
        <v>1285.21</v>
      </c>
      <c r="J412" s="1">
        <v>392</v>
      </c>
      <c r="K412" s="1"/>
      <c r="L412" s="1"/>
      <c r="M412" s="1"/>
      <c r="N412" s="1">
        <v>15</v>
      </c>
      <c r="O412" s="1"/>
      <c r="P412" s="1"/>
      <c r="Q412" s="1"/>
      <c r="R412" s="1"/>
      <c r="S412" s="1">
        <f t="shared" si="48"/>
        <v>1571.8000000000002</v>
      </c>
      <c r="T412" s="1"/>
      <c r="U412" s="1"/>
      <c r="V412" s="1"/>
      <c r="W412" s="1"/>
    </row>
    <row r="413" spans="1:23" ht="18" customHeight="1">
      <c r="A413" s="24">
        <v>42532</v>
      </c>
      <c r="B413" s="21" t="s">
        <v>21</v>
      </c>
      <c r="C413" s="1">
        <v>2664.76</v>
      </c>
      <c r="D413" s="1">
        <v>872</v>
      </c>
      <c r="E413" s="1">
        <v>259.3</v>
      </c>
      <c r="F413" s="1">
        <v>131.80000000000001</v>
      </c>
      <c r="G413" s="1"/>
      <c r="H413" s="1">
        <v>497.8</v>
      </c>
      <c r="I413" s="3">
        <f t="shared" si="47"/>
        <v>1760.8999999999999</v>
      </c>
      <c r="J413" s="1"/>
      <c r="K413" s="1"/>
      <c r="L413" s="1"/>
      <c r="M413" s="1"/>
      <c r="N413" s="1">
        <v>9</v>
      </c>
      <c r="O413" s="1">
        <v>376</v>
      </c>
      <c r="P413" s="1"/>
      <c r="Q413" s="1"/>
      <c r="R413" s="1"/>
      <c r="S413" s="1">
        <f t="shared" si="48"/>
        <v>518.86000000000035</v>
      </c>
      <c r="T413" s="1"/>
      <c r="U413" s="1"/>
      <c r="V413" s="1"/>
      <c r="W413" s="1"/>
    </row>
    <row r="414" spans="1:23" ht="18" customHeight="1">
      <c r="A414" s="24">
        <v>42533</v>
      </c>
      <c r="B414" s="21" t="s">
        <v>22</v>
      </c>
      <c r="C414" s="1">
        <v>1454.8</v>
      </c>
      <c r="D414" s="1">
        <v>688.7</v>
      </c>
      <c r="E414" s="1">
        <v>102.7</v>
      </c>
      <c r="F414" s="34">
        <v>0</v>
      </c>
      <c r="G414" s="1"/>
      <c r="H414" s="1"/>
      <c r="I414" s="3">
        <f t="shared" si="47"/>
        <v>791.40000000000009</v>
      </c>
      <c r="J414" s="1"/>
      <c r="K414" s="1"/>
      <c r="L414" s="1"/>
      <c r="M414" s="1"/>
      <c r="N414" s="1"/>
      <c r="O414" s="1"/>
      <c r="P414" s="1"/>
      <c r="Q414" s="1"/>
      <c r="R414" s="1"/>
      <c r="S414" s="1">
        <f t="shared" si="48"/>
        <v>663.39999999999986</v>
      </c>
      <c r="T414" s="1"/>
      <c r="U414" s="1"/>
      <c r="V414" s="1">
        <v>154</v>
      </c>
      <c r="W414" s="1"/>
    </row>
    <row r="415" spans="1:23" ht="18" customHeight="1">
      <c r="A415" s="24">
        <v>42534</v>
      </c>
      <c r="B415" s="21" t="s">
        <v>16</v>
      </c>
      <c r="C415" s="34">
        <v>4729.1499999999996</v>
      </c>
      <c r="D415" s="1">
        <v>1598</v>
      </c>
      <c r="E415" s="1">
        <v>65.099999999999994</v>
      </c>
      <c r="F415" s="1">
        <v>443.7</v>
      </c>
      <c r="G415" s="1"/>
      <c r="H415" s="1"/>
      <c r="I415" s="3">
        <f t="shared" si="47"/>
        <v>2106.7999999999997</v>
      </c>
      <c r="J415" s="1"/>
      <c r="K415" s="1"/>
      <c r="L415" s="1"/>
      <c r="M415" s="1"/>
      <c r="N415" s="1">
        <v>103.8</v>
      </c>
      <c r="O415" s="1"/>
      <c r="P415" s="1"/>
      <c r="Q415" s="1">
        <v>45.8</v>
      </c>
      <c r="R415" s="1">
        <v>1288.4000000000001</v>
      </c>
      <c r="S415" s="1">
        <f t="shared" si="48"/>
        <v>1184.3499999999997</v>
      </c>
      <c r="U415" s="1"/>
      <c r="V415" s="1">
        <v>88</v>
      </c>
      <c r="W415" s="1"/>
    </row>
    <row r="416" spans="1:23" ht="18" customHeight="1">
      <c r="A416" s="24">
        <v>42535</v>
      </c>
      <c r="B416" s="21" t="s">
        <v>17</v>
      </c>
      <c r="C416" s="1">
        <v>5054.62</v>
      </c>
      <c r="D416" s="1">
        <v>1607.2</v>
      </c>
      <c r="E416" s="1">
        <v>113.8</v>
      </c>
      <c r="F416" s="1">
        <v>952.7</v>
      </c>
      <c r="G416" s="1">
        <v>106.8</v>
      </c>
      <c r="H416" s="1"/>
      <c r="I416" s="3">
        <f t="shared" si="47"/>
        <v>2780.5</v>
      </c>
      <c r="J416" s="1">
        <v>949</v>
      </c>
      <c r="K416" s="1">
        <v>872.27</v>
      </c>
      <c r="L416" s="1"/>
      <c r="M416" s="1"/>
      <c r="N416" s="1"/>
      <c r="O416" s="1"/>
      <c r="P416" s="1"/>
      <c r="Q416" s="1"/>
      <c r="R416" s="1"/>
      <c r="S416" s="1">
        <f t="shared" si="48"/>
        <v>452.84999999999991</v>
      </c>
      <c r="T416" s="1"/>
      <c r="U416" s="1"/>
      <c r="V416" s="1"/>
      <c r="W416" s="1"/>
    </row>
    <row r="417" spans="1:23" ht="18" customHeight="1">
      <c r="A417" s="24">
        <v>42536</v>
      </c>
      <c r="B417" s="21" t="s">
        <v>18</v>
      </c>
      <c r="C417" s="1">
        <v>1259.19</v>
      </c>
      <c r="D417" s="1">
        <v>522.79999999999995</v>
      </c>
      <c r="E417" s="1">
        <v>88</v>
      </c>
      <c r="F417" s="1"/>
      <c r="G417" s="1"/>
      <c r="H417" s="1"/>
      <c r="I417" s="3">
        <f t="shared" si="47"/>
        <v>610.79999999999995</v>
      </c>
      <c r="J417" s="1"/>
      <c r="K417" s="1"/>
      <c r="L417" s="1"/>
      <c r="M417" s="1"/>
      <c r="N417" s="1"/>
      <c r="O417" s="1">
        <v>40.9</v>
      </c>
      <c r="P417" s="1"/>
      <c r="Q417" s="1">
        <v>10.5</v>
      </c>
      <c r="R417" s="1"/>
      <c r="S417" s="1">
        <f t="shared" si="48"/>
        <v>596.99000000000012</v>
      </c>
      <c r="T417" s="1"/>
      <c r="U417" s="1"/>
      <c r="V417" s="1"/>
      <c r="W417" s="1"/>
    </row>
    <row r="418" spans="1:23" ht="18" customHeight="1">
      <c r="A418" s="24">
        <v>42537</v>
      </c>
      <c r="B418" s="21" t="s">
        <v>19</v>
      </c>
      <c r="C418" s="34">
        <v>4047.74</v>
      </c>
      <c r="D418" s="1">
        <v>2742.1</v>
      </c>
      <c r="E418" s="1">
        <v>153</v>
      </c>
      <c r="F418" s="1">
        <v>66.099999999999994</v>
      </c>
      <c r="G418" s="1"/>
      <c r="H418" s="1"/>
      <c r="I418" s="3">
        <f t="shared" si="47"/>
        <v>2961.2</v>
      </c>
      <c r="J418" s="1">
        <v>244</v>
      </c>
      <c r="K418" s="1"/>
      <c r="L418" s="1"/>
      <c r="M418" s="1">
        <v>0.5</v>
      </c>
      <c r="N418" s="1"/>
      <c r="O418" s="1"/>
      <c r="P418" s="1"/>
      <c r="Q418" s="1"/>
      <c r="R418" s="1"/>
      <c r="S418" s="1">
        <f t="shared" si="48"/>
        <v>842.04</v>
      </c>
      <c r="T418" s="1"/>
      <c r="U418" s="1"/>
      <c r="V418" s="1"/>
      <c r="W418" s="1"/>
    </row>
    <row r="419" spans="1:23" ht="18" customHeight="1">
      <c r="A419" s="24">
        <v>42538</v>
      </c>
      <c r="B419" s="21" t="s">
        <v>20</v>
      </c>
      <c r="C419" s="1">
        <v>2263.31</v>
      </c>
      <c r="D419" s="1">
        <v>1618.18</v>
      </c>
      <c r="E419" s="1"/>
      <c r="F419" s="1">
        <v>13.5</v>
      </c>
      <c r="G419" s="1"/>
      <c r="H419" s="1">
        <v>188.3</v>
      </c>
      <c r="I419" s="3">
        <f t="shared" si="47"/>
        <v>1819.98</v>
      </c>
      <c r="J419" s="1">
        <v>244.5</v>
      </c>
      <c r="K419" s="1"/>
      <c r="L419" s="1"/>
      <c r="M419" s="1"/>
      <c r="N419" s="1"/>
      <c r="O419" s="1"/>
      <c r="P419" s="1"/>
      <c r="Q419" s="1"/>
      <c r="R419" s="1"/>
      <c r="S419" s="1">
        <f t="shared" si="48"/>
        <v>198.82999999999993</v>
      </c>
      <c r="T419" s="1"/>
      <c r="U419" s="1"/>
      <c r="V419" s="1"/>
      <c r="W419" s="1"/>
    </row>
    <row r="420" spans="1:23" ht="18" customHeight="1">
      <c r="A420" s="24">
        <v>42539</v>
      </c>
      <c r="B420" s="21" t="s">
        <v>21</v>
      </c>
      <c r="C420" s="1">
        <v>5254.74</v>
      </c>
      <c r="D420" s="1">
        <v>1671.2</v>
      </c>
      <c r="E420" s="1">
        <v>12</v>
      </c>
      <c r="F420" s="1">
        <v>165.6</v>
      </c>
      <c r="G420" s="1"/>
      <c r="H420" s="1"/>
      <c r="I420" s="3">
        <f t="shared" si="47"/>
        <v>1848.8</v>
      </c>
      <c r="J420" s="1">
        <v>58.9</v>
      </c>
      <c r="K420" s="1">
        <v>1301.0999999999999</v>
      </c>
      <c r="L420" s="1"/>
      <c r="M420" s="1"/>
      <c r="N420" s="1"/>
      <c r="O420" s="1"/>
      <c r="P420" s="1"/>
      <c r="Q420" s="1"/>
      <c r="R420" s="1"/>
      <c r="S420" s="1">
        <f t="shared" si="48"/>
        <v>2045.9399999999996</v>
      </c>
      <c r="T420" s="1"/>
      <c r="U420" s="1"/>
      <c r="V420" s="1"/>
      <c r="W420" s="1"/>
    </row>
    <row r="421" spans="1:23" ht="18" customHeight="1">
      <c r="A421" s="24">
        <v>42540</v>
      </c>
      <c r="B421" s="21" t="s">
        <v>22</v>
      </c>
      <c r="C421" s="1">
        <v>2137.86</v>
      </c>
      <c r="D421" s="1">
        <v>624.1</v>
      </c>
      <c r="E421" s="1">
        <v>54.3</v>
      </c>
      <c r="F421" s="1">
        <v>774.3</v>
      </c>
      <c r="G421" s="1"/>
      <c r="H421" s="1">
        <v>250.3</v>
      </c>
      <c r="I421" s="3">
        <f t="shared" si="47"/>
        <v>1702.9999999999998</v>
      </c>
      <c r="J421" s="1"/>
      <c r="K421" s="1"/>
      <c r="L421" s="1"/>
      <c r="M421" s="1"/>
      <c r="N421" s="1"/>
      <c r="O421" s="1"/>
      <c r="P421" s="1"/>
      <c r="Q421" s="1">
        <v>26</v>
      </c>
      <c r="R421" s="1"/>
      <c r="S421" s="1">
        <f t="shared" si="48"/>
        <v>408.86000000000035</v>
      </c>
      <c r="T421" s="1"/>
      <c r="U421" s="1"/>
      <c r="V421" s="1"/>
      <c r="W421" s="1"/>
    </row>
    <row r="422" spans="1:23" ht="18" customHeight="1">
      <c r="A422" s="24">
        <v>42541</v>
      </c>
      <c r="B422" s="21" t="s">
        <v>16</v>
      </c>
      <c r="C422" s="1">
        <v>5280.77</v>
      </c>
      <c r="D422" s="1">
        <v>591.5</v>
      </c>
      <c r="E422" s="1">
        <v>53.3</v>
      </c>
      <c r="F422" s="1">
        <v>8</v>
      </c>
      <c r="G422" s="1"/>
      <c r="H422" s="1">
        <v>0</v>
      </c>
      <c r="I422" s="3">
        <f t="shared" si="47"/>
        <v>652.79999999999995</v>
      </c>
      <c r="J422" s="1">
        <v>2235</v>
      </c>
      <c r="K422" s="1"/>
      <c r="L422" s="1"/>
      <c r="M422" s="1"/>
      <c r="N422" s="1"/>
      <c r="O422" s="1"/>
      <c r="P422" s="1"/>
      <c r="Q422" s="1">
        <v>42.5</v>
      </c>
      <c r="R422" s="1"/>
      <c r="S422" s="1">
        <f t="shared" si="48"/>
        <v>2350.4700000000003</v>
      </c>
      <c r="T422" s="1"/>
      <c r="U422" s="1"/>
      <c r="V422" s="1"/>
      <c r="W422" s="1"/>
    </row>
    <row r="423" spans="1:23" ht="18" customHeight="1">
      <c r="A423" s="24">
        <v>42542</v>
      </c>
      <c r="B423" s="21" t="s">
        <v>17</v>
      </c>
      <c r="C423" s="1">
        <v>5010.6400000000003</v>
      </c>
      <c r="D423" s="1">
        <v>2455.4</v>
      </c>
      <c r="E423" s="1">
        <v>851.4</v>
      </c>
      <c r="F423" s="1">
        <v>155.6</v>
      </c>
      <c r="G423" s="1"/>
      <c r="H423" s="1">
        <v>80.400000000000006</v>
      </c>
      <c r="I423" s="3">
        <f t="shared" si="47"/>
        <v>3542.8</v>
      </c>
      <c r="J423" s="1">
        <v>60.8</v>
      </c>
      <c r="K423" s="1"/>
      <c r="L423" s="1"/>
      <c r="M423" s="1"/>
      <c r="N423" s="1"/>
      <c r="O423" s="1"/>
      <c r="P423" s="1"/>
      <c r="Q423" s="1"/>
      <c r="R423" s="1"/>
      <c r="S423" s="1">
        <f t="shared" si="48"/>
        <v>1407.0400000000002</v>
      </c>
      <c r="T423" s="1"/>
      <c r="U423" s="1"/>
      <c r="V423" s="1"/>
      <c r="W423" s="1"/>
    </row>
    <row r="424" spans="1:23" ht="18" customHeight="1">
      <c r="A424" s="24">
        <v>42543</v>
      </c>
      <c r="B424" s="21" t="s">
        <v>18</v>
      </c>
      <c r="C424" s="1">
        <v>2481.29</v>
      </c>
      <c r="D424" s="1">
        <v>1217.2</v>
      </c>
      <c r="E424" s="1">
        <v>39.4</v>
      </c>
      <c r="F424" s="1">
        <v>19.8</v>
      </c>
      <c r="G424" s="1"/>
      <c r="H424" s="1"/>
      <c r="I424" s="3">
        <f t="shared" si="47"/>
        <v>1276.4000000000001</v>
      </c>
      <c r="J424" s="1"/>
      <c r="K424" s="1"/>
      <c r="L424" s="1"/>
      <c r="M424" s="1"/>
      <c r="N424" s="1"/>
      <c r="O424" s="1"/>
      <c r="P424" s="1"/>
      <c r="Q424" s="1"/>
      <c r="R424" s="1"/>
      <c r="S424" s="1">
        <f t="shared" si="48"/>
        <v>1204.8899999999999</v>
      </c>
      <c r="T424" s="1"/>
      <c r="U424" s="1"/>
      <c r="V424" s="1"/>
      <c r="W424" s="1"/>
    </row>
    <row r="425" spans="1:23" ht="18" customHeight="1">
      <c r="A425" s="24">
        <v>42544</v>
      </c>
      <c r="B425" s="21" t="s">
        <v>19</v>
      </c>
      <c r="C425" s="1">
        <v>3319.38</v>
      </c>
      <c r="D425" s="1">
        <v>1488.3</v>
      </c>
      <c r="E425" s="1"/>
      <c r="F425" s="1">
        <v>45</v>
      </c>
      <c r="G425" s="1"/>
      <c r="H425" s="1">
        <v>474.7</v>
      </c>
      <c r="I425" s="3">
        <f t="shared" si="47"/>
        <v>2008</v>
      </c>
      <c r="J425" s="1">
        <v>110.5</v>
      </c>
      <c r="K425" s="1"/>
      <c r="L425" s="1"/>
      <c r="M425" s="1"/>
      <c r="N425" s="1"/>
      <c r="O425" s="1"/>
      <c r="P425" s="1"/>
      <c r="Q425" s="1">
        <v>34.5</v>
      </c>
      <c r="R425" s="1"/>
      <c r="S425" s="1">
        <f t="shared" si="48"/>
        <v>1166.3800000000001</v>
      </c>
      <c r="T425" s="1"/>
      <c r="U425" s="1"/>
      <c r="V425" s="1"/>
      <c r="W425" s="1"/>
    </row>
    <row r="426" spans="1:23" ht="18" customHeight="1">
      <c r="A426" s="24">
        <v>42545</v>
      </c>
      <c r="B426" s="21" t="s">
        <v>20</v>
      </c>
      <c r="C426" s="1">
        <v>3361.67</v>
      </c>
      <c r="D426" s="1">
        <v>1784.18</v>
      </c>
      <c r="E426" s="1">
        <v>217.1</v>
      </c>
      <c r="F426" s="1"/>
      <c r="G426" s="1"/>
      <c r="H426" s="1">
        <v>45.6</v>
      </c>
      <c r="I426" s="3">
        <f t="shared" si="47"/>
        <v>2046.8799999999999</v>
      </c>
      <c r="J426" s="1">
        <v>12</v>
      </c>
      <c r="K426" s="1"/>
      <c r="L426" s="1"/>
      <c r="M426" s="1"/>
      <c r="N426" s="1"/>
      <c r="O426" s="1"/>
      <c r="P426" s="1"/>
      <c r="Q426" s="1"/>
      <c r="R426" s="1">
        <v>418</v>
      </c>
      <c r="S426" s="1">
        <f t="shared" si="48"/>
        <v>884.79000000000019</v>
      </c>
      <c r="T426" s="1"/>
      <c r="U426" s="1"/>
      <c r="V426" s="1"/>
      <c r="W426" s="1"/>
    </row>
    <row r="427" spans="1:23" ht="18" customHeight="1">
      <c r="A427" s="24">
        <v>42546</v>
      </c>
      <c r="B427" s="21" t="s">
        <v>21</v>
      </c>
      <c r="C427" s="1">
        <v>2820.6</v>
      </c>
      <c r="D427" s="1">
        <v>1287.9000000000001</v>
      </c>
      <c r="E427" s="1"/>
      <c r="F427" s="1"/>
      <c r="G427" s="1"/>
      <c r="H427" s="1"/>
      <c r="I427" s="3">
        <f t="shared" si="47"/>
        <v>1287.9000000000001</v>
      </c>
      <c r="J427" s="1"/>
      <c r="K427" s="1"/>
      <c r="L427" s="1"/>
      <c r="M427" s="1"/>
      <c r="N427" s="1">
        <v>28.1</v>
      </c>
      <c r="O427" s="1"/>
      <c r="P427" s="1"/>
      <c r="Q427" s="1">
        <v>65</v>
      </c>
      <c r="R427" s="1">
        <v>58</v>
      </c>
      <c r="S427" s="1">
        <f t="shared" si="48"/>
        <v>1381.6</v>
      </c>
      <c r="T427" s="1"/>
      <c r="U427" s="1"/>
      <c r="V427" s="1"/>
      <c r="W427" s="1"/>
    </row>
    <row r="428" spans="1:23" ht="18" customHeight="1">
      <c r="A428" s="24">
        <v>42547</v>
      </c>
      <c r="B428" s="21" t="s">
        <v>22</v>
      </c>
      <c r="C428" s="1">
        <v>5054.25</v>
      </c>
      <c r="D428" s="1">
        <v>1662.32</v>
      </c>
      <c r="E428" s="1">
        <v>325.3</v>
      </c>
      <c r="F428" s="1">
        <v>1051.8599999999999</v>
      </c>
      <c r="G428" s="1"/>
      <c r="H428" s="1">
        <v>286.5</v>
      </c>
      <c r="I428" s="3">
        <f t="shared" si="47"/>
        <v>3325.9799999999996</v>
      </c>
      <c r="J428" s="1"/>
      <c r="K428" s="1"/>
      <c r="L428" s="1">
        <v>352.3</v>
      </c>
      <c r="M428" s="1"/>
      <c r="N428" s="1"/>
      <c r="O428" s="1"/>
      <c r="P428" s="1"/>
      <c r="Q428" s="1"/>
      <c r="R428" s="1">
        <v>208.2</v>
      </c>
      <c r="S428" s="1">
        <f>C428-I428-J428-K428-L428-M428-N428-O428-P428-R428-Q428</f>
        <v>1167.7700000000004</v>
      </c>
      <c r="T428" s="26"/>
      <c r="U428" s="1"/>
      <c r="V428" s="1"/>
      <c r="W428" s="1"/>
    </row>
    <row r="429" spans="1:23" ht="18" customHeight="1">
      <c r="A429" s="24">
        <v>42548</v>
      </c>
      <c r="B429" s="21" t="s">
        <v>16</v>
      </c>
      <c r="C429" s="1">
        <v>1321.36</v>
      </c>
      <c r="D429" s="1">
        <v>363.7</v>
      </c>
      <c r="E429" s="1">
        <v>210.2</v>
      </c>
      <c r="F429" s="1">
        <v>53.4</v>
      </c>
      <c r="G429" s="1">
        <v>59.2</v>
      </c>
      <c r="H429" s="1"/>
      <c r="I429" s="3">
        <f t="shared" si="47"/>
        <v>686.5</v>
      </c>
      <c r="J429" s="1">
        <v>116</v>
      </c>
      <c r="K429" s="1"/>
      <c r="L429" s="1"/>
      <c r="M429" s="1"/>
      <c r="N429" s="1"/>
      <c r="O429" s="1"/>
      <c r="P429" s="1"/>
      <c r="Q429" s="1"/>
      <c r="R429" s="1"/>
      <c r="S429" s="1">
        <f>C429-I429-J429-K429-L429-M429-N429-O429-P429-R429-Q429</f>
        <v>518.8599999999999</v>
      </c>
      <c r="T429" s="1"/>
      <c r="U429" s="1"/>
      <c r="V429" s="1"/>
      <c r="W429" s="1"/>
    </row>
    <row r="430" spans="1:23" ht="18" customHeight="1">
      <c r="A430" s="24">
        <v>42549</v>
      </c>
      <c r="B430" s="21" t="s">
        <v>17</v>
      </c>
      <c r="C430" s="1">
        <v>2260.11</v>
      </c>
      <c r="D430" s="1">
        <v>890.3</v>
      </c>
      <c r="E430" s="1"/>
      <c r="F430" s="1"/>
      <c r="G430" s="1">
        <v>79</v>
      </c>
      <c r="H430" s="1">
        <v>269</v>
      </c>
      <c r="I430" s="3">
        <f t="shared" si="47"/>
        <v>1238.3</v>
      </c>
      <c r="J430" s="1">
        <v>35.700000000000003</v>
      </c>
      <c r="K430" s="1"/>
      <c r="L430" s="1"/>
      <c r="M430" s="1"/>
      <c r="N430" s="1"/>
      <c r="O430" s="1"/>
      <c r="P430" s="1"/>
      <c r="Q430" s="1"/>
      <c r="R430" s="1"/>
      <c r="S430" s="1">
        <f>C430-I430-J430-K430-L430-M430-N430-O430-P430-R430-Q430</f>
        <v>986.11000000000013</v>
      </c>
      <c r="T430" s="1"/>
      <c r="U430" s="1"/>
      <c r="V430" s="1"/>
      <c r="W430" s="1"/>
    </row>
    <row r="431" spans="1:23" ht="18" customHeight="1">
      <c r="A431" s="24">
        <v>42550</v>
      </c>
      <c r="B431" s="21" t="s">
        <v>18</v>
      </c>
      <c r="C431" s="1">
        <v>14871.22</v>
      </c>
      <c r="D431" s="1">
        <v>925.03</v>
      </c>
      <c r="E431" s="1">
        <v>0</v>
      </c>
      <c r="F431" s="1"/>
      <c r="G431" s="1"/>
      <c r="H431" s="1"/>
      <c r="I431" s="3">
        <f t="shared" si="47"/>
        <v>925.03</v>
      </c>
      <c r="J431" s="1">
        <v>62.5</v>
      </c>
      <c r="K431" s="1"/>
      <c r="L431" s="1"/>
      <c r="M431" s="1">
        <v>1588.8</v>
      </c>
      <c r="N431" s="1"/>
      <c r="O431" s="1"/>
      <c r="P431" s="1"/>
      <c r="Q431" s="1">
        <v>0</v>
      </c>
      <c r="R431" s="1"/>
      <c r="S431" s="1">
        <f t="shared" ref="S431:S432" si="49">C431-I431-J431-K431-L431-M431-N431-O431-P431-R431-Q431</f>
        <v>12294.89</v>
      </c>
      <c r="T431" s="1">
        <v>11241.43</v>
      </c>
      <c r="U431" s="1"/>
      <c r="V431" s="1"/>
      <c r="W431" s="1"/>
    </row>
    <row r="432" spans="1:23" ht="18" customHeight="1">
      <c r="A432" s="24">
        <v>42551</v>
      </c>
      <c r="B432" s="21" t="s">
        <v>19</v>
      </c>
      <c r="C432" s="1">
        <v>2462.69</v>
      </c>
      <c r="D432" s="1">
        <v>1057.2</v>
      </c>
      <c r="E432" s="1"/>
      <c r="F432" s="1">
        <v>45</v>
      </c>
      <c r="G432" s="1"/>
      <c r="H432" s="1"/>
      <c r="I432" s="3">
        <f t="shared" si="47"/>
        <v>1102.2</v>
      </c>
      <c r="J432" s="1">
        <v>98.5</v>
      </c>
      <c r="K432" s="1"/>
      <c r="L432" s="1"/>
      <c r="M432" s="1"/>
      <c r="N432" s="1"/>
      <c r="O432" s="1"/>
      <c r="P432" s="1"/>
      <c r="Q432" s="1"/>
      <c r="R432" s="1"/>
      <c r="S432" s="1">
        <f t="shared" si="49"/>
        <v>1261.99</v>
      </c>
      <c r="T432" s="1"/>
      <c r="U432" s="1"/>
      <c r="V432" s="1"/>
      <c r="W432" s="1"/>
    </row>
    <row r="433" spans="1:23" ht="18" customHeight="1">
      <c r="A433" s="24">
        <v>42552</v>
      </c>
      <c r="B433" s="21" t="s">
        <v>20</v>
      </c>
      <c r="C433" s="1">
        <v>1289.69</v>
      </c>
      <c r="D433" s="1"/>
      <c r="E433" s="1">
        <v>358.6</v>
      </c>
      <c r="F433" s="1">
        <v>150.19</v>
      </c>
      <c r="G433" s="1"/>
      <c r="H433" s="1"/>
      <c r="I433" s="3">
        <f t="shared" si="47"/>
        <v>508.79</v>
      </c>
      <c r="J433" s="1"/>
      <c r="K433" s="1"/>
      <c r="L433" s="1"/>
      <c r="M433" s="1"/>
      <c r="N433" s="1"/>
      <c r="O433" s="1"/>
      <c r="P433" s="1"/>
      <c r="Q433" s="1"/>
      <c r="R433" s="1"/>
      <c r="S433" s="1">
        <f>C433-I433-J433-K433-L433-M433-N433-O433-P433-R433-Q433</f>
        <v>780.90000000000009</v>
      </c>
      <c r="T433" s="1"/>
      <c r="U433" s="26"/>
      <c r="V433" s="1"/>
      <c r="W433" s="1"/>
    </row>
    <row r="434" spans="1:23" ht="18" customHeight="1">
      <c r="A434" s="24">
        <v>42553</v>
      </c>
      <c r="C434" s="1"/>
      <c r="D434" s="1"/>
      <c r="E434" s="1"/>
      <c r="F434" s="1"/>
      <c r="G434" s="1"/>
      <c r="H434" s="1"/>
      <c r="I434" s="3">
        <f t="shared" si="47"/>
        <v>0</v>
      </c>
      <c r="J434" s="1"/>
      <c r="K434" s="1"/>
      <c r="L434" s="1"/>
      <c r="M434" s="1"/>
      <c r="N434" s="1"/>
      <c r="O434" s="1"/>
      <c r="P434" s="1"/>
      <c r="Q434" s="1"/>
      <c r="R434" s="1"/>
      <c r="S434" s="1">
        <f t="shared" ref="S434:S438" si="50">C434-I434-J434-K434-L434-M434-N434-O434-P434-R434-Q434</f>
        <v>0</v>
      </c>
      <c r="U434" s="1"/>
      <c r="V434" s="1"/>
      <c r="W434" s="1"/>
    </row>
    <row r="435" spans="1:23" ht="18" customHeight="1">
      <c r="A435" s="24">
        <v>42554</v>
      </c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>
        <f t="shared" si="50"/>
        <v>0</v>
      </c>
      <c r="T435" s="1"/>
      <c r="U435" s="1"/>
      <c r="V435" s="1"/>
      <c r="W435" s="1"/>
    </row>
    <row r="436" spans="1:23" ht="18" customHeight="1">
      <c r="A436" s="24">
        <v>42555</v>
      </c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>
        <f t="shared" si="50"/>
        <v>0</v>
      </c>
      <c r="T436" s="1"/>
      <c r="U436" s="1"/>
      <c r="V436" s="1"/>
      <c r="W436" s="1"/>
    </row>
    <row r="437" spans="1:23" ht="16.5" customHeight="1">
      <c r="A437" s="24">
        <v>42556</v>
      </c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>
        <f t="shared" si="50"/>
        <v>0</v>
      </c>
      <c r="T437" s="1"/>
      <c r="U437" s="1"/>
      <c r="V437" s="1"/>
      <c r="W437" s="1"/>
    </row>
    <row r="438" spans="1:23" ht="18" customHeight="1">
      <c r="A438" s="24">
        <v>42557</v>
      </c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>
        <f t="shared" si="50"/>
        <v>0</v>
      </c>
      <c r="T438" s="1"/>
      <c r="U438" s="1"/>
      <c r="V438" s="1"/>
      <c r="W438" s="1"/>
    </row>
    <row r="439" spans="1:23" ht="18" customHeight="1">
      <c r="A439" s="24">
        <v>42558</v>
      </c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8" customHeight="1">
      <c r="C440" s="1"/>
      <c r="D440" s="2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8" customHeight="1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8" customHeight="1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8" customHeight="1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8" customHeight="1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8" customHeight="1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8" customHeight="1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8" customHeight="1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8" customHeight="1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3:23" ht="18" customHeight="1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3:23" ht="18" customHeight="1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3:23" ht="18" customHeight="1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3:23" ht="18" customHeight="1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3:23" ht="18" customHeight="1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3:23" ht="18" customHeight="1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3:23" ht="18" customHeight="1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3:23" ht="18" customHeight="1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3:23" ht="18" customHeight="1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3:23" ht="18" customHeight="1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3:23" ht="18" customHeight="1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3:23" ht="18" customHeight="1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3:23" ht="18" customHeight="1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3:23" ht="18" customHeight="1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3:23" ht="18" customHeight="1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3:23" ht="18" customHeight="1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3:23" ht="18" customHeight="1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3:23" ht="18" customHeight="1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3:23" ht="18" customHeight="1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3:23" ht="18" customHeight="1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3:23" ht="18" customHeight="1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3:23" ht="18" customHeight="1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3:23" ht="18" customHeight="1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3:23" ht="18" customHeight="1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3:23" ht="18" customHeight="1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3:23" ht="18" customHeight="1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3:23" ht="18" customHeight="1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3:23" ht="18" customHeight="1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3:23" ht="18" customHeight="1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3:23" ht="18" customHeight="1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3:23" ht="18" customHeight="1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T479" s="1"/>
      <c r="U479" s="1"/>
      <c r="V479" s="1"/>
      <c r="W479" s="1"/>
    </row>
    <row r="480" spans="3:23" ht="18" customHeight="1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T480" s="1"/>
      <c r="U480" s="1"/>
      <c r="V480" s="1"/>
      <c r="W480" s="1"/>
    </row>
    <row r="481" spans="3:23" ht="18" customHeight="1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T481" s="1"/>
      <c r="U481" s="1"/>
      <c r="V481" s="1"/>
      <c r="W481" s="1"/>
    </row>
    <row r="482" spans="3:23" ht="18" customHeight="1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T482" s="1"/>
      <c r="U482" s="1"/>
      <c r="V482" s="1"/>
      <c r="W482" s="1"/>
    </row>
    <row r="483" spans="3:23" ht="18" customHeight="1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T483" s="1"/>
      <c r="U483" s="1"/>
      <c r="V483" s="1"/>
      <c r="W483" s="1"/>
    </row>
    <row r="484" spans="3:23" ht="18" customHeight="1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T484" s="1"/>
      <c r="U484" s="1"/>
      <c r="V484" s="1"/>
      <c r="W484" s="1"/>
    </row>
    <row r="485" spans="3:23" ht="18" customHeight="1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T485" s="1"/>
      <c r="U485" s="1"/>
      <c r="V485" s="1"/>
      <c r="W485" s="1"/>
    </row>
    <row r="486" spans="3:23" ht="18" customHeight="1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V486" s="1"/>
      <c r="W486" s="1"/>
    </row>
    <row r="487" spans="3:23" ht="18" customHeight="1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V487" s="1"/>
      <c r="W487" s="1"/>
    </row>
    <row r="488" spans="3:23" ht="18" customHeight="1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V488" s="1"/>
      <c r="W488" s="1"/>
    </row>
    <row r="489" spans="3:23" ht="18" customHeight="1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V489" s="1"/>
      <c r="W489" s="1"/>
    </row>
    <row r="490" spans="3:23" ht="18" customHeight="1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V490" s="1"/>
      <c r="W490" s="1"/>
    </row>
    <row r="491" spans="3:23" ht="18" customHeight="1">
      <c r="C491" s="1"/>
      <c r="D491" s="1"/>
      <c r="E491" s="1"/>
      <c r="F491" s="1"/>
      <c r="G491" s="1"/>
      <c r="H491" s="1"/>
      <c r="J491" s="1"/>
      <c r="K491" s="1"/>
      <c r="L491" s="1"/>
      <c r="M491" s="1"/>
      <c r="V491" s="1"/>
      <c r="W491" s="1"/>
    </row>
  </sheetData>
  <phoneticPr fontId="3" type="noConversion"/>
  <pageMargins left="0.69930555555555596" right="0.69930555555555596" top="0.75" bottom="0.75" header="0.3" footer="0.3"/>
  <pageSetup paperSize="9" orientation="portrait" horizontalDpi="170" verticalDpi="14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390"/>
  <sheetViews>
    <sheetView zoomScaleNormal="100" workbookViewId="0">
      <pane ySplit="2" topLeftCell="A353" activePane="bottomLeft" state="frozen"/>
      <selection pane="bottomLeft" activeCell="C378" sqref="C378"/>
    </sheetView>
  </sheetViews>
  <sheetFormatPr defaultColWidth="10.625" defaultRowHeight="14.25"/>
  <cols>
    <col min="1" max="1" width="11" bestFit="1" customWidth="1"/>
    <col min="2" max="2" width="7.375" customWidth="1"/>
    <col min="3" max="3" width="9.875" customWidth="1"/>
    <col min="4" max="4" width="4.375" customWidth="1"/>
    <col min="5" max="5" width="12.75" bestFit="1" customWidth="1"/>
    <col min="6" max="6" width="5.125" customWidth="1"/>
    <col min="7" max="7" width="9.625" customWidth="1"/>
    <col min="8" max="8" width="13.875" customWidth="1"/>
    <col min="9" max="9" width="9" customWidth="1"/>
    <col min="10" max="10" width="10.75" bestFit="1" customWidth="1"/>
    <col min="11" max="11" width="5.25" customWidth="1"/>
    <col min="12" max="12" width="5.875" customWidth="1"/>
    <col min="13" max="13" width="6.75" customWidth="1"/>
    <col min="14" max="14" width="5.25" customWidth="1"/>
    <col min="15" max="18" width="6.75" customWidth="1"/>
    <col min="19" max="19" width="13.875" customWidth="1"/>
    <col min="20" max="20" width="7" customWidth="1"/>
    <col min="21" max="21" width="9.375" customWidth="1"/>
    <col min="22" max="22" width="6.875" customWidth="1"/>
    <col min="23" max="23" width="5.25" customWidth="1"/>
    <col min="24" max="24" width="8.625" customWidth="1"/>
    <col min="25" max="33" width="7" customWidth="1"/>
  </cols>
  <sheetData>
    <row r="1" spans="1:33" s="1" customFormat="1">
      <c r="A1" s="5" t="s">
        <v>0</v>
      </c>
      <c r="B1" s="5" t="s">
        <v>1</v>
      </c>
      <c r="C1" s="5" t="s">
        <v>2</v>
      </c>
      <c r="D1" s="5" t="s">
        <v>31</v>
      </c>
      <c r="E1" s="5" t="s">
        <v>32</v>
      </c>
      <c r="F1" s="5" t="s">
        <v>33</v>
      </c>
      <c r="G1" s="5" t="s">
        <v>34</v>
      </c>
      <c r="H1" s="5" t="s">
        <v>35</v>
      </c>
      <c r="I1" s="5" t="s">
        <v>36</v>
      </c>
      <c r="J1" s="5" t="s">
        <v>37</v>
      </c>
      <c r="K1" s="5" t="s">
        <v>38</v>
      </c>
      <c r="L1" s="5" t="s">
        <v>39</v>
      </c>
      <c r="M1" s="5" t="s">
        <v>40</v>
      </c>
      <c r="N1" s="5" t="s">
        <v>41</v>
      </c>
      <c r="O1" s="5" t="s">
        <v>42</v>
      </c>
      <c r="P1" s="5" t="s">
        <v>43</v>
      </c>
      <c r="Q1" s="5" t="s">
        <v>44</v>
      </c>
      <c r="R1" s="5" t="s">
        <v>45</v>
      </c>
      <c r="S1" s="5" t="s">
        <v>46</v>
      </c>
      <c r="T1" s="5" t="s">
        <v>47</v>
      </c>
      <c r="U1" s="5" t="s">
        <v>48</v>
      </c>
      <c r="V1" s="5" t="s">
        <v>49</v>
      </c>
      <c r="W1" s="5" t="s">
        <v>50</v>
      </c>
      <c r="X1" s="5" t="s">
        <v>51</v>
      </c>
      <c r="Y1" s="5" t="s">
        <v>52</v>
      </c>
      <c r="Z1" s="5" t="s">
        <v>53</v>
      </c>
      <c r="AA1" s="5" t="s">
        <v>54</v>
      </c>
      <c r="AB1" s="5" t="s">
        <v>55</v>
      </c>
      <c r="AC1" s="5" t="s">
        <v>56</v>
      </c>
      <c r="AD1" s="5" t="s">
        <v>57</v>
      </c>
      <c r="AE1" s="5" t="s">
        <v>58</v>
      </c>
      <c r="AF1" s="5" t="s">
        <v>59</v>
      </c>
      <c r="AG1" s="5"/>
    </row>
    <row r="2" spans="1:33" s="2" customFormat="1">
      <c r="A2" s="6"/>
      <c r="B2" s="6"/>
      <c r="C2" s="6"/>
      <c r="D2" s="6"/>
      <c r="E2" s="6"/>
      <c r="F2" s="6"/>
      <c r="G2" s="6"/>
      <c r="H2" s="6"/>
      <c r="I2" s="6"/>
      <c r="K2" s="6">
        <v>115733</v>
      </c>
      <c r="L2" s="6">
        <v>21580</v>
      </c>
      <c r="M2" s="6"/>
      <c r="N2" s="6">
        <v>137243</v>
      </c>
      <c r="O2" s="6"/>
      <c r="P2" s="6"/>
      <c r="Q2" s="6"/>
      <c r="R2" s="6"/>
      <c r="S2" s="6">
        <v>28207</v>
      </c>
      <c r="T2" s="6">
        <v>126012</v>
      </c>
      <c r="U2" s="6"/>
      <c r="V2" s="6">
        <v>138584</v>
      </c>
      <c r="W2" s="6"/>
      <c r="X2" s="6"/>
      <c r="Y2" s="6">
        <v>45137</v>
      </c>
      <c r="Z2" s="6">
        <v>104642</v>
      </c>
      <c r="AA2" s="6">
        <v>96799</v>
      </c>
      <c r="AB2" s="6">
        <v>14438</v>
      </c>
      <c r="AC2" s="6">
        <v>106229</v>
      </c>
      <c r="AD2" s="6"/>
      <c r="AE2" s="6"/>
      <c r="AF2" s="6">
        <v>66292</v>
      </c>
      <c r="AG2" s="6"/>
    </row>
    <row r="3" spans="1:33">
      <c r="A3" s="7">
        <v>42121</v>
      </c>
      <c r="B3" s="8" t="s">
        <v>16</v>
      </c>
      <c r="C3" s="4">
        <v>4283.3100000000004</v>
      </c>
      <c r="D3" s="4">
        <v>71</v>
      </c>
      <c r="E3" s="4">
        <f>C3/D3</f>
        <v>60.328309859154899</v>
      </c>
      <c r="F3" s="4"/>
      <c r="G3" s="4"/>
      <c r="H3" s="4" t="s">
        <v>23</v>
      </c>
      <c r="I3" s="4"/>
      <c r="J3" s="4"/>
      <c r="K3" s="4">
        <v>0</v>
      </c>
      <c r="L3" s="4">
        <v>0</v>
      </c>
      <c r="M3" s="4"/>
      <c r="N3" s="4">
        <v>0</v>
      </c>
      <c r="O3" s="4"/>
      <c r="P3" s="4"/>
      <c r="Q3" s="4"/>
      <c r="R3" s="4"/>
      <c r="S3" s="4">
        <v>1</v>
      </c>
      <c r="T3" s="4">
        <v>1</v>
      </c>
      <c r="U3" s="4">
        <v>0</v>
      </c>
      <c r="V3" s="4">
        <v>0</v>
      </c>
      <c r="W3" s="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>
      <c r="A4" s="9">
        <v>42122</v>
      </c>
      <c r="B4" s="5" t="s">
        <v>17</v>
      </c>
      <c r="C4" s="1">
        <v>5223.46</v>
      </c>
      <c r="D4" s="1">
        <v>80</v>
      </c>
      <c r="E4" s="1">
        <f t="shared" ref="E4:E21" si="0">C4/D4</f>
        <v>65.29325</v>
      </c>
      <c r="F4" s="1"/>
      <c r="G4" s="1"/>
      <c r="H4" s="1">
        <f t="shared" ref="H4:H20" si="1">C4/6689</f>
        <v>0.78090297503363704</v>
      </c>
      <c r="I4" s="1"/>
      <c r="J4" s="1"/>
      <c r="K4" s="1">
        <v>0</v>
      </c>
      <c r="L4" s="1">
        <v>0</v>
      </c>
      <c r="M4" s="1">
        <v>2</v>
      </c>
      <c r="N4" s="1">
        <v>6</v>
      </c>
      <c r="O4" s="1">
        <v>286</v>
      </c>
      <c r="P4" s="1"/>
      <c r="Q4" s="1"/>
      <c r="R4" s="1"/>
      <c r="S4" s="1">
        <v>5</v>
      </c>
      <c r="T4" s="1">
        <v>1</v>
      </c>
      <c r="U4" s="1">
        <v>0</v>
      </c>
      <c r="V4" s="1">
        <v>0</v>
      </c>
      <c r="W4" s="1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3">
      <c r="A5" s="9">
        <v>42123</v>
      </c>
      <c r="B5" s="5" t="s">
        <v>18</v>
      </c>
      <c r="C5" s="1">
        <v>3802.11</v>
      </c>
      <c r="D5" s="1">
        <v>75</v>
      </c>
      <c r="E5" s="1">
        <f t="shared" si="0"/>
        <v>50.694800000000001</v>
      </c>
      <c r="F5" s="1"/>
      <c r="G5" s="1"/>
      <c r="H5" s="1">
        <f t="shared" si="1"/>
        <v>0.56841231873224696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33">
      <c r="A6" s="9">
        <v>42124</v>
      </c>
      <c r="B6" s="5" t="s">
        <v>19</v>
      </c>
      <c r="C6" s="1">
        <v>7212.08</v>
      </c>
      <c r="D6" s="1">
        <v>83</v>
      </c>
      <c r="E6" s="1">
        <f t="shared" si="0"/>
        <v>86.892530120481894</v>
      </c>
      <c r="F6" s="1"/>
      <c r="G6" s="1"/>
      <c r="H6" s="1">
        <f t="shared" si="1"/>
        <v>1.07820002989984</v>
      </c>
      <c r="I6" s="1"/>
      <c r="J6" s="1"/>
      <c r="K6" s="1">
        <v>0</v>
      </c>
      <c r="L6" s="1">
        <v>9</v>
      </c>
      <c r="M6" s="1">
        <v>1</v>
      </c>
      <c r="N6" s="1">
        <v>1</v>
      </c>
      <c r="O6" s="1"/>
      <c r="P6" s="1"/>
      <c r="Q6" s="1"/>
      <c r="R6" s="1"/>
      <c r="S6" s="1">
        <v>2</v>
      </c>
      <c r="T6" s="1">
        <v>4</v>
      </c>
      <c r="U6" s="1">
        <v>0</v>
      </c>
      <c r="V6" s="1">
        <v>0</v>
      </c>
      <c r="W6" s="1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>
      <c r="A7" s="9">
        <v>42125</v>
      </c>
      <c r="B7" s="5" t="s">
        <v>20</v>
      </c>
      <c r="C7" s="1">
        <v>5574.95</v>
      </c>
      <c r="D7" s="1">
        <v>74</v>
      </c>
      <c r="E7" s="1">
        <f t="shared" si="0"/>
        <v>75.337162162162201</v>
      </c>
      <c r="F7" s="1"/>
      <c r="G7" s="1"/>
      <c r="H7" s="1">
        <f t="shared" si="1"/>
        <v>0.83345044102257404</v>
      </c>
      <c r="I7" s="1"/>
      <c r="J7" s="1"/>
      <c r="K7" s="1">
        <v>0</v>
      </c>
      <c r="L7" s="1">
        <v>0</v>
      </c>
      <c r="M7" s="1">
        <v>1</v>
      </c>
      <c r="N7" s="1"/>
      <c r="O7" s="1"/>
      <c r="P7" s="1"/>
      <c r="Q7" s="1"/>
      <c r="R7" s="1"/>
      <c r="S7" s="1">
        <v>2</v>
      </c>
      <c r="T7" s="1">
        <v>1</v>
      </c>
      <c r="U7" s="1">
        <v>0</v>
      </c>
      <c r="V7" s="1">
        <v>0</v>
      </c>
      <c r="W7" s="1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>
      <c r="A8" s="9">
        <v>42126</v>
      </c>
      <c r="B8" s="5" t="s">
        <v>21</v>
      </c>
      <c r="C8" s="1">
        <v>5191.97</v>
      </c>
      <c r="D8" s="1">
        <v>69</v>
      </c>
      <c r="E8" s="1">
        <f t="shared" si="0"/>
        <v>75.245942028985496</v>
      </c>
      <c r="F8" s="1"/>
      <c r="G8" s="1"/>
      <c r="H8" s="1">
        <f t="shared" si="1"/>
        <v>0.77619524592614697</v>
      </c>
      <c r="I8" s="1"/>
      <c r="J8" s="1"/>
      <c r="K8" s="1">
        <v>0</v>
      </c>
      <c r="L8" s="1">
        <v>9</v>
      </c>
      <c r="M8" s="1">
        <v>0</v>
      </c>
      <c r="N8" s="1"/>
      <c r="O8" s="1">
        <v>238</v>
      </c>
      <c r="P8" s="1"/>
      <c r="Q8" s="1"/>
      <c r="R8" s="1"/>
      <c r="S8" s="1">
        <v>11</v>
      </c>
      <c r="T8" s="1">
        <v>5</v>
      </c>
      <c r="U8" s="1">
        <v>0</v>
      </c>
      <c r="V8" s="1">
        <v>0</v>
      </c>
      <c r="W8" s="1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>
      <c r="A9" s="9">
        <v>42127</v>
      </c>
      <c r="B9" s="5" t="s">
        <v>22</v>
      </c>
      <c r="C9" s="1">
        <v>7157</v>
      </c>
      <c r="D9" s="1">
        <v>87</v>
      </c>
      <c r="E9" s="1">
        <f t="shared" si="0"/>
        <v>82.264367816091905</v>
      </c>
      <c r="F9" s="1"/>
      <c r="G9" s="1"/>
      <c r="H9" s="1">
        <f t="shared" si="1"/>
        <v>1.0699656151891199</v>
      </c>
      <c r="I9" s="1"/>
      <c r="J9" s="1"/>
      <c r="K9" s="1">
        <v>0</v>
      </c>
      <c r="L9" s="1">
        <v>0</v>
      </c>
      <c r="M9" s="1">
        <v>0</v>
      </c>
      <c r="N9" s="1"/>
      <c r="O9" s="1">
        <v>187</v>
      </c>
      <c r="P9" s="1"/>
      <c r="Q9" s="1"/>
      <c r="R9" s="1"/>
      <c r="S9" s="1">
        <v>2</v>
      </c>
      <c r="T9" s="1">
        <v>2</v>
      </c>
      <c r="U9" s="1">
        <v>0</v>
      </c>
      <c r="V9" s="1">
        <v>0</v>
      </c>
      <c r="W9" s="1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>
      <c r="A10" s="9">
        <v>42128</v>
      </c>
      <c r="B10" s="5" t="s">
        <v>16</v>
      </c>
      <c r="C10" s="1">
        <v>5100.09</v>
      </c>
      <c r="D10" s="1">
        <v>72</v>
      </c>
      <c r="E10" s="1">
        <f t="shared" si="0"/>
        <v>70.834583333333299</v>
      </c>
      <c r="F10" s="1"/>
      <c r="G10" s="1"/>
      <c r="H10" s="1">
        <f t="shared" si="1"/>
        <v>0.76245926147406196</v>
      </c>
      <c r="I10" s="1"/>
      <c r="J10" s="1"/>
      <c r="K10" s="1">
        <v>0</v>
      </c>
      <c r="L10" s="1">
        <v>3</v>
      </c>
      <c r="M10" s="1">
        <v>0</v>
      </c>
      <c r="N10" s="1">
        <v>1</v>
      </c>
      <c r="O10" s="1">
        <v>90</v>
      </c>
      <c r="P10" s="1"/>
      <c r="Q10" s="1"/>
      <c r="R10" s="1"/>
      <c r="S10" s="1">
        <v>3</v>
      </c>
      <c r="T10" s="1">
        <v>0</v>
      </c>
      <c r="U10" s="1">
        <v>2</v>
      </c>
      <c r="V10" s="1">
        <v>0</v>
      </c>
      <c r="W10" s="1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>
      <c r="A11" s="9">
        <v>42129</v>
      </c>
      <c r="B11" s="5" t="s">
        <v>17</v>
      </c>
      <c r="C11" s="1">
        <v>4057.03</v>
      </c>
      <c r="D11" s="1">
        <v>72</v>
      </c>
      <c r="E11" s="1">
        <f t="shared" si="0"/>
        <v>56.347638888888902</v>
      </c>
      <c r="F11" s="1"/>
      <c r="G11" s="1"/>
      <c r="H11" s="1">
        <f t="shared" si="1"/>
        <v>0.60652264912542997</v>
      </c>
      <c r="I11" s="1"/>
      <c r="J11" s="1"/>
      <c r="K11" s="1">
        <v>0</v>
      </c>
      <c r="L11" s="1">
        <v>0</v>
      </c>
      <c r="M11" s="1">
        <v>1</v>
      </c>
      <c r="N11" s="1">
        <v>2</v>
      </c>
      <c r="O11" s="1">
        <v>48</v>
      </c>
      <c r="P11" s="1"/>
      <c r="Q11" s="1"/>
      <c r="R11" s="1"/>
      <c r="S11" s="1">
        <v>1</v>
      </c>
      <c r="T11" s="1">
        <v>1</v>
      </c>
      <c r="U11" s="1">
        <v>0</v>
      </c>
      <c r="V11" s="1">
        <v>2</v>
      </c>
      <c r="W11" s="1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>
      <c r="A12" s="9">
        <v>42130</v>
      </c>
      <c r="B12" s="5" t="s">
        <v>18</v>
      </c>
      <c r="C12" s="1">
        <v>4523.04</v>
      </c>
      <c r="D12" s="1">
        <v>74</v>
      </c>
      <c r="E12" s="1">
        <f t="shared" si="0"/>
        <v>61.122162162162198</v>
      </c>
      <c r="F12" s="1"/>
      <c r="G12" s="1"/>
      <c r="H12" s="1">
        <f t="shared" si="1"/>
        <v>0.67619076095081498</v>
      </c>
      <c r="I12" s="1"/>
      <c r="J12" s="1"/>
      <c r="K12" s="1">
        <v>2</v>
      </c>
      <c r="L12" s="1">
        <v>3</v>
      </c>
      <c r="M12" s="1">
        <v>0</v>
      </c>
      <c r="N12" s="1">
        <v>1</v>
      </c>
      <c r="O12" s="1">
        <v>48</v>
      </c>
      <c r="P12" s="1"/>
      <c r="Q12" s="1"/>
      <c r="R12" s="1"/>
      <c r="S12" s="1">
        <v>0</v>
      </c>
      <c r="T12" s="1">
        <v>1</v>
      </c>
      <c r="U12" s="1">
        <v>0</v>
      </c>
      <c r="V12" s="1">
        <v>0</v>
      </c>
      <c r="W12" s="1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>
      <c r="A13" s="9">
        <v>42131</v>
      </c>
      <c r="B13" s="5" t="s">
        <v>19</v>
      </c>
      <c r="C13" s="1">
        <v>3893.4</v>
      </c>
      <c r="D13" s="1">
        <v>56</v>
      </c>
      <c r="E13" s="1">
        <f t="shared" si="0"/>
        <v>69.525000000000006</v>
      </c>
      <c r="F13" s="1"/>
      <c r="G13" s="1"/>
      <c r="H13" s="1">
        <f t="shared" si="1"/>
        <v>0.58206009866945696</v>
      </c>
      <c r="I13" s="1"/>
      <c r="J13" s="1"/>
      <c r="K13" s="1">
        <v>0</v>
      </c>
      <c r="L13" s="1">
        <v>0</v>
      </c>
      <c r="M13" s="1">
        <v>0</v>
      </c>
      <c r="N13" s="1">
        <v>2</v>
      </c>
      <c r="O13" s="1">
        <v>0</v>
      </c>
      <c r="P13" s="1"/>
      <c r="Q13" s="1"/>
      <c r="R13" s="1"/>
      <c r="S13" s="1">
        <v>1</v>
      </c>
      <c r="T13" s="1">
        <v>1</v>
      </c>
      <c r="U13" s="1">
        <v>0</v>
      </c>
      <c r="V13" s="1">
        <v>0</v>
      </c>
      <c r="W13" s="1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>
      <c r="A14" s="9">
        <v>42132</v>
      </c>
      <c r="B14" s="5" t="s">
        <v>20</v>
      </c>
      <c r="C14" s="1">
        <v>3851.2</v>
      </c>
      <c r="D14" s="1">
        <v>75</v>
      </c>
      <c r="E14" s="1">
        <f t="shared" si="0"/>
        <v>51.349333333333298</v>
      </c>
      <c r="F14" s="1"/>
      <c r="G14" s="1"/>
      <c r="H14" s="1">
        <f t="shared" si="1"/>
        <v>0.57575123336821599</v>
      </c>
      <c r="I14" s="1"/>
      <c r="J14" s="1"/>
      <c r="K14" s="1">
        <v>2</v>
      </c>
      <c r="L14" s="1">
        <v>0</v>
      </c>
      <c r="M14" s="1">
        <v>2</v>
      </c>
      <c r="N14" s="1">
        <v>6</v>
      </c>
      <c r="O14" s="1">
        <v>96</v>
      </c>
      <c r="P14" s="1"/>
      <c r="Q14" s="1"/>
      <c r="R14" s="1"/>
      <c r="S14" s="1">
        <v>0</v>
      </c>
      <c r="T14" s="1">
        <v>2</v>
      </c>
      <c r="U14" s="1">
        <v>0</v>
      </c>
      <c r="V14" s="1">
        <v>0</v>
      </c>
      <c r="W14" s="1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>
      <c r="A15" s="9">
        <v>42133</v>
      </c>
      <c r="B15" s="5" t="s">
        <v>21</v>
      </c>
      <c r="C15" s="1">
        <v>3762.16</v>
      </c>
      <c r="D15" s="1">
        <v>68</v>
      </c>
      <c r="E15" s="1">
        <f t="shared" si="0"/>
        <v>55.3258823529412</v>
      </c>
      <c r="F15" s="1"/>
      <c r="G15" s="1"/>
      <c r="H15" s="1">
        <f t="shared" si="1"/>
        <v>0.56243982658095404</v>
      </c>
      <c r="I15" s="1"/>
      <c r="J15" s="13">
        <v>14</v>
      </c>
      <c r="K15" s="1">
        <v>0</v>
      </c>
      <c r="L15" s="1">
        <v>0</v>
      </c>
      <c r="M15" s="1">
        <v>0</v>
      </c>
      <c r="N15" s="1">
        <v>3</v>
      </c>
      <c r="O15" s="1">
        <v>45</v>
      </c>
      <c r="P15" s="1"/>
      <c r="Q15" s="1"/>
      <c r="R15" s="1"/>
      <c r="S15" s="1">
        <v>2</v>
      </c>
      <c r="T15" s="1">
        <v>2</v>
      </c>
      <c r="U15" s="1">
        <v>0</v>
      </c>
      <c r="V15" s="1">
        <v>0</v>
      </c>
      <c r="W15" s="1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>
      <c r="A16" s="9">
        <v>42134</v>
      </c>
      <c r="B16" s="5" t="s">
        <v>22</v>
      </c>
      <c r="C16" s="1">
        <v>6221.29</v>
      </c>
      <c r="D16" s="1">
        <v>76</v>
      </c>
      <c r="E16" s="1">
        <f t="shared" si="0"/>
        <v>81.859078947368403</v>
      </c>
      <c r="F16" s="1"/>
      <c r="G16" s="1"/>
      <c r="H16" s="1">
        <f t="shared" si="1"/>
        <v>0.93007773957243201</v>
      </c>
      <c r="I16" s="1"/>
      <c r="J16" s="13">
        <v>4</v>
      </c>
      <c r="K16" s="1">
        <v>2</v>
      </c>
      <c r="L16" s="1">
        <v>0</v>
      </c>
      <c r="M16" s="1">
        <v>4</v>
      </c>
      <c r="N16" s="1">
        <v>0</v>
      </c>
      <c r="O16" s="1">
        <v>745.3</v>
      </c>
      <c r="P16" s="1"/>
      <c r="Q16" s="1"/>
      <c r="R16" s="1"/>
      <c r="S16" s="1">
        <v>2</v>
      </c>
      <c r="T16" s="1">
        <v>1</v>
      </c>
      <c r="U16" s="1">
        <v>0</v>
      </c>
      <c r="V16" s="1">
        <v>0</v>
      </c>
      <c r="W16" s="1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>
      <c r="A17" s="9">
        <v>42135</v>
      </c>
      <c r="B17" s="5" t="s">
        <v>16</v>
      </c>
      <c r="C17" s="1">
        <v>4863.82</v>
      </c>
      <c r="D17" s="1">
        <v>88</v>
      </c>
      <c r="E17" s="1">
        <f t="shared" si="0"/>
        <v>55.270681818181799</v>
      </c>
      <c r="F17" s="1"/>
      <c r="G17" s="1"/>
      <c r="H17" s="1">
        <f t="shared" si="1"/>
        <v>0.72713709074600097</v>
      </c>
      <c r="I17" s="1"/>
      <c r="J17" s="1">
        <v>21</v>
      </c>
      <c r="K17" s="1">
        <v>0</v>
      </c>
      <c r="L17" s="1">
        <v>0</v>
      </c>
      <c r="M17" s="1">
        <v>3</v>
      </c>
      <c r="N17" s="1">
        <v>1</v>
      </c>
      <c r="O17" s="1">
        <v>48</v>
      </c>
      <c r="P17" s="1"/>
      <c r="Q17" s="1"/>
      <c r="R17" s="1"/>
      <c r="S17" s="1">
        <v>0</v>
      </c>
      <c r="T17" s="1">
        <v>0</v>
      </c>
      <c r="U17" s="1">
        <v>0</v>
      </c>
      <c r="V17" s="1">
        <v>0</v>
      </c>
      <c r="W17" s="1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>
      <c r="A18" s="9">
        <v>42136</v>
      </c>
      <c r="B18" s="5" t="s">
        <v>17</v>
      </c>
      <c r="C18" s="1">
        <v>6881.15</v>
      </c>
      <c r="D18" s="1">
        <v>73</v>
      </c>
      <c r="E18" s="1">
        <f t="shared" si="0"/>
        <v>94.262328767123293</v>
      </c>
      <c r="F18" s="1"/>
      <c r="G18" s="1"/>
      <c r="H18" s="1">
        <f t="shared" si="1"/>
        <v>1.0287262670055299</v>
      </c>
      <c r="I18" s="1"/>
      <c r="J18" s="1">
        <v>4</v>
      </c>
      <c r="K18" s="1">
        <v>0</v>
      </c>
      <c r="L18" s="1">
        <v>0</v>
      </c>
      <c r="M18" s="1">
        <v>0</v>
      </c>
      <c r="N18" s="1">
        <v>0</v>
      </c>
      <c r="O18" s="1">
        <v>171</v>
      </c>
      <c r="P18" s="1"/>
      <c r="Q18" s="1"/>
      <c r="R18" s="1"/>
      <c r="S18" s="1">
        <v>2</v>
      </c>
      <c r="T18" s="1">
        <v>1</v>
      </c>
      <c r="U18" s="1">
        <v>0</v>
      </c>
      <c r="V18" s="1">
        <v>3</v>
      </c>
      <c r="W18" s="1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>
      <c r="A19" s="9">
        <v>42137</v>
      </c>
      <c r="B19" s="5" t="s">
        <v>18</v>
      </c>
      <c r="C19" s="1">
        <v>2530.4499999999998</v>
      </c>
      <c r="D19" s="1">
        <v>54</v>
      </c>
      <c r="E19" s="1">
        <f t="shared" si="0"/>
        <v>46.860185185185202</v>
      </c>
      <c r="F19" s="1"/>
      <c r="G19" s="1"/>
      <c r="H19" s="1">
        <f t="shared" si="1"/>
        <v>0.37830019434893097</v>
      </c>
      <c r="I19" s="1"/>
      <c r="J19" s="1">
        <v>7</v>
      </c>
      <c r="K19" s="1">
        <v>0</v>
      </c>
      <c r="L19" s="1">
        <v>0</v>
      </c>
      <c r="M19" s="1">
        <v>1</v>
      </c>
      <c r="N19" s="1">
        <v>0</v>
      </c>
      <c r="O19" s="1">
        <v>0</v>
      </c>
      <c r="P19" s="1"/>
      <c r="Q19" s="1"/>
      <c r="R19" s="1"/>
      <c r="S19" s="1">
        <v>0</v>
      </c>
      <c r="T19" s="1">
        <v>0</v>
      </c>
      <c r="U19" s="1">
        <v>0</v>
      </c>
      <c r="V19" s="1">
        <v>0</v>
      </c>
      <c r="W19" s="1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>
      <c r="A20" s="10">
        <v>42138</v>
      </c>
      <c r="B20" s="11" t="s">
        <v>19</v>
      </c>
      <c r="C20" s="3">
        <v>4913.8900000000003</v>
      </c>
      <c r="D20" s="3">
        <v>79</v>
      </c>
      <c r="E20" s="3">
        <f t="shared" si="0"/>
        <v>62.201139240506301</v>
      </c>
      <c r="F20" s="3"/>
      <c r="G20" s="3"/>
      <c r="H20" s="3">
        <f t="shared" si="1"/>
        <v>0.73462251457617</v>
      </c>
      <c r="I20" s="3"/>
      <c r="J20" s="3">
        <v>16</v>
      </c>
      <c r="K20" s="3">
        <v>0</v>
      </c>
      <c r="L20" s="3">
        <v>4</v>
      </c>
      <c r="M20" s="3">
        <v>1</v>
      </c>
      <c r="N20" s="3">
        <v>0</v>
      </c>
      <c r="O20" s="3">
        <v>323</v>
      </c>
      <c r="P20" s="3"/>
      <c r="Q20" s="3"/>
      <c r="R20" s="3"/>
      <c r="S20" s="3">
        <v>2</v>
      </c>
      <c r="T20" s="3">
        <v>1</v>
      </c>
      <c r="U20" s="3">
        <v>0</v>
      </c>
      <c r="V20" s="3">
        <v>0</v>
      </c>
      <c r="W20" s="3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s="1" customFormat="1">
      <c r="A21" s="9">
        <v>42139</v>
      </c>
      <c r="B21" s="5" t="s">
        <v>20</v>
      </c>
      <c r="C21" s="1">
        <v>4047.47</v>
      </c>
      <c r="D21" s="1">
        <v>70</v>
      </c>
      <c r="E21" s="1">
        <f t="shared" si="0"/>
        <v>57.820999999999998</v>
      </c>
      <c r="F21" s="3"/>
      <c r="G21" s="3"/>
      <c r="H21" s="3">
        <f t="shared" ref="H21:H32" si="2">C21/6689</f>
        <v>0.60509343698609697</v>
      </c>
      <c r="I21" s="3"/>
      <c r="J21" s="1">
        <v>11</v>
      </c>
      <c r="K21" s="1">
        <v>0</v>
      </c>
      <c r="L21" s="1">
        <v>0</v>
      </c>
      <c r="M21" s="1">
        <v>1</v>
      </c>
      <c r="N21" s="1">
        <v>5</v>
      </c>
      <c r="O21" s="1">
        <v>45</v>
      </c>
      <c r="S21" s="1">
        <v>0</v>
      </c>
      <c r="T21" s="1">
        <v>0</v>
      </c>
      <c r="U21" s="1">
        <v>0</v>
      </c>
      <c r="V21" s="1">
        <v>0</v>
      </c>
    </row>
    <row r="22" spans="1:33" s="1" customFormat="1">
      <c r="A22" s="10">
        <v>42140</v>
      </c>
      <c r="B22" s="11" t="s">
        <v>21</v>
      </c>
      <c r="C22" s="1">
        <v>7417.46</v>
      </c>
      <c r="D22" s="1">
        <v>87</v>
      </c>
      <c r="E22" s="1">
        <f t="shared" ref="E22:E32" si="3">C22/D22</f>
        <v>85.258160919540202</v>
      </c>
      <c r="F22" s="3"/>
      <c r="G22" s="3"/>
      <c r="H22" s="3">
        <f t="shared" si="2"/>
        <v>1.10890417102706</v>
      </c>
      <c r="I22" s="3"/>
      <c r="K22" s="1">
        <v>0</v>
      </c>
      <c r="L22" s="1">
        <v>6</v>
      </c>
      <c r="M22" s="1">
        <v>0</v>
      </c>
      <c r="N22" s="1">
        <v>2</v>
      </c>
      <c r="O22" s="1">
        <v>128</v>
      </c>
      <c r="S22" s="1">
        <v>0</v>
      </c>
      <c r="T22" s="1">
        <v>2</v>
      </c>
      <c r="U22" s="1">
        <v>2</v>
      </c>
      <c r="V22" s="1">
        <v>0</v>
      </c>
    </row>
    <row r="23" spans="1:33" s="1" customFormat="1">
      <c r="A23" s="9">
        <v>42141</v>
      </c>
      <c r="B23" s="5" t="s">
        <v>22</v>
      </c>
      <c r="C23" s="1">
        <v>6920.39</v>
      </c>
      <c r="D23" s="1">
        <v>99</v>
      </c>
      <c r="E23" s="1">
        <f t="shared" si="3"/>
        <v>69.902929292929301</v>
      </c>
      <c r="F23" s="3"/>
      <c r="G23" s="3"/>
      <c r="H23" s="3">
        <f t="shared" si="2"/>
        <v>1.0345926147406199</v>
      </c>
      <c r="I23" s="3"/>
      <c r="K23" s="1">
        <v>0</v>
      </c>
      <c r="L23" s="1">
        <v>6</v>
      </c>
      <c r="M23" s="1">
        <v>0</v>
      </c>
      <c r="N23" s="1">
        <v>1</v>
      </c>
      <c r="O23" s="1">
        <v>193</v>
      </c>
      <c r="S23" s="1">
        <v>6</v>
      </c>
      <c r="T23" s="1">
        <v>3</v>
      </c>
      <c r="U23" s="1">
        <v>0</v>
      </c>
      <c r="V23" s="1">
        <v>0</v>
      </c>
    </row>
    <row r="24" spans="1:33" s="1" customFormat="1">
      <c r="A24" s="10">
        <v>42142</v>
      </c>
      <c r="B24" s="11" t="s">
        <v>16</v>
      </c>
      <c r="C24" s="1">
        <v>6124.25</v>
      </c>
      <c r="D24" s="1">
        <v>78</v>
      </c>
      <c r="E24" s="1">
        <f t="shared" si="3"/>
        <v>78.516025641025607</v>
      </c>
      <c r="F24" s="3"/>
      <c r="G24" s="3"/>
      <c r="H24" s="3">
        <f t="shared" si="2"/>
        <v>0.91557033936313303</v>
      </c>
      <c r="I24" s="3"/>
      <c r="J24" s="1">
        <v>11</v>
      </c>
      <c r="K24" s="1">
        <v>0</v>
      </c>
      <c r="L24" s="1">
        <v>0</v>
      </c>
      <c r="M24" s="1">
        <v>3</v>
      </c>
      <c r="N24" s="1">
        <v>9</v>
      </c>
      <c r="O24" s="1">
        <v>48</v>
      </c>
      <c r="S24" s="1">
        <v>6</v>
      </c>
      <c r="T24" s="1">
        <v>1</v>
      </c>
      <c r="U24" s="1">
        <v>0</v>
      </c>
      <c r="V24" s="1">
        <v>0</v>
      </c>
    </row>
    <row r="25" spans="1:33" s="1" customFormat="1">
      <c r="A25" s="9">
        <v>42143</v>
      </c>
      <c r="B25" s="5" t="s">
        <v>17</v>
      </c>
      <c r="C25" s="1">
        <v>4056.98</v>
      </c>
      <c r="D25" s="1">
        <v>55</v>
      </c>
      <c r="E25" s="1">
        <f t="shared" si="3"/>
        <v>73.763272727272707</v>
      </c>
      <c r="F25" s="3"/>
      <c r="G25" s="3"/>
      <c r="H25" s="3">
        <f t="shared" si="2"/>
        <v>0.60651517416654199</v>
      </c>
      <c r="I25" s="3"/>
      <c r="K25" s="1">
        <v>0</v>
      </c>
      <c r="L25" s="1">
        <v>0</v>
      </c>
      <c r="M25" s="1">
        <v>0.1</v>
      </c>
      <c r="N25" s="1">
        <v>1</v>
      </c>
      <c r="O25" s="1">
        <v>158</v>
      </c>
      <c r="S25" s="1">
        <v>0</v>
      </c>
      <c r="T25" s="1">
        <v>0</v>
      </c>
      <c r="U25" s="1">
        <v>0</v>
      </c>
      <c r="V25" s="1">
        <v>0</v>
      </c>
    </row>
    <row r="26" spans="1:33" s="1" customFormat="1">
      <c r="A26" s="10">
        <v>42144</v>
      </c>
      <c r="B26" s="11" t="s">
        <v>18</v>
      </c>
      <c r="C26" s="1">
        <v>4325.8999999999996</v>
      </c>
      <c r="D26" s="1">
        <v>76</v>
      </c>
      <c r="E26" s="1">
        <f t="shared" si="3"/>
        <v>56.919736842105301</v>
      </c>
      <c r="F26" s="3"/>
      <c r="G26" s="3"/>
      <c r="H26" s="3">
        <f t="shared" si="2"/>
        <v>0.64671849304828799</v>
      </c>
      <c r="I26" s="3"/>
      <c r="J26" s="1">
        <v>7</v>
      </c>
      <c r="K26" s="1">
        <v>0</v>
      </c>
      <c r="L26" s="1">
        <v>0</v>
      </c>
      <c r="M26" s="1">
        <v>0</v>
      </c>
      <c r="N26" s="1">
        <v>0</v>
      </c>
      <c r="O26" s="1">
        <v>334</v>
      </c>
      <c r="S26" s="1">
        <v>6</v>
      </c>
      <c r="T26" s="1">
        <v>2</v>
      </c>
      <c r="U26" s="1">
        <v>0</v>
      </c>
      <c r="V26" s="1">
        <v>0</v>
      </c>
    </row>
    <row r="27" spans="1:33" s="1" customFormat="1">
      <c r="A27" s="9">
        <v>42145</v>
      </c>
      <c r="B27" s="5" t="s">
        <v>19</v>
      </c>
      <c r="C27" s="1">
        <v>4761.46</v>
      </c>
      <c r="D27" s="1">
        <v>77</v>
      </c>
      <c r="E27" s="1">
        <f t="shared" si="3"/>
        <v>61.837142857142901</v>
      </c>
      <c r="F27" s="3"/>
      <c r="G27" s="3"/>
      <c r="H27" s="3">
        <f t="shared" si="2"/>
        <v>0.71183435491104796</v>
      </c>
      <c r="I27" s="3"/>
      <c r="J27" s="1">
        <v>9</v>
      </c>
      <c r="K27" s="1">
        <v>0</v>
      </c>
      <c r="L27" s="1">
        <v>0</v>
      </c>
      <c r="M27" s="1">
        <v>0</v>
      </c>
      <c r="N27" s="1">
        <v>0</v>
      </c>
      <c r="O27" s="1">
        <v>45</v>
      </c>
      <c r="S27" s="1">
        <v>1</v>
      </c>
      <c r="T27" s="1">
        <v>1</v>
      </c>
      <c r="U27" s="1">
        <v>0</v>
      </c>
      <c r="V27" s="1">
        <v>0</v>
      </c>
    </row>
    <row r="28" spans="1:33" s="1" customFormat="1">
      <c r="A28" s="10">
        <v>42146</v>
      </c>
      <c r="B28" s="11" t="s">
        <v>20</v>
      </c>
      <c r="C28" s="1">
        <v>4455.34</v>
      </c>
      <c r="D28" s="1">
        <v>87</v>
      </c>
      <c r="E28" s="1">
        <f t="shared" si="3"/>
        <v>51.210804597701099</v>
      </c>
      <c r="F28" s="3"/>
      <c r="G28" s="3"/>
      <c r="H28" s="3">
        <f t="shared" si="2"/>
        <v>0.66606966661683398</v>
      </c>
      <c r="I28" s="3"/>
      <c r="J28" s="1">
        <v>12</v>
      </c>
      <c r="K28" s="1">
        <v>0</v>
      </c>
      <c r="L28" s="1">
        <v>4</v>
      </c>
      <c r="M28" s="1">
        <v>0</v>
      </c>
      <c r="N28" s="1">
        <v>0</v>
      </c>
      <c r="O28" s="1">
        <v>741</v>
      </c>
      <c r="S28" s="1">
        <v>0</v>
      </c>
      <c r="T28" s="1">
        <v>0</v>
      </c>
      <c r="U28" s="1">
        <v>0</v>
      </c>
      <c r="V28" s="1">
        <v>0</v>
      </c>
    </row>
    <row r="29" spans="1:33" s="1" customFormat="1">
      <c r="A29" s="9">
        <v>42147</v>
      </c>
      <c r="B29" s="5" t="s">
        <v>21</v>
      </c>
      <c r="C29" s="1">
        <v>5141.0200000000004</v>
      </c>
      <c r="D29" s="1">
        <v>87</v>
      </c>
      <c r="E29" s="1">
        <f t="shared" si="3"/>
        <v>59.092183908046003</v>
      </c>
      <c r="F29" s="3"/>
      <c r="G29" s="3"/>
      <c r="H29" s="3">
        <f t="shared" si="2"/>
        <v>0.76857826281955499</v>
      </c>
      <c r="I29" s="3"/>
      <c r="J29" s="1">
        <v>14</v>
      </c>
      <c r="K29" s="1">
        <v>0</v>
      </c>
      <c r="L29" s="1">
        <v>0</v>
      </c>
      <c r="M29" s="1">
        <v>0</v>
      </c>
      <c r="N29" s="1">
        <v>1</v>
      </c>
      <c r="O29" s="1">
        <v>482</v>
      </c>
      <c r="S29" s="1">
        <v>1</v>
      </c>
      <c r="T29" s="1">
        <v>1</v>
      </c>
      <c r="U29" s="1">
        <v>0</v>
      </c>
      <c r="V29" s="1">
        <v>0</v>
      </c>
    </row>
    <row r="30" spans="1:33" s="1" customFormat="1">
      <c r="A30" s="10">
        <v>42148</v>
      </c>
      <c r="B30" s="11" t="s">
        <v>22</v>
      </c>
      <c r="C30" s="1">
        <v>4068.81</v>
      </c>
      <c r="D30" s="1">
        <v>88</v>
      </c>
      <c r="E30" s="1">
        <f t="shared" si="3"/>
        <v>46.236477272727299</v>
      </c>
      <c r="F30" s="3"/>
      <c r="G30" s="3"/>
      <c r="H30" s="3">
        <f t="shared" si="2"/>
        <v>0.60828374943937802</v>
      </c>
      <c r="I30" s="3"/>
      <c r="J30" s="1">
        <v>9</v>
      </c>
      <c r="K30" s="1">
        <v>0</v>
      </c>
      <c r="L30" s="1">
        <v>0</v>
      </c>
      <c r="M30" s="1">
        <v>2</v>
      </c>
      <c r="N30" s="1">
        <v>1</v>
      </c>
      <c r="O30" s="1">
        <v>48</v>
      </c>
      <c r="S30" s="1">
        <v>3</v>
      </c>
      <c r="T30" s="1">
        <v>2</v>
      </c>
      <c r="U30" s="1">
        <v>0</v>
      </c>
      <c r="V30" s="1">
        <v>0</v>
      </c>
    </row>
    <row r="31" spans="1:33" s="1" customFormat="1">
      <c r="A31" s="9">
        <v>42149</v>
      </c>
      <c r="B31" s="5" t="s">
        <v>16</v>
      </c>
      <c r="C31" s="1">
        <v>5387.4</v>
      </c>
      <c r="D31" s="1">
        <v>75</v>
      </c>
      <c r="E31" s="1">
        <f t="shared" si="3"/>
        <v>71.831999999999994</v>
      </c>
      <c r="F31" s="3"/>
      <c r="G31" s="3"/>
      <c r="H31" s="3">
        <f t="shared" si="2"/>
        <v>0.80541187023471394</v>
      </c>
      <c r="I31" s="3"/>
      <c r="J31" s="1">
        <v>3</v>
      </c>
      <c r="K31" s="1">
        <v>0</v>
      </c>
      <c r="L31" s="1">
        <v>0</v>
      </c>
      <c r="M31" s="1">
        <v>0</v>
      </c>
      <c r="N31" s="1">
        <v>0</v>
      </c>
      <c r="O31" s="1">
        <v>45</v>
      </c>
      <c r="S31" s="1">
        <v>6</v>
      </c>
      <c r="T31" s="1">
        <v>0</v>
      </c>
      <c r="U31" s="1">
        <v>1</v>
      </c>
      <c r="V31" s="1">
        <v>0</v>
      </c>
    </row>
    <row r="32" spans="1:33" s="1" customFormat="1">
      <c r="A32" s="10">
        <v>42150</v>
      </c>
      <c r="B32" s="11" t="s">
        <v>17</v>
      </c>
      <c r="C32" s="1">
        <v>7275.47</v>
      </c>
      <c r="D32" s="1">
        <v>83</v>
      </c>
      <c r="E32" s="1">
        <f t="shared" si="3"/>
        <v>87.656265060240997</v>
      </c>
      <c r="F32" s="3"/>
      <c r="G32" s="3"/>
      <c r="H32" s="3">
        <f t="shared" si="2"/>
        <v>1.0876767827776901</v>
      </c>
      <c r="I32" s="3"/>
      <c r="J32" s="1">
        <v>13</v>
      </c>
      <c r="K32" s="1">
        <v>0</v>
      </c>
      <c r="L32" s="1">
        <v>0</v>
      </c>
      <c r="M32" s="1">
        <v>3</v>
      </c>
      <c r="N32" s="1">
        <v>3</v>
      </c>
      <c r="O32" s="1">
        <v>75</v>
      </c>
      <c r="S32" s="1">
        <v>1</v>
      </c>
      <c r="T32" s="1">
        <v>2</v>
      </c>
      <c r="U32" s="1">
        <v>1</v>
      </c>
      <c r="V32" s="1">
        <v>0</v>
      </c>
    </row>
    <row r="33" spans="1:33" s="1" customFormat="1">
      <c r="A33" s="9">
        <v>42151</v>
      </c>
      <c r="B33" s="5" t="s">
        <v>18</v>
      </c>
      <c r="C33" s="1">
        <v>2702.81</v>
      </c>
      <c r="D33" s="1">
        <v>64</v>
      </c>
      <c r="E33" s="1">
        <f t="shared" ref="E33:E45" si="4">C33/D33</f>
        <v>42.231406249999999</v>
      </c>
      <c r="F33" s="3"/>
      <c r="G33" s="3"/>
      <c r="H33" s="3">
        <f t="shared" ref="H33:H45" si="5">C33/6689</f>
        <v>0.40406787262670102</v>
      </c>
      <c r="I33" s="3"/>
      <c r="J33" s="1">
        <v>6</v>
      </c>
      <c r="K33" s="1">
        <v>0</v>
      </c>
      <c r="L33" s="1">
        <v>6</v>
      </c>
      <c r="M33" s="1">
        <v>3</v>
      </c>
      <c r="N33" s="1">
        <v>0</v>
      </c>
      <c r="O33" s="1">
        <v>0</v>
      </c>
      <c r="T33" s="1">
        <v>1</v>
      </c>
      <c r="U33" s="1">
        <v>0</v>
      </c>
      <c r="V33" s="1">
        <v>0</v>
      </c>
    </row>
    <row r="34" spans="1:33" s="1" customFormat="1">
      <c r="A34" s="10">
        <v>42152</v>
      </c>
      <c r="B34" s="11" t="s">
        <v>19</v>
      </c>
      <c r="C34" s="1">
        <v>5190.87</v>
      </c>
      <c r="D34" s="1">
        <v>68</v>
      </c>
      <c r="E34" s="1">
        <f t="shared" si="4"/>
        <v>76.3363235294118</v>
      </c>
      <c r="F34" s="3"/>
      <c r="G34" s="3"/>
      <c r="H34" s="3">
        <f t="shared" si="5"/>
        <v>0.77603079683061704</v>
      </c>
      <c r="I34" s="3"/>
      <c r="J34" s="1">
        <v>12</v>
      </c>
      <c r="K34" s="1">
        <v>0</v>
      </c>
      <c r="L34" s="1">
        <v>0</v>
      </c>
      <c r="M34" s="1">
        <v>0</v>
      </c>
      <c r="N34" s="1">
        <v>1</v>
      </c>
      <c r="O34" s="1">
        <v>96</v>
      </c>
      <c r="S34" s="1">
        <v>0</v>
      </c>
      <c r="T34" s="1">
        <v>0</v>
      </c>
      <c r="U34" s="1">
        <v>0</v>
      </c>
      <c r="V34" s="1">
        <v>0</v>
      </c>
    </row>
    <row r="35" spans="1:33" s="1" customFormat="1">
      <c r="A35" s="9">
        <v>42153</v>
      </c>
      <c r="B35" s="5" t="s">
        <v>20</v>
      </c>
      <c r="C35" s="1">
        <v>2309.13</v>
      </c>
      <c r="D35" s="1">
        <v>55</v>
      </c>
      <c r="E35" s="1">
        <f t="shared" si="4"/>
        <v>41.984181818181803</v>
      </c>
      <c r="F35" s="3"/>
      <c r="G35" s="3"/>
      <c r="H35" s="3">
        <f t="shared" si="5"/>
        <v>0.34521303632830003</v>
      </c>
      <c r="I35" s="3"/>
      <c r="J35" s="1">
        <v>4</v>
      </c>
      <c r="K35" s="1">
        <v>0</v>
      </c>
      <c r="L35" s="1">
        <v>0</v>
      </c>
      <c r="M35" s="1">
        <v>0</v>
      </c>
      <c r="N35" s="1">
        <v>1</v>
      </c>
      <c r="O35" s="1">
        <v>0</v>
      </c>
      <c r="S35" s="1">
        <v>0</v>
      </c>
      <c r="T35" s="1">
        <v>1</v>
      </c>
      <c r="U35" s="1">
        <v>1</v>
      </c>
      <c r="V35" s="1">
        <v>0</v>
      </c>
    </row>
    <row r="36" spans="1:33" s="1" customFormat="1">
      <c r="A36" s="10">
        <v>42154</v>
      </c>
      <c r="B36" s="5" t="s">
        <v>21</v>
      </c>
      <c r="C36" s="1">
        <v>4530.04</v>
      </c>
      <c r="D36" s="1">
        <v>80</v>
      </c>
      <c r="E36" s="1">
        <f t="shared" si="4"/>
        <v>56.625500000000002</v>
      </c>
      <c r="F36" s="3"/>
      <c r="G36" s="3"/>
      <c r="H36" s="3">
        <f t="shared" si="5"/>
        <v>0.67723725519509603</v>
      </c>
      <c r="I36" s="3"/>
      <c r="J36" s="1">
        <v>12</v>
      </c>
      <c r="K36" s="1">
        <v>0</v>
      </c>
      <c r="L36" s="1">
        <v>0</v>
      </c>
      <c r="M36" s="1">
        <v>2</v>
      </c>
      <c r="N36" s="1">
        <v>1</v>
      </c>
      <c r="O36" s="1">
        <v>0</v>
      </c>
      <c r="S36" s="1">
        <v>11</v>
      </c>
      <c r="T36" s="1">
        <v>0</v>
      </c>
      <c r="U36" s="1">
        <v>0</v>
      </c>
      <c r="V36" s="1">
        <v>0</v>
      </c>
    </row>
    <row r="37" spans="1:33" s="1" customFormat="1">
      <c r="A37" s="10">
        <v>42155</v>
      </c>
      <c r="B37" s="5" t="s">
        <v>22</v>
      </c>
      <c r="C37" s="1">
        <v>5124.3599999999997</v>
      </c>
      <c r="D37" s="1">
        <v>83</v>
      </c>
      <c r="E37" s="1">
        <f t="shared" si="4"/>
        <v>61.739277108433697</v>
      </c>
      <c r="F37" s="3"/>
      <c r="G37" s="3"/>
      <c r="H37" s="3">
        <f t="shared" si="5"/>
        <v>0.76608760651816399</v>
      </c>
      <c r="I37" s="3"/>
      <c r="J37" s="1">
        <v>9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S37" s="1">
        <v>6</v>
      </c>
      <c r="T37" s="1">
        <v>3</v>
      </c>
      <c r="U37" s="1">
        <v>0</v>
      </c>
      <c r="V37" s="1">
        <v>0</v>
      </c>
    </row>
    <row r="38" spans="1:33" s="1" customFormat="1">
      <c r="A38" s="10">
        <v>42156</v>
      </c>
      <c r="B38" s="5" t="s">
        <v>16</v>
      </c>
      <c r="C38" s="1">
        <v>4104.7299999999996</v>
      </c>
      <c r="D38" s="1">
        <v>83</v>
      </c>
      <c r="E38" s="1">
        <f t="shared" si="4"/>
        <v>49.454578313253002</v>
      </c>
      <c r="F38" s="3"/>
      <c r="G38" s="3"/>
      <c r="H38" s="3">
        <f t="shared" si="5"/>
        <v>0.61365375990432003</v>
      </c>
      <c r="I38" s="3"/>
      <c r="J38" s="1">
        <v>14</v>
      </c>
      <c r="K38" s="1">
        <v>0</v>
      </c>
      <c r="L38" s="1">
        <v>3</v>
      </c>
      <c r="M38" s="1">
        <v>5</v>
      </c>
      <c r="N38" s="1">
        <v>1</v>
      </c>
      <c r="O38" s="1">
        <v>0</v>
      </c>
      <c r="S38" s="1">
        <v>0</v>
      </c>
      <c r="T38" s="1">
        <v>0</v>
      </c>
      <c r="U38" s="1">
        <v>1</v>
      </c>
      <c r="V38" s="1">
        <v>0</v>
      </c>
    </row>
    <row r="39" spans="1:33" s="1" customFormat="1">
      <c r="A39" s="10">
        <v>42157</v>
      </c>
      <c r="B39" s="5" t="s">
        <v>17</v>
      </c>
      <c r="C39" s="1">
        <v>4295.38</v>
      </c>
      <c r="D39" s="1">
        <v>88</v>
      </c>
      <c r="E39" s="1">
        <f t="shared" si="4"/>
        <v>48.8111363636364</v>
      </c>
      <c r="F39" s="3"/>
      <c r="G39" s="3"/>
      <c r="H39" s="3">
        <f t="shared" si="5"/>
        <v>0.64215577814322</v>
      </c>
      <c r="I39" s="3"/>
      <c r="J39" s="1">
        <v>16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/>
      <c r="Q39" s="3"/>
      <c r="R39" s="3"/>
      <c r="S39" s="3">
        <v>5</v>
      </c>
      <c r="T39" s="3">
        <v>0</v>
      </c>
      <c r="U39" s="3">
        <v>0</v>
      </c>
      <c r="V39" s="3">
        <v>0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>
      <c r="A40" s="10">
        <v>42159</v>
      </c>
      <c r="B40" s="11" t="s">
        <v>18</v>
      </c>
      <c r="C40">
        <v>4311.55</v>
      </c>
      <c r="D40">
        <v>82</v>
      </c>
      <c r="E40" s="3">
        <f t="shared" si="4"/>
        <v>52.5798780487805</v>
      </c>
      <c r="F40" s="12"/>
      <c r="G40" s="12"/>
      <c r="H40" s="12">
        <f t="shared" si="5"/>
        <v>0.64457317984751095</v>
      </c>
      <c r="I40" s="12"/>
      <c r="J40">
        <v>16</v>
      </c>
      <c r="K40" s="3">
        <v>0</v>
      </c>
      <c r="L40" s="3">
        <v>0</v>
      </c>
      <c r="M40" s="3">
        <v>2</v>
      </c>
      <c r="N40" s="3">
        <v>3</v>
      </c>
      <c r="O40" s="3">
        <v>0</v>
      </c>
      <c r="P40" s="3"/>
      <c r="Q40" s="3"/>
      <c r="R40" s="3"/>
      <c r="S40" s="3">
        <v>3</v>
      </c>
      <c r="T40" s="3">
        <v>1</v>
      </c>
      <c r="U40" s="3">
        <v>0</v>
      </c>
      <c r="V40" s="3">
        <v>0</v>
      </c>
      <c r="W40" s="3"/>
    </row>
    <row r="41" spans="1:33" s="1" customFormat="1">
      <c r="A41" s="9">
        <v>42160</v>
      </c>
      <c r="B41" s="5" t="s">
        <v>19</v>
      </c>
      <c r="C41" s="1">
        <v>4194.67</v>
      </c>
      <c r="D41" s="1">
        <v>68</v>
      </c>
      <c r="E41" s="1">
        <f t="shared" si="4"/>
        <v>61.686323529411801</v>
      </c>
      <c r="H41" s="1">
        <f t="shared" si="5"/>
        <v>0.627099715951562</v>
      </c>
      <c r="K41" s="1">
        <v>0</v>
      </c>
      <c r="L41" s="1">
        <v>0</v>
      </c>
    </row>
    <row r="42" spans="1:33" s="1" customFormat="1">
      <c r="A42" s="9">
        <v>42161</v>
      </c>
      <c r="B42" s="5" t="s">
        <v>21</v>
      </c>
      <c r="C42" s="1">
        <v>4023.32</v>
      </c>
      <c r="D42" s="1">
        <v>84</v>
      </c>
      <c r="E42" s="1">
        <f t="shared" si="4"/>
        <v>47.896666666666697</v>
      </c>
      <c r="H42" s="1">
        <f t="shared" si="5"/>
        <v>0.60148303184332497</v>
      </c>
      <c r="J42" s="1">
        <v>7</v>
      </c>
      <c r="K42" s="1">
        <v>0</v>
      </c>
      <c r="L42" s="1">
        <v>3</v>
      </c>
      <c r="M42" s="1">
        <v>1</v>
      </c>
      <c r="N42" s="1">
        <v>2</v>
      </c>
      <c r="O42" s="1">
        <v>83</v>
      </c>
      <c r="S42" s="1">
        <v>5</v>
      </c>
      <c r="T42" s="1">
        <v>1</v>
      </c>
      <c r="U42" s="1">
        <v>0</v>
      </c>
      <c r="V42" s="1">
        <v>0</v>
      </c>
    </row>
    <row r="43" spans="1:33" s="1" customFormat="1">
      <c r="A43" s="9">
        <v>42162</v>
      </c>
      <c r="B43" s="5" t="s">
        <v>22</v>
      </c>
      <c r="C43" s="1">
        <v>5487.06</v>
      </c>
      <c r="D43" s="1">
        <v>84</v>
      </c>
      <c r="E43" s="1">
        <f t="shared" si="4"/>
        <v>65.322142857142893</v>
      </c>
      <c r="H43" s="1">
        <f t="shared" si="5"/>
        <v>0.820310958289729</v>
      </c>
      <c r="J43" s="1">
        <v>11</v>
      </c>
      <c r="K43" s="1">
        <v>0</v>
      </c>
      <c r="L43" s="1">
        <v>0</v>
      </c>
      <c r="M43" s="1">
        <v>0</v>
      </c>
      <c r="N43" s="1">
        <v>3</v>
      </c>
      <c r="O43" s="1">
        <v>135</v>
      </c>
      <c r="S43" s="1">
        <v>15</v>
      </c>
      <c r="T43" s="1">
        <v>1</v>
      </c>
      <c r="U43" s="1">
        <v>0</v>
      </c>
      <c r="V43" s="1">
        <v>0</v>
      </c>
    </row>
    <row r="44" spans="1:33" s="1" customFormat="1">
      <c r="A44" s="9">
        <v>42163</v>
      </c>
      <c r="B44" s="5" t="s">
        <v>16</v>
      </c>
      <c r="C44" s="1">
        <v>3354.76</v>
      </c>
      <c r="D44" s="1">
        <v>69</v>
      </c>
      <c r="E44" s="1">
        <f t="shared" si="4"/>
        <v>48.619710144927502</v>
      </c>
      <c r="H44" s="1">
        <f t="shared" si="5"/>
        <v>0.50153386156376101</v>
      </c>
      <c r="J44" s="1">
        <v>9</v>
      </c>
      <c r="K44" s="1">
        <v>0</v>
      </c>
      <c r="L44" s="1">
        <v>0</v>
      </c>
      <c r="M44" s="1">
        <v>0</v>
      </c>
      <c r="N44" s="1">
        <v>1</v>
      </c>
      <c r="O44" s="1">
        <v>271</v>
      </c>
      <c r="S44" s="1">
        <v>0</v>
      </c>
      <c r="T44" s="1">
        <v>0</v>
      </c>
      <c r="U44" s="1">
        <v>0</v>
      </c>
      <c r="V44" s="1">
        <v>3</v>
      </c>
    </row>
    <row r="45" spans="1:33" s="1" customFormat="1">
      <c r="A45" s="9">
        <v>42164</v>
      </c>
      <c r="B45" s="5" t="s">
        <v>17</v>
      </c>
      <c r="C45" s="1">
        <v>4099.42</v>
      </c>
      <c r="D45" s="1">
        <v>77</v>
      </c>
      <c r="E45" s="1">
        <f t="shared" si="4"/>
        <v>53.239220779220801</v>
      </c>
      <c r="H45" s="1">
        <f t="shared" si="5"/>
        <v>0.61285991927044403</v>
      </c>
      <c r="J45" s="1">
        <v>12</v>
      </c>
      <c r="K45" s="1">
        <v>0</v>
      </c>
      <c r="L45" s="1">
        <v>0</v>
      </c>
      <c r="M45" s="1">
        <v>2</v>
      </c>
      <c r="N45" s="1">
        <v>0</v>
      </c>
      <c r="O45" s="1">
        <v>90</v>
      </c>
      <c r="S45" s="1">
        <v>2</v>
      </c>
      <c r="T45" s="1">
        <v>1</v>
      </c>
      <c r="U45" s="1">
        <v>0</v>
      </c>
      <c r="V45" s="1">
        <v>0</v>
      </c>
    </row>
    <row r="46" spans="1:33" s="1" customFormat="1">
      <c r="A46" s="9">
        <v>42165</v>
      </c>
      <c r="B46" s="5" t="s">
        <v>18</v>
      </c>
      <c r="C46" s="1">
        <v>3354.88</v>
      </c>
      <c r="D46" s="1">
        <v>66</v>
      </c>
      <c r="E46" s="1">
        <f t="shared" ref="E46:E56" si="6">C46/D46</f>
        <v>50.831515151515198</v>
      </c>
      <c r="H46" s="1">
        <f t="shared" ref="H46:H56" si="7">C46/6689</f>
        <v>0.50155180146509204</v>
      </c>
      <c r="J46" s="1">
        <v>4</v>
      </c>
      <c r="K46" s="1">
        <v>0</v>
      </c>
      <c r="L46" s="1">
        <v>0</v>
      </c>
      <c r="M46" s="1">
        <v>0</v>
      </c>
      <c r="N46" s="1">
        <v>2</v>
      </c>
      <c r="O46" s="1">
        <v>0</v>
      </c>
      <c r="S46" s="1">
        <v>0</v>
      </c>
      <c r="T46" s="1">
        <v>0</v>
      </c>
      <c r="U46" s="1">
        <v>0</v>
      </c>
      <c r="V46" s="1">
        <v>0</v>
      </c>
    </row>
    <row r="47" spans="1:33" s="1" customFormat="1">
      <c r="A47" s="9">
        <v>42166</v>
      </c>
      <c r="B47" s="5" t="s">
        <v>19</v>
      </c>
      <c r="C47" s="1">
        <v>4719.92</v>
      </c>
      <c r="D47" s="1">
        <v>77</v>
      </c>
      <c r="E47" s="1">
        <f t="shared" si="6"/>
        <v>61.297662337662302</v>
      </c>
      <c r="H47" s="1">
        <f t="shared" si="7"/>
        <v>0.70562415906712495</v>
      </c>
      <c r="J47" s="1">
        <v>10</v>
      </c>
      <c r="K47" s="1">
        <v>1</v>
      </c>
      <c r="L47" s="1">
        <v>0</v>
      </c>
      <c r="M47" s="1">
        <v>1</v>
      </c>
      <c r="N47" s="1">
        <v>1</v>
      </c>
      <c r="O47" s="1">
        <v>406</v>
      </c>
      <c r="S47" s="1">
        <v>0</v>
      </c>
      <c r="T47" s="1">
        <v>2</v>
      </c>
      <c r="U47" s="1">
        <v>0</v>
      </c>
      <c r="V47" s="1">
        <v>0</v>
      </c>
    </row>
    <row r="48" spans="1:33" s="1" customFormat="1">
      <c r="A48" s="9">
        <v>42167</v>
      </c>
      <c r="B48" s="5" t="s">
        <v>20</v>
      </c>
      <c r="C48" s="1">
        <v>8041.36</v>
      </c>
      <c r="D48" s="1">
        <v>107</v>
      </c>
      <c r="E48" s="1">
        <f t="shared" si="6"/>
        <v>75.152897196261705</v>
      </c>
      <c r="H48" s="1">
        <f t="shared" si="7"/>
        <v>1.2021767080281101</v>
      </c>
      <c r="K48" s="1">
        <v>1</v>
      </c>
      <c r="L48" s="1">
        <v>0</v>
      </c>
      <c r="M48" s="1">
        <v>0</v>
      </c>
      <c r="N48" s="1">
        <v>1</v>
      </c>
      <c r="O48" s="1">
        <v>130.24</v>
      </c>
      <c r="S48" s="1">
        <v>10</v>
      </c>
      <c r="T48" s="1">
        <v>0</v>
      </c>
      <c r="U48" s="1">
        <v>2</v>
      </c>
      <c r="V48" s="1">
        <v>0</v>
      </c>
    </row>
    <row r="49" spans="1:22" s="1" customFormat="1">
      <c r="A49" s="9">
        <v>42168</v>
      </c>
      <c r="B49" s="5" t="s">
        <v>21</v>
      </c>
      <c r="C49" s="1">
        <v>9523.5300000000007</v>
      </c>
      <c r="D49" s="1">
        <v>109</v>
      </c>
      <c r="E49" s="1">
        <f t="shared" si="6"/>
        <v>87.371834862385299</v>
      </c>
      <c r="H49" s="1">
        <f t="shared" si="7"/>
        <v>1.42375990432053</v>
      </c>
      <c r="J49" s="1">
        <v>8</v>
      </c>
      <c r="K49" s="1">
        <v>2</v>
      </c>
      <c r="L49" s="1">
        <v>3</v>
      </c>
      <c r="M49" s="1">
        <v>1</v>
      </c>
      <c r="N49" s="1">
        <v>1</v>
      </c>
      <c r="O49" s="1">
        <v>0</v>
      </c>
      <c r="S49" s="1">
        <v>20</v>
      </c>
      <c r="T49" s="1">
        <v>2</v>
      </c>
      <c r="U49" s="1">
        <v>0</v>
      </c>
      <c r="V49" s="1">
        <v>0</v>
      </c>
    </row>
    <row r="50" spans="1:22" s="1" customFormat="1">
      <c r="A50" s="9">
        <v>42169</v>
      </c>
      <c r="B50" s="5" t="s">
        <v>22</v>
      </c>
      <c r="C50" s="1">
        <v>4464.6000000000004</v>
      </c>
      <c r="D50" s="1">
        <v>88</v>
      </c>
      <c r="E50" s="1">
        <f t="shared" si="6"/>
        <v>50.734090909090902</v>
      </c>
      <c r="H50" s="1">
        <f t="shared" si="7"/>
        <v>0.66745402900284101</v>
      </c>
      <c r="J50" s="1">
        <v>11</v>
      </c>
      <c r="K50" s="1">
        <v>0</v>
      </c>
      <c r="L50" s="1">
        <v>0</v>
      </c>
      <c r="M50" s="1">
        <v>0</v>
      </c>
      <c r="N50" s="1">
        <v>2</v>
      </c>
      <c r="O50" s="1">
        <v>225</v>
      </c>
      <c r="S50" s="1">
        <v>0</v>
      </c>
      <c r="T50" s="1">
        <v>0</v>
      </c>
      <c r="U50" s="1">
        <v>0</v>
      </c>
      <c r="V50" s="1">
        <v>3</v>
      </c>
    </row>
    <row r="51" spans="1:22" s="1" customFormat="1">
      <c r="A51" s="9">
        <v>42170</v>
      </c>
      <c r="B51" s="5" t="s">
        <v>16</v>
      </c>
      <c r="C51" s="1">
        <v>3963.32</v>
      </c>
      <c r="D51" s="1">
        <v>66</v>
      </c>
      <c r="E51" s="1">
        <f t="shared" si="6"/>
        <v>60.050303030302999</v>
      </c>
      <c r="H51" s="1">
        <f t="shared" si="7"/>
        <v>0.59251308117805401</v>
      </c>
      <c r="K51" s="1">
        <v>0</v>
      </c>
      <c r="L51" s="1">
        <v>3</v>
      </c>
      <c r="M51" s="1">
        <v>0</v>
      </c>
      <c r="N51" s="1">
        <v>1</v>
      </c>
      <c r="O51" s="1">
        <v>120</v>
      </c>
      <c r="S51" s="1">
        <v>9</v>
      </c>
      <c r="T51" s="1">
        <v>2</v>
      </c>
      <c r="U51" s="1">
        <v>0</v>
      </c>
      <c r="V51" s="1">
        <v>0</v>
      </c>
    </row>
    <row r="52" spans="1:22" s="1" customFormat="1">
      <c r="A52" s="9">
        <v>42171</v>
      </c>
      <c r="B52" s="5" t="s">
        <v>17</v>
      </c>
      <c r="C52" s="1">
        <v>4120.3</v>
      </c>
      <c r="D52" s="1">
        <v>66</v>
      </c>
      <c r="E52" s="1">
        <f t="shared" si="6"/>
        <v>62.428787878787901</v>
      </c>
      <c r="H52" s="1">
        <f t="shared" si="7"/>
        <v>0.61598146210195803</v>
      </c>
      <c r="J52" s="1">
        <v>9</v>
      </c>
      <c r="K52" s="1">
        <v>0</v>
      </c>
      <c r="L52" s="1">
        <v>3</v>
      </c>
      <c r="M52" s="1">
        <v>9</v>
      </c>
      <c r="N52" s="1">
        <v>0</v>
      </c>
      <c r="O52" s="1">
        <v>689</v>
      </c>
      <c r="S52" s="1">
        <v>1</v>
      </c>
      <c r="T52" s="1">
        <v>0</v>
      </c>
      <c r="U52" s="1">
        <v>0</v>
      </c>
      <c r="V52" s="1">
        <v>0</v>
      </c>
    </row>
    <row r="53" spans="1:22" s="1" customFormat="1">
      <c r="A53" s="9">
        <v>42172</v>
      </c>
      <c r="B53" s="5" t="s">
        <v>18</v>
      </c>
      <c r="C53" s="1">
        <v>3666.32</v>
      </c>
      <c r="D53" s="1">
        <v>68</v>
      </c>
      <c r="E53" s="1">
        <f t="shared" si="6"/>
        <v>53.916470588235299</v>
      </c>
      <c r="H53" s="1">
        <f t="shared" si="7"/>
        <v>0.54811182538495995</v>
      </c>
      <c r="J53" s="1">
        <v>5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S53" s="1">
        <v>0</v>
      </c>
      <c r="T53" s="1">
        <v>0</v>
      </c>
      <c r="U53" s="1">
        <v>0</v>
      </c>
      <c r="V53" s="1">
        <v>0</v>
      </c>
    </row>
    <row r="54" spans="1:22" s="1" customFormat="1">
      <c r="A54" s="9">
        <v>42173</v>
      </c>
      <c r="B54" s="5" t="s">
        <v>19</v>
      </c>
      <c r="C54" s="1">
        <v>4892.87</v>
      </c>
      <c r="D54" s="1">
        <v>58</v>
      </c>
      <c r="E54" s="1">
        <f t="shared" si="6"/>
        <v>84.359827586206904</v>
      </c>
      <c r="H54" s="1">
        <f t="shared" si="7"/>
        <v>0.73148004185977</v>
      </c>
      <c r="J54" s="1">
        <v>8</v>
      </c>
      <c r="K54" s="1">
        <v>0</v>
      </c>
      <c r="L54" s="1">
        <v>3</v>
      </c>
      <c r="M54" s="1">
        <v>0</v>
      </c>
      <c r="N54" s="1">
        <v>0</v>
      </c>
      <c r="O54" s="1">
        <v>48</v>
      </c>
      <c r="S54" s="1">
        <v>0</v>
      </c>
      <c r="T54" s="1">
        <v>2</v>
      </c>
      <c r="U54" s="1">
        <v>0</v>
      </c>
      <c r="V54" s="1">
        <v>0</v>
      </c>
    </row>
    <row r="55" spans="1:22" s="1" customFormat="1">
      <c r="A55" s="9">
        <v>42174</v>
      </c>
      <c r="B55" s="5" t="s">
        <v>20</v>
      </c>
      <c r="C55" s="1">
        <v>3853.27</v>
      </c>
      <c r="D55" s="1">
        <v>75</v>
      </c>
      <c r="E55" s="1">
        <f t="shared" si="6"/>
        <v>51.376933333333298</v>
      </c>
      <c r="H55" s="1">
        <f t="shared" si="7"/>
        <v>0.57606069666616799</v>
      </c>
      <c r="K55" s="1">
        <v>0</v>
      </c>
      <c r="L55" s="1">
        <v>0</v>
      </c>
      <c r="M55" s="1">
        <v>2</v>
      </c>
      <c r="N55" s="1">
        <v>1</v>
      </c>
      <c r="O55" s="1">
        <v>188</v>
      </c>
      <c r="S55" s="1">
        <v>0</v>
      </c>
      <c r="T55" s="1">
        <v>3</v>
      </c>
      <c r="U55" s="1">
        <v>0</v>
      </c>
      <c r="V55" s="1">
        <v>0</v>
      </c>
    </row>
    <row r="56" spans="1:22" s="1" customFormat="1">
      <c r="A56" s="9">
        <v>42175</v>
      </c>
      <c r="B56" s="5" t="s">
        <v>21</v>
      </c>
      <c r="C56" s="1">
        <v>3996.34</v>
      </c>
      <c r="D56" s="1">
        <v>75</v>
      </c>
      <c r="E56" s="1">
        <f t="shared" si="6"/>
        <v>53.2845333333333</v>
      </c>
      <c r="H56" s="1">
        <f t="shared" si="7"/>
        <v>0.59744954402750805</v>
      </c>
      <c r="K56" s="1">
        <v>0</v>
      </c>
      <c r="L56" s="1">
        <v>0</v>
      </c>
      <c r="M56" s="1">
        <v>0</v>
      </c>
      <c r="N56" s="1">
        <v>0</v>
      </c>
      <c r="O56" s="1">
        <v>150</v>
      </c>
      <c r="S56" s="1">
        <v>0</v>
      </c>
      <c r="T56" s="1">
        <v>0</v>
      </c>
      <c r="U56" s="1">
        <v>0</v>
      </c>
      <c r="V56" s="1">
        <v>0</v>
      </c>
    </row>
    <row r="57" spans="1:22" s="1" customFormat="1">
      <c r="A57" s="9">
        <v>42176</v>
      </c>
      <c r="B57" s="5" t="s">
        <v>22</v>
      </c>
      <c r="C57" s="1">
        <v>4769.18</v>
      </c>
      <c r="D57" s="1">
        <v>84</v>
      </c>
      <c r="E57" s="1">
        <f t="shared" ref="E57:E61" si="8">C57/D57</f>
        <v>56.775952380952397</v>
      </c>
      <c r="H57" s="1">
        <f t="shared" ref="H57:H60" si="9">C57/6689</f>
        <v>0.71298848856331298</v>
      </c>
      <c r="J57" s="1">
        <v>11</v>
      </c>
      <c r="K57" s="1">
        <v>0</v>
      </c>
      <c r="L57" s="1">
        <v>3</v>
      </c>
      <c r="M57" s="1">
        <v>1</v>
      </c>
      <c r="N57" s="1">
        <v>4</v>
      </c>
      <c r="O57" s="1">
        <v>732</v>
      </c>
      <c r="S57" s="1">
        <v>6</v>
      </c>
      <c r="T57" s="1">
        <v>1</v>
      </c>
      <c r="U57" s="1">
        <v>1</v>
      </c>
      <c r="V57" s="1">
        <v>0</v>
      </c>
    </row>
    <row r="58" spans="1:22" s="1" customFormat="1">
      <c r="A58" s="9">
        <v>42177</v>
      </c>
      <c r="B58" s="5" t="s">
        <v>16</v>
      </c>
      <c r="C58" s="1">
        <v>3658.22</v>
      </c>
      <c r="D58" s="1">
        <v>74</v>
      </c>
      <c r="E58" s="1">
        <f t="shared" si="8"/>
        <v>49.435405405405398</v>
      </c>
      <c r="H58" s="1">
        <f t="shared" si="9"/>
        <v>0.54690088204514897</v>
      </c>
      <c r="J58" s="1">
        <v>4</v>
      </c>
      <c r="K58" s="1">
        <v>0</v>
      </c>
      <c r="L58" s="1">
        <v>0</v>
      </c>
      <c r="M58" s="1">
        <v>0</v>
      </c>
      <c r="N58" s="1">
        <v>0</v>
      </c>
      <c r="O58" s="1">
        <v>960</v>
      </c>
      <c r="S58" s="1">
        <v>0</v>
      </c>
      <c r="T58" s="1">
        <v>0</v>
      </c>
      <c r="U58" s="1">
        <v>0</v>
      </c>
      <c r="V58" s="1">
        <v>0</v>
      </c>
    </row>
    <row r="59" spans="1:22" s="1" customFormat="1">
      <c r="A59" s="9">
        <v>42178</v>
      </c>
      <c r="B59" s="5" t="s">
        <v>17</v>
      </c>
      <c r="C59" s="1">
        <v>3404.62</v>
      </c>
      <c r="D59" s="1">
        <v>64</v>
      </c>
      <c r="E59" s="1">
        <f t="shared" si="8"/>
        <v>53.197187499999998</v>
      </c>
      <c r="H59" s="1">
        <f t="shared" si="9"/>
        <v>0.50898789056660199</v>
      </c>
      <c r="J59" s="1">
        <v>3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S59" s="1">
        <v>6</v>
      </c>
      <c r="T59" s="1">
        <v>0</v>
      </c>
      <c r="U59" s="1">
        <v>0</v>
      </c>
      <c r="V59" s="1">
        <v>0</v>
      </c>
    </row>
    <row r="60" spans="1:22" s="1" customFormat="1">
      <c r="A60" s="9">
        <v>42179</v>
      </c>
      <c r="B60" s="5" t="s">
        <v>18</v>
      </c>
      <c r="C60" s="1">
        <v>6604.64</v>
      </c>
      <c r="D60" s="1">
        <v>86</v>
      </c>
      <c r="E60" s="1">
        <f t="shared" si="8"/>
        <v>76.798139534883703</v>
      </c>
      <c r="H60" s="1">
        <f t="shared" si="9"/>
        <v>0.98738824936462899</v>
      </c>
      <c r="J60" s="1">
        <v>10</v>
      </c>
      <c r="K60" s="1">
        <v>2</v>
      </c>
      <c r="L60" s="1">
        <v>3</v>
      </c>
      <c r="M60" s="1">
        <v>4</v>
      </c>
      <c r="N60" s="1">
        <v>4</v>
      </c>
      <c r="O60" s="1">
        <v>341</v>
      </c>
      <c r="S60" s="1">
        <v>0</v>
      </c>
      <c r="T60" s="1">
        <v>1</v>
      </c>
      <c r="U60" s="1">
        <v>0</v>
      </c>
      <c r="V60" s="1">
        <v>0</v>
      </c>
    </row>
    <row r="61" spans="1:22" s="3" customFormat="1">
      <c r="A61" s="10">
        <v>42180</v>
      </c>
      <c r="B61" s="11" t="s">
        <v>19</v>
      </c>
      <c r="C61" s="3">
        <v>3585.53</v>
      </c>
      <c r="D61" s="3">
        <v>65</v>
      </c>
      <c r="E61" s="3">
        <f t="shared" si="8"/>
        <v>55.161999999999999</v>
      </c>
      <c r="H61" s="3">
        <f>C61/6440</f>
        <v>0.55675931677018597</v>
      </c>
      <c r="J61" s="3">
        <v>6</v>
      </c>
      <c r="K61" s="3">
        <v>0</v>
      </c>
      <c r="L61" s="3">
        <v>0</v>
      </c>
      <c r="M61" s="3">
        <v>0</v>
      </c>
      <c r="N61" s="3">
        <v>0</v>
      </c>
      <c r="O61" s="3">
        <v>120</v>
      </c>
      <c r="S61" s="3">
        <v>0</v>
      </c>
      <c r="T61" s="3">
        <v>0</v>
      </c>
      <c r="U61" s="3">
        <v>0</v>
      </c>
      <c r="V61" s="3">
        <v>0</v>
      </c>
    </row>
    <row r="62" spans="1:22" s="1" customFormat="1" ht="12.95" customHeight="1">
      <c r="A62" s="9">
        <v>42181</v>
      </c>
      <c r="B62" s="5" t="s">
        <v>20</v>
      </c>
      <c r="C62" s="1">
        <v>4496.87</v>
      </c>
      <c r="D62" s="1">
        <v>66</v>
      </c>
      <c r="E62" s="1">
        <f t="shared" ref="E62:E82" si="10">C62/D62</f>
        <v>68.134393939393902</v>
      </c>
      <c r="H62" s="1">
        <f t="shared" ref="H62:H83" si="11">C62/6440</f>
        <v>0.69827173913043505</v>
      </c>
      <c r="K62" s="1">
        <v>0</v>
      </c>
      <c r="L62" s="1">
        <v>0</v>
      </c>
      <c r="M62" s="1">
        <v>0</v>
      </c>
      <c r="N62" s="1">
        <v>1</v>
      </c>
      <c r="O62" s="1">
        <v>181</v>
      </c>
      <c r="S62" s="1">
        <v>1</v>
      </c>
      <c r="T62" s="1">
        <v>1</v>
      </c>
      <c r="U62" s="1">
        <v>0</v>
      </c>
      <c r="V62" s="1">
        <v>0</v>
      </c>
    </row>
    <row r="63" spans="1:22" s="1" customFormat="1" ht="3" hidden="1" customHeight="1">
      <c r="A63" s="9">
        <v>42182</v>
      </c>
      <c r="B63" s="5" t="s">
        <v>21</v>
      </c>
      <c r="C63" s="1">
        <v>7806.88</v>
      </c>
      <c r="E63" s="1" t="e">
        <f t="shared" si="10"/>
        <v>#DIV/0!</v>
      </c>
      <c r="H63" s="1">
        <f t="shared" si="11"/>
        <v>1.2122484472049699</v>
      </c>
    </row>
    <row r="64" spans="1:22" s="1" customFormat="1">
      <c r="A64" s="9">
        <v>42183</v>
      </c>
      <c r="B64" s="5" t="s">
        <v>22</v>
      </c>
      <c r="C64" s="1">
        <v>7806.88</v>
      </c>
      <c r="D64" s="1">
        <v>96</v>
      </c>
      <c r="E64" s="1">
        <f t="shared" si="10"/>
        <v>81.321666666666701</v>
      </c>
      <c r="H64" s="1">
        <f t="shared" si="11"/>
        <v>1.2122484472049699</v>
      </c>
      <c r="J64" s="1">
        <v>11</v>
      </c>
      <c r="K64" s="1">
        <v>2</v>
      </c>
      <c r="L64" s="1">
        <v>1</v>
      </c>
      <c r="M64" s="1">
        <v>1</v>
      </c>
      <c r="N64" s="1">
        <v>0</v>
      </c>
      <c r="O64" s="1">
        <v>188</v>
      </c>
      <c r="S64" s="1">
        <v>6</v>
      </c>
      <c r="T64" s="1">
        <v>0</v>
      </c>
      <c r="U64" s="1">
        <v>0</v>
      </c>
      <c r="V64" s="1">
        <v>0</v>
      </c>
    </row>
    <row r="65" spans="1:22" s="1" customFormat="1">
      <c r="A65" s="9">
        <v>42184</v>
      </c>
      <c r="B65" s="5" t="s">
        <v>16</v>
      </c>
      <c r="C65" s="1">
        <v>3248</v>
      </c>
      <c r="D65" s="1">
        <v>82</v>
      </c>
      <c r="E65" s="1">
        <f t="shared" si="10"/>
        <v>39.609756097560997</v>
      </c>
      <c r="H65" s="1">
        <f t="shared" si="11"/>
        <v>0.50434782608695605</v>
      </c>
      <c r="J65" s="1">
        <v>13</v>
      </c>
      <c r="K65" s="1">
        <v>0</v>
      </c>
      <c r="L65" s="1">
        <v>0</v>
      </c>
      <c r="M65" s="1">
        <v>0</v>
      </c>
      <c r="N65" s="1">
        <v>0</v>
      </c>
      <c r="O65" s="1">
        <v>96</v>
      </c>
      <c r="S65" s="1">
        <v>1</v>
      </c>
      <c r="T65" s="1">
        <v>1</v>
      </c>
      <c r="U65" s="1">
        <v>0</v>
      </c>
      <c r="V65" s="1">
        <v>0</v>
      </c>
    </row>
    <row r="66" spans="1:22" s="1" customFormat="1">
      <c r="A66" s="9">
        <v>42185</v>
      </c>
      <c r="B66" s="5" t="s">
        <v>17</v>
      </c>
      <c r="C66" s="1">
        <v>7121.35</v>
      </c>
      <c r="D66" s="1">
        <v>72</v>
      </c>
      <c r="E66" s="1">
        <f t="shared" si="10"/>
        <v>98.907638888888897</v>
      </c>
      <c r="H66" s="1">
        <f t="shared" si="11"/>
        <v>1.1057996894409901</v>
      </c>
      <c r="J66" s="1">
        <v>5</v>
      </c>
      <c r="K66" s="1">
        <v>4</v>
      </c>
      <c r="L66" s="1">
        <v>0</v>
      </c>
      <c r="M66" s="1">
        <v>1</v>
      </c>
      <c r="N66" s="1">
        <v>3</v>
      </c>
      <c r="O66" s="1">
        <v>316</v>
      </c>
      <c r="S66" s="1">
        <v>1</v>
      </c>
      <c r="T66" s="1">
        <v>2</v>
      </c>
      <c r="U66" s="1">
        <v>0</v>
      </c>
      <c r="V66" s="1">
        <v>0</v>
      </c>
    </row>
    <row r="67" spans="1:22" s="1" customFormat="1">
      <c r="A67" s="9">
        <v>42186</v>
      </c>
      <c r="B67" s="5" t="s">
        <v>18</v>
      </c>
      <c r="C67" s="1">
        <v>4004.11</v>
      </c>
      <c r="D67" s="1">
        <v>85</v>
      </c>
      <c r="E67" s="1">
        <f t="shared" si="10"/>
        <v>47.1071764705882</v>
      </c>
      <c r="H67" s="1">
        <f t="shared" si="11"/>
        <v>0.62175621118012403</v>
      </c>
      <c r="K67" s="1">
        <v>1</v>
      </c>
      <c r="L67" s="1">
        <v>0</v>
      </c>
      <c r="M67" s="1">
        <v>0</v>
      </c>
      <c r="N67" s="1">
        <v>0</v>
      </c>
      <c r="O67" s="1">
        <v>120</v>
      </c>
      <c r="S67" s="1">
        <v>2</v>
      </c>
      <c r="T67" s="1">
        <v>2</v>
      </c>
      <c r="U67" s="1">
        <v>0</v>
      </c>
      <c r="V67" s="1">
        <v>0</v>
      </c>
    </row>
    <row r="68" spans="1:22" s="1" customFormat="1">
      <c r="A68" s="9">
        <v>42187</v>
      </c>
      <c r="B68" s="5" t="s">
        <v>19</v>
      </c>
      <c r="C68" s="1">
        <v>3736.1</v>
      </c>
      <c r="D68" s="1">
        <v>63</v>
      </c>
      <c r="E68" s="1">
        <f t="shared" si="10"/>
        <v>59.303174603174597</v>
      </c>
      <c r="H68" s="1">
        <f t="shared" si="11"/>
        <v>0.58013975155279496</v>
      </c>
      <c r="J68" s="1">
        <v>7</v>
      </c>
      <c r="K68" s="1">
        <v>0</v>
      </c>
      <c r="L68" s="1">
        <v>6</v>
      </c>
      <c r="M68" s="1">
        <v>0</v>
      </c>
      <c r="N68" s="1">
        <v>1</v>
      </c>
      <c r="O68" s="1">
        <v>209</v>
      </c>
      <c r="S68" s="1">
        <v>3</v>
      </c>
      <c r="T68" s="1">
        <v>4</v>
      </c>
      <c r="U68" s="1">
        <v>0</v>
      </c>
      <c r="V68" s="1">
        <v>0</v>
      </c>
    </row>
    <row r="69" spans="1:22" s="1" customFormat="1">
      <c r="A69" s="9">
        <v>42188</v>
      </c>
      <c r="B69" s="5" t="s">
        <v>20</v>
      </c>
      <c r="C69" s="1">
        <v>5455.97</v>
      </c>
      <c r="D69" s="1">
        <v>73</v>
      </c>
      <c r="E69" s="1">
        <f t="shared" si="10"/>
        <v>74.739315068493198</v>
      </c>
      <c r="H69" s="1">
        <f t="shared" si="11"/>
        <v>0.84720031055900602</v>
      </c>
      <c r="J69" s="1">
        <v>14</v>
      </c>
      <c r="K69" s="1">
        <v>1</v>
      </c>
      <c r="L69" s="1">
        <v>0</v>
      </c>
      <c r="M69" s="1">
        <v>1</v>
      </c>
      <c r="N69" s="1">
        <v>1</v>
      </c>
      <c r="O69" s="1">
        <v>96</v>
      </c>
      <c r="S69" s="1">
        <v>2</v>
      </c>
      <c r="T69" s="1">
        <v>2</v>
      </c>
      <c r="U69" s="1">
        <v>0</v>
      </c>
      <c r="V69" s="1">
        <v>0</v>
      </c>
    </row>
    <row r="70" spans="1:22" s="1" customFormat="1">
      <c r="A70" s="9">
        <v>42189</v>
      </c>
      <c r="B70" s="5" t="s">
        <v>21</v>
      </c>
      <c r="C70" s="1">
        <v>4401.7700000000004</v>
      </c>
      <c r="D70" s="1">
        <v>69</v>
      </c>
      <c r="E70" s="1">
        <f t="shared" si="10"/>
        <v>63.793768115942001</v>
      </c>
      <c r="H70" s="1">
        <f t="shared" si="11"/>
        <v>0.683504658385093</v>
      </c>
      <c r="J70" s="1">
        <v>7</v>
      </c>
      <c r="K70" s="1">
        <v>0</v>
      </c>
      <c r="L70" s="1">
        <v>0</v>
      </c>
      <c r="M70" s="1">
        <v>0</v>
      </c>
      <c r="N70" s="1">
        <v>0</v>
      </c>
      <c r="O70" s="1">
        <v>45</v>
      </c>
      <c r="S70" s="1">
        <v>0</v>
      </c>
      <c r="T70" s="1">
        <v>0</v>
      </c>
      <c r="U70" s="1">
        <v>0</v>
      </c>
      <c r="V70" s="1">
        <v>0</v>
      </c>
    </row>
    <row r="71" spans="1:22" s="1" customFormat="1">
      <c r="A71" s="9">
        <v>42190</v>
      </c>
      <c r="B71" s="5" t="s">
        <v>22</v>
      </c>
      <c r="C71" s="1">
        <v>4083.06</v>
      </c>
      <c r="D71" s="1">
        <v>72</v>
      </c>
      <c r="E71" s="1">
        <f t="shared" si="10"/>
        <v>56.709166666666697</v>
      </c>
      <c r="H71" s="1">
        <f t="shared" si="11"/>
        <v>0.63401552795031102</v>
      </c>
      <c r="J71" s="1">
        <v>13</v>
      </c>
      <c r="K71" s="1">
        <v>0</v>
      </c>
      <c r="L71" s="1">
        <v>0</v>
      </c>
      <c r="M71" s="1">
        <v>0</v>
      </c>
      <c r="N71" s="1">
        <v>0</v>
      </c>
      <c r="O71" s="1">
        <v>45</v>
      </c>
      <c r="S71" s="1">
        <v>0</v>
      </c>
      <c r="T71" s="1">
        <v>0</v>
      </c>
      <c r="U71" s="1">
        <v>0</v>
      </c>
      <c r="V71" s="1">
        <v>0</v>
      </c>
    </row>
    <row r="72" spans="1:22" s="1" customFormat="1">
      <c r="A72" s="9">
        <v>42191</v>
      </c>
      <c r="B72" s="5" t="s">
        <v>16</v>
      </c>
      <c r="C72" s="1">
        <v>3568.63</v>
      </c>
      <c r="D72" s="1">
        <v>77</v>
      </c>
      <c r="E72" s="1">
        <f t="shared" si="10"/>
        <v>46.345844155844198</v>
      </c>
      <c r="H72" s="1">
        <f t="shared" si="11"/>
        <v>0.55413509316770204</v>
      </c>
      <c r="J72" s="1">
        <v>8</v>
      </c>
      <c r="K72" s="1">
        <v>0</v>
      </c>
      <c r="L72" s="1">
        <v>0</v>
      </c>
      <c r="M72" s="1">
        <v>0</v>
      </c>
      <c r="N72" s="1">
        <v>2</v>
      </c>
      <c r="O72" s="1">
        <v>0</v>
      </c>
      <c r="S72" s="1">
        <v>2</v>
      </c>
      <c r="T72" s="1">
        <v>0</v>
      </c>
      <c r="U72" s="1">
        <v>0</v>
      </c>
      <c r="V72" s="1">
        <v>0</v>
      </c>
    </row>
    <row r="73" spans="1:22" s="1" customFormat="1">
      <c r="A73" s="9">
        <v>42192</v>
      </c>
      <c r="B73" s="5" t="s">
        <v>17</v>
      </c>
      <c r="C73" s="1">
        <v>3879.21</v>
      </c>
      <c r="D73" s="1">
        <v>64</v>
      </c>
      <c r="E73" s="1">
        <f t="shared" si="10"/>
        <v>60.612656250000001</v>
      </c>
      <c r="H73" s="1">
        <f t="shared" si="11"/>
        <v>0.60236180124223604</v>
      </c>
      <c r="K73" s="1">
        <v>0</v>
      </c>
      <c r="L73" s="1">
        <v>3</v>
      </c>
      <c r="M73" s="1">
        <v>0</v>
      </c>
      <c r="N73" s="1">
        <v>0</v>
      </c>
      <c r="O73" s="1">
        <v>140</v>
      </c>
      <c r="S73" s="1">
        <v>0</v>
      </c>
      <c r="T73" s="1">
        <v>0</v>
      </c>
      <c r="U73" s="1">
        <v>1</v>
      </c>
      <c r="V73" s="1">
        <v>0</v>
      </c>
    </row>
    <row r="74" spans="1:22" s="1" customFormat="1">
      <c r="A74" s="9">
        <v>42193</v>
      </c>
      <c r="B74" s="5" t="s">
        <v>18</v>
      </c>
      <c r="C74" s="1">
        <v>3858.72</v>
      </c>
      <c r="D74" s="1">
        <v>63</v>
      </c>
      <c r="E74" s="1">
        <f t="shared" si="10"/>
        <v>61.249523809523801</v>
      </c>
      <c r="H74" s="1">
        <f t="shared" si="11"/>
        <v>0.59918012422360201</v>
      </c>
      <c r="J74" s="1">
        <v>10</v>
      </c>
      <c r="K74" s="1">
        <v>0</v>
      </c>
      <c r="L74" s="1">
        <v>0</v>
      </c>
      <c r="M74" s="1">
        <v>0</v>
      </c>
      <c r="N74" s="1">
        <v>0</v>
      </c>
      <c r="O74" s="1">
        <v>323</v>
      </c>
      <c r="S74" s="1">
        <v>0</v>
      </c>
      <c r="T74" s="1">
        <v>0</v>
      </c>
      <c r="U74" s="1">
        <v>0</v>
      </c>
      <c r="V74" s="1">
        <v>0</v>
      </c>
    </row>
    <row r="75" spans="1:22" s="1" customFormat="1">
      <c r="A75" s="9">
        <v>42194</v>
      </c>
      <c r="B75" s="5" t="s">
        <v>19</v>
      </c>
      <c r="C75" s="1">
        <v>4523.08</v>
      </c>
      <c r="D75" s="1">
        <v>64</v>
      </c>
      <c r="E75" s="1">
        <f t="shared" si="10"/>
        <v>70.673124999999999</v>
      </c>
      <c r="H75" s="1">
        <f t="shared" si="11"/>
        <v>0.702341614906832</v>
      </c>
      <c r="J75" s="1">
        <v>9</v>
      </c>
      <c r="K75" s="1">
        <v>0</v>
      </c>
      <c r="L75" s="1">
        <v>0</v>
      </c>
      <c r="M75" s="1">
        <v>1</v>
      </c>
      <c r="N75" s="1">
        <v>1</v>
      </c>
      <c r="O75" s="1">
        <v>45</v>
      </c>
      <c r="S75" s="1">
        <v>6</v>
      </c>
      <c r="T75" s="1">
        <v>0</v>
      </c>
      <c r="U75" s="1">
        <v>0</v>
      </c>
      <c r="V75" s="1">
        <v>0</v>
      </c>
    </row>
    <row r="76" spans="1:22" s="1" customFormat="1">
      <c r="A76" s="9">
        <v>42195</v>
      </c>
      <c r="B76" s="5" t="s">
        <v>20</v>
      </c>
      <c r="C76" s="1">
        <v>5887.83</v>
      </c>
      <c r="D76" s="1">
        <v>52</v>
      </c>
      <c r="E76" s="1">
        <f t="shared" si="10"/>
        <v>113.22750000000001</v>
      </c>
      <c r="H76" s="1">
        <f t="shared" si="11"/>
        <v>0.91425931677018601</v>
      </c>
      <c r="J76" s="1">
        <v>8</v>
      </c>
      <c r="K76" s="1">
        <v>1</v>
      </c>
      <c r="L76" s="1">
        <v>0</v>
      </c>
      <c r="M76" s="1">
        <v>2</v>
      </c>
      <c r="N76" s="1">
        <v>0</v>
      </c>
      <c r="O76" s="1">
        <v>276</v>
      </c>
      <c r="S76" s="1">
        <v>1</v>
      </c>
      <c r="T76" s="1">
        <v>0</v>
      </c>
      <c r="U76" s="1">
        <v>0</v>
      </c>
      <c r="V76" s="1">
        <v>0</v>
      </c>
    </row>
    <row r="77" spans="1:22" s="1" customFormat="1">
      <c r="A77" s="9">
        <v>42196</v>
      </c>
      <c r="B77" s="5" t="s">
        <v>21</v>
      </c>
      <c r="C77" s="1">
        <v>4398.71</v>
      </c>
      <c r="D77" s="1">
        <v>62</v>
      </c>
      <c r="E77" s="1">
        <f t="shared" si="10"/>
        <v>70.946935483871002</v>
      </c>
      <c r="H77" s="1">
        <f t="shared" si="11"/>
        <v>0.68302950310558996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238</v>
      </c>
      <c r="S77" s="1">
        <v>1</v>
      </c>
      <c r="T77" s="1">
        <v>0</v>
      </c>
      <c r="U77" s="1">
        <v>452</v>
      </c>
      <c r="V77" s="1">
        <v>0</v>
      </c>
    </row>
    <row r="78" spans="1:22" s="1" customFormat="1">
      <c r="A78" s="9">
        <v>42197</v>
      </c>
      <c r="B78" s="5" t="s">
        <v>22</v>
      </c>
      <c r="C78" s="1">
        <v>5795.94</v>
      </c>
      <c r="D78" s="1">
        <v>76</v>
      </c>
      <c r="E78" s="1">
        <f t="shared" si="10"/>
        <v>76.262368421052599</v>
      </c>
      <c r="H78" s="1">
        <f t="shared" si="11"/>
        <v>0.89999068322981401</v>
      </c>
      <c r="J78" s="1">
        <v>5</v>
      </c>
      <c r="K78" s="1">
        <v>0</v>
      </c>
      <c r="L78" s="1">
        <v>0</v>
      </c>
      <c r="M78" s="1">
        <v>0</v>
      </c>
      <c r="N78" s="1">
        <v>0</v>
      </c>
      <c r="O78" s="1">
        <v>45</v>
      </c>
      <c r="S78" s="1">
        <v>0</v>
      </c>
      <c r="T78" s="1">
        <v>0</v>
      </c>
      <c r="U78" s="1">
        <v>368</v>
      </c>
      <c r="V78" s="1">
        <v>0</v>
      </c>
    </row>
    <row r="79" spans="1:22" s="1" customFormat="1">
      <c r="A79" s="9">
        <v>42198</v>
      </c>
      <c r="B79" s="5" t="s">
        <v>16</v>
      </c>
      <c r="C79" s="1">
        <v>3642.9</v>
      </c>
      <c r="D79" s="1">
        <v>60</v>
      </c>
      <c r="E79" s="1">
        <f t="shared" si="10"/>
        <v>60.715000000000003</v>
      </c>
      <c r="H79" s="1">
        <f t="shared" si="11"/>
        <v>0.56566770186335402</v>
      </c>
      <c r="J79" s="1">
        <v>5</v>
      </c>
      <c r="K79" s="1">
        <v>0</v>
      </c>
      <c r="L79" s="1">
        <v>0</v>
      </c>
      <c r="M79" s="1">
        <v>1</v>
      </c>
      <c r="N79" s="1">
        <v>0</v>
      </c>
      <c r="O79" s="1">
        <v>224</v>
      </c>
      <c r="S79" s="1">
        <v>0</v>
      </c>
      <c r="T79" s="1">
        <v>0</v>
      </c>
      <c r="U79" s="1">
        <v>0</v>
      </c>
      <c r="V79" s="1">
        <v>0</v>
      </c>
    </row>
    <row r="80" spans="1:22" s="1" customFormat="1">
      <c r="A80" s="9">
        <v>42199</v>
      </c>
      <c r="B80" s="5" t="s">
        <v>17</v>
      </c>
      <c r="C80" s="1">
        <v>11488.32</v>
      </c>
      <c r="D80" s="1">
        <v>51</v>
      </c>
      <c r="E80" s="1">
        <f t="shared" si="10"/>
        <v>225.261176470588</v>
      </c>
      <c r="H80" s="1">
        <f t="shared" si="11"/>
        <v>1.78390062111801</v>
      </c>
      <c r="J80" s="1">
        <v>5</v>
      </c>
      <c r="K80" s="1">
        <v>0</v>
      </c>
      <c r="L80" s="1">
        <v>0</v>
      </c>
      <c r="M80" s="1">
        <v>0</v>
      </c>
      <c r="N80" s="1">
        <v>0</v>
      </c>
      <c r="O80" s="1">
        <v>90</v>
      </c>
      <c r="S80" s="1">
        <v>0</v>
      </c>
      <c r="T80" s="1">
        <v>0</v>
      </c>
      <c r="U80" s="1">
        <v>0</v>
      </c>
      <c r="V80" s="1">
        <v>0</v>
      </c>
    </row>
    <row r="81" spans="1:22" s="1" customFormat="1">
      <c r="A81" s="9">
        <v>42200</v>
      </c>
      <c r="B81" s="5" t="s">
        <v>18</v>
      </c>
      <c r="C81" s="1">
        <v>4402.49</v>
      </c>
      <c r="D81" s="1">
        <v>84</v>
      </c>
      <c r="E81" s="1">
        <f t="shared" si="10"/>
        <v>52.410595238095198</v>
      </c>
      <c r="H81" s="1">
        <f t="shared" si="11"/>
        <v>0.68361645962732898</v>
      </c>
      <c r="J81" s="1">
        <v>5</v>
      </c>
      <c r="K81" s="1">
        <v>0</v>
      </c>
      <c r="L81" s="1">
        <v>0</v>
      </c>
      <c r="M81" s="1">
        <v>0</v>
      </c>
      <c r="N81" s="1">
        <v>0</v>
      </c>
      <c r="O81" s="1">
        <v>181</v>
      </c>
      <c r="S81" s="1">
        <v>0</v>
      </c>
      <c r="T81" s="1">
        <v>0</v>
      </c>
      <c r="U81" s="1">
        <v>128</v>
      </c>
      <c r="V81" s="1">
        <v>0</v>
      </c>
    </row>
    <row r="82" spans="1:22" s="1" customFormat="1">
      <c r="A82" s="9">
        <v>42201</v>
      </c>
      <c r="B82" s="5" t="s">
        <v>19</v>
      </c>
      <c r="C82" s="1">
        <v>5572.92</v>
      </c>
      <c r="D82" s="1">
        <v>63</v>
      </c>
      <c r="E82" s="1">
        <f t="shared" si="10"/>
        <v>88.459047619047595</v>
      </c>
      <c r="H82" s="1">
        <f t="shared" si="11"/>
        <v>0.86536024844720505</v>
      </c>
      <c r="J82" s="1">
        <v>2</v>
      </c>
      <c r="K82" s="1">
        <v>0</v>
      </c>
      <c r="L82" s="1">
        <v>0</v>
      </c>
      <c r="M82" s="1">
        <v>0</v>
      </c>
      <c r="N82" s="1">
        <v>0</v>
      </c>
      <c r="O82" s="1">
        <v>552</v>
      </c>
      <c r="S82" s="1">
        <v>0</v>
      </c>
      <c r="T82" s="1">
        <v>0</v>
      </c>
      <c r="V82" s="1">
        <v>0</v>
      </c>
    </row>
    <row r="83" spans="1:22" s="1" customFormat="1">
      <c r="A83" s="9">
        <v>42202</v>
      </c>
      <c r="B83" s="5" t="s">
        <v>20</v>
      </c>
      <c r="C83" s="1">
        <v>3177.49</v>
      </c>
      <c r="D83" s="1">
        <v>58</v>
      </c>
      <c r="E83" s="1">
        <f t="shared" ref="E83:E86" si="12">C83/D83</f>
        <v>54.784310344827603</v>
      </c>
      <c r="H83" s="1">
        <f t="shared" si="11"/>
        <v>0.49339906832298103</v>
      </c>
      <c r="J83" s="1">
        <v>8</v>
      </c>
      <c r="K83" s="1">
        <v>0</v>
      </c>
      <c r="L83" s="1">
        <v>0</v>
      </c>
      <c r="M83" s="1">
        <v>0</v>
      </c>
      <c r="N83" s="1">
        <v>0</v>
      </c>
      <c r="O83" s="1">
        <v>271</v>
      </c>
      <c r="S83" s="1">
        <v>0</v>
      </c>
      <c r="T83" s="1">
        <v>0</v>
      </c>
      <c r="U83" s="1">
        <v>356</v>
      </c>
      <c r="V83" s="1">
        <v>0</v>
      </c>
    </row>
    <row r="84" spans="1:22" s="1" customFormat="1">
      <c r="A84" s="9">
        <v>42203</v>
      </c>
      <c r="B84" s="5" t="s">
        <v>21</v>
      </c>
      <c r="C84" s="1">
        <v>6445.58</v>
      </c>
      <c r="D84" s="1">
        <v>82</v>
      </c>
      <c r="E84" s="1">
        <f t="shared" si="12"/>
        <v>78.604634146341496</v>
      </c>
      <c r="H84" s="1">
        <f t="shared" ref="H84:H88" si="13">C84/6440</f>
        <v>1.00086645962733</v>
      </c>
      <c r="J84" s="1">
        <v>8</v>
      </c>
      <c r="K84" s="1">
        <v>0</v>
      </c>
      <c r="L84" s="1">
        <v>0</v>
      </c>
      <c r="M84" s="1">
        <v>0</v>
      </c>
      <c r="N84" s="1">
        <v>0</v>
      </c>
      <c r="O84" s="1">
        <v>852.48</v>
      </c>
      <c r="S84" s="1">
        <v>0</v>
      </c>
      <c r="T84" s="1">
        <v>0</v>
      </c>
      <c r="U84" s="1">
        <v>273.2</v>
      </c>
      <c r="V84" s="1">
        <v>0</v>
      </c>
    </row>
    <row r="85" spans="1:22" s="1" customFormat="1">
      <c r="A85" s="9">
        <v>42204</v>
      </c>
      <c r="B85" s="5" t="s">
        <v>22</v>
      </c>
      <c r="C85" s="1">
        <v>8663.42</v>
      </c>
      <c r="D85" s="1">
        <v>78</v>
      </c>
      <c r="E85" s="1">
        <f t="shared" si="12"/>
        <v>111.069487179487</v>
      </c>
      <c r="H85" s="1">
        <f t="shared" si="13"/>
        <v>1.3452515527950299</v>
      </c>
      <c r="J85" s="1">
        <v>9</v>
      </c>
      <c r="K85" s="1">
        <v>2</v>
      </c>
      <c r="L85" s="1">
        <v>3</v>
      </c>
      <c r="M85" s="1">
        <v>1</v>
      </c>
      <c r="N85" s="1">
        <v>0</v>
      </c>
      <c r="O85" s="1">
        <v>0</v>
      </c>
      <c r="S85" s="1">
        <v>0</v>
      </c>
      <c r="T85" s="1">
        <v>0</v>
      </c>
      <c r="U85" s="1">
        <v>933.44</v>
      </c>
      <c r="V85" s="1">
        <v>0</v>
      </c>
    </row>
    <row r="86" spans="1:22" s="1" customFormat="1">
      <c r="A86" s="9">
        <v>42205</v>
      </c>
      <c r="B86" s="5" t="s">
        <v>16</v>
      </c>
      <c r="C86" s="1">
        <v>5851.19</v>
      </c>
      <c r="D86" s="1">
        <v>86</v>
      </c>
      <c r="E86" s="1">
        <f t="shared" si="12"/>
        <v>68.037093023255807</v>
      </c>
      <c r="H86" s="1">
        <f t="shared" si="13"/>
        <v>0.90856987577639703</v>
      </c>
      <c r="J86" s="1">
        <v>9</v>
      </c>
      <c r="K86" s="1">
        <v>2</v>
      </c>
      <c r="L86" s="1">
        <v>0</v>
      </c>
      <c r="M86" s="1">
        <v>0</v>
      </c>
      <c r="N86" s="1">
        <v>0</v>
      </c>
      <c r="O86" s="1">
        <v>0</v>
      </c>
      <c r="S86" s="1">
        <v>0</v>
      </c>
      <c r="T86" s="1">
        <v>0</v>
      </c>
      <c r="U86" s="1">
        <v>118</v>
      </c>
      <c r="V86" s="1">
        <v>0</v>
      </c>
    </row>
    <row r="87" spans="1:22" s="1" customFormat="1">
      <c r="A87" s="9">
        <v>42206</v>
      </c>
      <c r="B87" s="5" t="s">
        <v>17</v>
      </c>
      <c r="C87" s="1">
        <v>5645.16</v>
      </c>
      <c r="D87" s="1">
        <v>77</v>
      </c>
      <c r="E87" s="1">
        <v>73.31</v>
      </c>
      <c r="H87" s="1">
        <f t="shared" si="13"/>
        <v>0.87657763975155301</v>
      </c>
      <c r="J87" s="1">
        <v>10</v>
      </c>
      <c r="K87" s="1">
        <v>0</v>
      </c>
      <c r="L87" s="1">
        <v>0</v>
      </c>
      <c r="M87" s="1">
        <v>159.80000000000001</v>
      </c>
      <c r="N87" s="1">
        <v>0</v>
      </c>
      <c r="O87" s="1">
        <v>247.6</v>
      </c>
      <c r="S87" s="1">
        <v>0</v>
      </c>
      <c r="T87" s="1">
        <v>0</v>
      </c>
      <c r="U87" s="1">
        <v>760.1</v>
      </c>
      <c r="V87" s="1">
        <v>0</v>
      </c>
    </row>
    <row r="88" spans="1:22" s="1" customFormat="1">
      <c r="A88" s="9">
        <v>42207</v>
      </c>
      <c r="B88" s="5" t="s">
        <v>18</v>
      </c>
      <c r="C88" s="1">
        <v>5763.33</v>
      </c>
      <c r="D88" s="1">
        <v>72</v>
      </c>
      <c r="E88" s="1">
        <f t="shared" ref="E88" si="14">C88/D88</f>
        <v>80.046250000000001</v>
      </c>
      <c r="H88" s="1">
        <f t="shared" si="13"/>
        <v>0.89492701863353996</v>
      </c>
      <c r="J88" s="1">
        <v>8</v>
      </c>
      <c r="K88" s="1">
        <v>2</v>
      </c>
      <c r="L88" s="1">
        <v>0</v>
      </c>
      <c r="M88" s="1">
        <v>168</v>
      </c>
      <c r="N88" s="1">
        <v>0</v>
      </c>
      <c r="O88" s="1">
        <v>340</v>
      </c>
      <c r="S88" s="1">
        <v>0</v>
      </c>
      <c r="T88" s="1">
        <v>1</v>
      </c>
      <c r="U88" s="1">
        <v>176</v>
      </c>
      <c r="V88" s="1">
        <v>0</v>
      </c>
    </row>
    <row r="89" spans="1:22" s="1" customFormat="1">
      <c r="A89" s="9">
        <v>42208</v>
      </c>
      <c r="B89" s="5" t="s">
        <v>19</v>
      </c>
      <c r="C89" s="1">
        <v>6940.2</v>
      </c>
      <c r="D89" s="1">
        <v>91</v>
      </c>
      <c r="E89" s="1">
        <f>D87/D89</f>
        <v>0.84615384615384603</v>
      </c>
      <c r="H89" s="1">
        <f>D87/6440</f>
        <v>1.19565217391304E-2</v>
      </c>
      <c r="J89" s="1">
        <v>10</v>
      </c>
      <c r="K89" s="1">
        <v>0</v>
      </c>
      <c r="L89" s="1">
        <v>0</v>
      </c>
      <c r="M89" s="1">
        <v>300</v>
      </c>
      <c r="N89" s="1">
        <v>0</v>
      </c>
      <c r="O89" s="1">
        <v>0</v>
      </c>
      <c r="S89" s="1">
        <v>0</v>
      </c>
      <c r="T89" s="1">
        <v>0</v>
      </c>
      <c r="U89" s="1">
        <v>939.6</v>
      </c>
      <c r="V89" s="1">
        <v>0</v>
      </c>
    </row>
    <row r="90" spans="1:22" s="1" customFormat="1">
      <c r="A90" s="9">
        <v>42209</v>
      </c>
      <c r="B90" s="5" t="s">
        <v>20</v>
      </c>
      <c r="C90" s="1">
        <v>3685.07</v>
      </c>
      <c r="D90" s="1">
        <v>65</v>
      </c>
      <c r="E90" s="1">
        <f>C90/D90</f>
        <v>56.693384615384602</v>
      </c>
      <c r="F90" s="1">
        <v>17</v>
      </c>
      <c r="G90" s="1">
        <f t="shared" ref="G90:G92" si="15">F90/D90</f>
        <v>0.261538461538462</v>
      </c>
      <c r="H90" s="1">
        <f>C90/6440</f>
        <v>0.57221583850931701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S90" s="1">
        <v>0</v>
      </c>
      <c r="T90" s="1">
        <v>0</v>
      </c>
      <c r="U90" s="1">
        <v>709.8</v>
      </c>
      <c r="V90" s="1">
        <v>0</v>
      </c>
    </row>
    <row r="91" spans="1:22" s="1" customFormat="1">
      <c r="A91" s="9">
        <v>42210</v>
      </c>
      <c r="B91" s="5" t="s">
        <v>21</v>
      </c>
      <c r="C91" s="1">
        <v>4164.32</v>
      </c>
      <c r="D91" s="1">
        <v>65</v>
      </c>
      <c r="F91" s="1">
        <v>11</v>
      </c>
      <c r="G91" s="1">
        <f t="shared" si="15"/>
        <v>0.16923076923076899</v>
      </c>
      <c r="H91" s="1">
        <f>C91/6440</f>
        <v>0.64663354037267096</v>
      </c>
      <c r="K91" s="1">
        <v>0</v>
      </c>
      <c r="L91" s="1">
        <v>0</v>
      </c>
      <c r="M91" s="1">
        <v>0</v>
      </c>
      <c r="N91" s="1">
        <v>0</v>
      </c>
      <c r="O91" s="1">
        <v>480</v>
      </c>
      <c r="S91" s="1">
        <v>0</v>
      </c>
      <c r="T91" s="1">
        <v>0</v>
      </c>
      <c r="U91" s="1">
        <v>206</v>
      </c>
      <c r="V91" s="1">
        <v>0</v>
      </c>
    </row>
    <row r="92" spans="1:22" s="1" customFormat="1">
      <c r="A92" s="9">
        <v>42211</v>
      </c>
      <c r="B92" s="5" t="s">
        <v>22</v>
      </c>
      <c r="C92" s="1">
        <v>4072</v>
      </c>
      <c r="D92" s="1">
        <v>77</v>
      </c>
      <c r="E92" s="1">
        <f>C92/D92</f>
        <v>52.883116883116898</v>
      </c>
      <c r="F92" s="1">
        <v>26</v>
      </c>
      <c r="G92" s="1">
        <f t="shared" si="15"/>
        <v>0.337662337662338</v>
      </c>
      <c r="H92" s="1">
        <f t="shared" ref="H92:H98" si="16">C92/6440</f>
        <v>0.63229813664596302</v>
      </c>
      <c r="K92" s="1">
        <v>0</v>
      </c>
      <c r="L92" s="1">
        <v>3</v>
      </c>
      <c r="M92" s="1">
        <v>0</v>
      </c>
      <c r="N92" s="1">
        <v>0</v>
      </c>
      <c r="O92" s="1">
        <v>0</v>
      </c>
      <c r="S92" s="1">
        <v>0</v>
      </c>
      <c r="T92" s="1">
        <v>0</v>
      </c>
      <c r="U92" s="1">
        <v>616</v>
      </c>
      <c r="V92" s="1">
        <v>138</v>
      </c>
    </row>
    <row r="93" spans="1:22" s="1" customFormat="1">
      <c r="A93" s="9">
        <v>42212</v>
      </c>
      <c r="B93" s="5" t="s">
        <v>16</v>
      </c>
      <c r="C93" s="1">
        <v>4256.01</v>
      </c>
      <c r="D93" s="1">
        <v>62</v>
      </c>
      <c r="E93" s="1">
        <f t="shared" ref="E93" si="17">D91/D93</f>
        <v>1.04838709677419</v>
      </c>
      <c r="F93" s="1">
        <v>15</v>
      </c>
      <c r="G93" s="1">
        <v>0.32800000000000001</v>
      </c>
      <c r="H93" s="1">
        <f t="shared" si="16"/>
        <v>0.66087111801242204</v>
      </c>
      <c r="K93" s="1">
        <v>0</v>
      </c>
      <c r="L93" s="1">
        <v>0</v>
      </c>
      <c r="M93" s="1">
        <v>374</v>
      </c>
      <c r="N93" s="1">
        <v>0</v>
      </c>
      <c r="O93" s="1">
        <v>0</v>
      </c>
      <c r="S93" s="1">
        <v>0</v>
      </c>
      <c r="T93" s="1">
        <v>0</v>
      </c>
      <c r="U93" s="1">
        <v>0</v>
      </c>
      <c r="V93" s="1">
        <v>0</v>
      </c>
    </row>
    <row r="94" spans="1:22" s="1" customFormat="1">
      <c r="A94" s="9">
        <v>42213</v>
      </c>
      <c r="B94" s="5" t="s">
        <v>17</v>
      </c>
      <c r="C94" s="1">
        <v>5106.42</v>
      </c>
      <c r="D94" s="1">
        <v>62</v>
      </c>
      <c r="E94" s="1">
        <f t="shared" ref="E94" si="18">C94/D94</f>
        <v>82.361612903225804</v>
      </c>
      <c r="F94" s="1">
        <v>18</v>
      </c>
      <c r="G94" s="1">
        <f t="shared" ref="G94:G103" si="19">F94/D94</f>
        <v>0.29032258064516098</v>
      </c>
      <c r="H94" s="1">
        <f t="shared" si="16"/>
        <v>0.79292236024844698</v>
      </c>
      <c r="K94" s="1">
        <v>0</v>
      </c>
      <c r="L94" s="1">
        <v>0</v>
      </c>
      <c r="M94" s="1">
        <v>0</v>
      </c>
      <c r="N94" s="1">
        <v>0</v>
      </c>
      <c r="O94" s="1">
        <v>510</v>
      </c>
      <c r="S94" s="1">
        <v>5</v>
      </c>
      <c r="T94" s="1">
        <v>0</v>
      </c>
      <c r="U94" s="1">
        <v>828.4</v>
      </c>
      <c r="V94" s="1">
        <v>0</v>
      </c>
    </row>
    <row r="95" spans="1:22" s="1" customFormat="1">
      <c r="A95" s="9">
        <v>42214</v>
      </c>
      <c r="B95" s="5" t="s">
        <v>18</v>
      </c>
      <c r="C95" s="1">
        <v>5195.7299999999996</v>
      </c>
      <c r="D95" s="1">
        <v>75</v>
      </c>
      <c r="E95" s="1">
        <f t="shared" ref="E95" si="20">D93/D95</f>
        <v>0.82666666666666699</v>
      </c>
      <c r="F95" s="1">
        <v>16</v>
      </c>
      <c r="G95" s="1">
        <f t="shared" si="19"/>
        <v>0.21333333333333299</v>
      </c>
      <c r="H95" s="1">
        <f t="shared" si="16"/>
        <v>0.806790372670807</v>
      </c>
      <c r="K95" s="1">
        <v>0</v>
      </c>
      <c r="L95" s="1">
        <v>0</v>
      </c>
      <c r="M95" s="1">
        <v>0</v>
      </c>
      <c r="N95" s="1">
        <v>2</v>
      </c>
      <c r="O95" s="1">
        <v>411</v>
      </c>
      <c r="S95" s="1">
        <v>1</v>
      </c>
      <c r="T95" s="1">
        <v>0</v>
      </c>
      <c r="U95" s="1">
        <v>306.10000000000002</v>
      </c>
      <c r="V95" s="1">
        <v>0</v>
      </c>
    </row>
    <row r="96" spans="1:22" s="1" customFormat="1">
      <c r="A96" s="9">
        <v>42215</v>
      </c>
      <c r="B96" s="5" t="s">
        <v>19</v>
      </c>
      <c r="C96" s="1">
        <v>3100.15</v>
      </c>
      <c r="D96" s="1">
        <v>46</v>
      </c>
      <c r="E96" s="1">
        <f t="shared" ref="E96" si="21">C96/D96</f>
        <v>67.394565217391303</v>
      </c>
      <c r="F96" s="1">
        <v>15</v>
      </c>
      <c r="G96" s="1">
        <f t="shared" si="19"/>
        <v>0.32608695652173902</v>
      </c>
      <c r="H96" s="1">
        <f t="shared" si="16"/>
        <v>0.48138975155279501</v>
      </c>
      <c r="K96" s="1">
        <v>0</v>
      </c>
      <c r="L96" s="1">
        <v>0</v>
      </c>
      <c r="M96" s="1">
        <v>0</v>
      </c>
      <c r="N96" s="1">
        <v>0</v>
      </c>
      <c r="O96" s="1">
        <v>48</v>
      </c>
      <c r="S96" s="1">
        <v>1</v>
      </c>
      <c r="T96" s="1">
        <v>0</v>
      </c>
      <c r="U96" s="1">
        <v>415</v>
      </c>
      <c r="V96" s="1">
        <v>0</v>
      </c>
    </row>
    <row r="97" spans="1:23" s="1" customFormat="1">
      <c r="A97" s="9">
        <v>42216</v>
      </c>
      <c r="B97" s="5" t="s">
        <v>20</v>
      </c>
      <c r="C97" s="1">
        <v>3891.2</v>
      </c>
      <c r="D97" s="1">
        <v>69</v>
      </c>
      <c r="E97" s="1">
        <f t="shared" ref="E97" si="22">D95/D97</f>
        <v>1.0869565217391299</v>
      </c>
      <c r="F97" s="1">
        <v>16</v>
      </c>
      <c r="G97" s="1">
        <f t="shared" si="19"/>
        <v>0.231884057971014</v>
      </c>
      <c r="H97" s="1">
        <f t="shared" si="16"/>
        <v>0.60422360248447204</v>
      </c>
      <c r="K97" s="1">
        <v>0</v>
      </c>
      <c r="L97" s="1">
        <v>1</v>
      </c>
      <c r="M97" s="1">
        <v>0</v>
      </c>
      <c r="N97" s="1">
        <v>0</v>
      </c>
      <c r="O97" s="1">
        <v>150</v>
      </c>
      <c r="S97" s="1">
        <v>2</v>
      </c>
      <c r="T97" s="1">
        <v>0</v>
      </c>
      <c r="U97" s="1">
        <v>572</v>
      </c>
      <c r="V97" s="1">
        <v>0</v>
      </c>
    </row>
    <row r="98" spans="1:23" s="1" customFormat="1">
      <c r="A98" s="9">
        <v>42217</v>
      </c>
      <c r="B98" s="5" t="s">
        <v>21</v>
      </c>
      <c r="C98" s="1">
        <v>3474.05</v>
      </c>
      <c r="D98" s="1">
        <v>70</v>
      </c>
      <c r="E98" s="1">
        <f>C98/D98</f>
        <v>49.6292857142857</v>
      </c>
      <c r="F98" s="1">
        <v>20</v>
      </c>
      <c r="G98" s="1">
        <f t="shared" si="19"/>
        <v>0.28571428571428598</v>
      </c>
      <c r="H98" s="1">
        <f t="shared" si="16"/>
        <v>0.53944875776397505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S98" s="1">
        <v>1</v>
      </c>
      <c r="T98" s="1">
        <v>1</v>
      </c>
      <c r="U98" s="1">
        <v>0</v>
      </c>
      <c r="V98" s="1">
        <v>2</v>
      </c>
    </row>
    <row r="99" spans="1:23" s="1" customFormat="1">
      <c r="A99" s="9">
        <v>42218</v>
      </c>
      <c r="B99" s="5" t="s">
        <v>22</v>
      </c>
      <c r="C99" s="1">
        <v>2800.49</v>
      </c>
      <c r="D99" s="1">
        <v>53</v>
      </c>
      <c r="E99" s="1">
        <f t="shared" ref="E99" si="23">D97/D99</f>
        <v>1.3018867924528299</v>
      </c>
      <c r="F99" s="1">
        <v>23</v>
      </c>
      <c r="G99" s="1">
        <f t="shared" si="19"/>
        <v>0.43396226415094302</v>
      </c>
      <c r="H99" s="1">
        <f t="shared" ref="H99:H106" si="24">C99/6440</f>
        <v>0.434858695652174</v>
      </c>
      <c r="K99" s="1">
        <v>0</v>
      </c>
      <c r="L99" s="1">
        <v>0</v>
      </c>
      <c r="M99" s="1">
        <v>207.1</v>
      </c>
      <c r="N99" s="1">
        <v>0</v>
      </c>
      <c r="O99" s="1">
        <v>0</v>
      </c>
      <c r="S99" s="1">
        <v>0</v>
      </c>
      <c r="T99" s="1">
        <v>0</v>
      </c>
      <c r="U99" s="1">
        <v>469.8</v>
      </c>
      <c r="V99" s="1">
        <v>0</v>
      </c>
    </row>
    <row r="100" spans="1:23" s="1" customFormat="1">
      <c r="A100" s="9">
        <v>42219</v>
      </c>
      <c r="B100" s="5" t="s">
        <v>16</v>
      </c>
      <c r="C100" s="1">
        <v>4787.43</v>
      </c>
      <c r="D100" s="1">
        <v>76</v>
      </c>
      <c r="E100" s="1">
        <f>C100/D100</f>
        <v>62.9925</v>
      </c>
      <c r="F100" s="1">
        <v>17</v>
      </c>
      <c r="G100" s="1">
        <f t="shared" si="19"/>
        <v>0.22368421052631601</v>
      </c>
      <c r="H100" s="1">
        <f t="shared" si="24"/>
        <v>0.74338975155279496</v>
      </c>
      <c r="K100" s="1">
        <v>0</v>
      </c>
      <c r="L100" s="1">
        <v>0</v>
      </c>
      <c r="M100" s="1">
        <v>0</v>
      </c>
      <c r="N100" s="1">
        <v>0</v>
      </c>
      <c r="O100" s="1">
        <v>290</v>
      </c>
      <c r="S100" s="1">
        <v>0</v>
      </c>
      <c r="T100" s="1">
        <v>0</v>
      </c>
      <c r="U100" s="1">
        <v>667.8</v>
      </c>
      <c r="V100" s="1">
        <v>0</v>
      </c>
    </row>
    <row r="101" spans="1:23" s="1" customFormat="1">
      <c r="A101" s="9">
        <v>42220</v>
      </c>
      <c r="B101" s="5" t="s">
        <v>17</v>
      </c>
      <c r="C101" s="1">
        <v>4535</v>
      </c>
      <c r="D101" s="1">
        <v>61</v>
      </c>
      <c r="E101" s="1">
        <f t="shared" ref="E101:E103" si="25">D99/D101</f>
        <v>0.86885245901639296</v>
      </c>
      <c r="F101" s="1">
        <v>13</v>
      </c>
      <c r="G101" s="1">
        <f t="shared" si="19"/>
        <v>0.213114754098361</v>
      </c>
      <c r="H101" s="1">
        <f t="shared" si="24"/>
        <v>0.704192546583851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S101" s="1">
        <v>0</v>
      </c>
      <c r="T101" s="1">
        <v>0</v>
      </c>
      <c r="U101" s="1">
        <v>1155</v>
      </c>
      <c r="V101" s="1">
        <v>0</v>
      </c>
      <c r="W101" s="1">
        <v>1</v>
      </c>
    </row>
    <row r="102" spans="1:23" s="1" customFormat="1">
      <c r="A102" s="9">
        <v>42221</v>
      </c>
      <c r="B102" s="5" t="s">
        <v>18</v>
      </c>
      <c r="C102" s="1">
        <v>4021.38</v>
      </c>
      <c r="D102" s="1">
        <v>48</v>
      </c>
      <c r="E102" s="1">
        <f t="shared" si="25"/>
        <v>1.5833333333333299</v>
      </c>
      <c r="F102" s="1">
        <v>16</v>
      </c>
      <c r="G102" s="1">
        <f t="shared" si="19"/>
        <v>0.33333333333333298</v>
      </c>
      <c r="H102" s="1">
        <f t="shared" si="24"/>
        <v>0.62443788819875801</v>
      </c>
      <c r="K102" s="1">
        <v>0</v>
      </c>
      <c r="L102" s="1">
        <v>6</v>
      </c>
      <c r="M102" s="1">
        <v>0</v>
      </c>
      <c r="N102" s="1">
        <v>0</v>
      </c>
      <c r="O102" s="1">
        <v>80</v>
      </c>
      <c r="S102" s="1">
        <v>0</v>
      </c>
      <c r="T102" s="1">
        <v>0</v>
      </c>
      <c r="U102" s="1">
        <v>868.2</v>
      </c>
      <c r="V102" s="1">
        <v>0</v>
      </c>
      <c r="W102" s="1">
        <v>0</v>
      </c>
    </row>
    <row r="103" spans="1:23" s="1" customFormat="1">
      <c r="A103" s="9">
        <v>42222</v>
      </c>
      <c r="B103" s="5" t="s">
        <v>19</v>
      </c>
      <c r="C103" s="1">
        <v>3810.92</v>
      </c>
      <c r="D103" s="1">
        <v>59</v>
      </c>
      <c r="E103" s="1">
        <f t="shared" si="25"/>
        <v>1.0338983050847499</v>
      </c>
      <c r="F103" s="1">
        <v>21</v>
      </c>
      <c r="G103" s="1">
        <f t="shared" si="19"/>
        <v>0.355932203389831</v>
      </c>
      <c r="H103" s="1">
        <f t="shared" si="24"/>
        <v>0.591757763975155</v>
      </c>
      <c r="K103" s="1">
        <v>0</v>
      </c>
      <c r="L103" s="1">
        <v>0</v>
      </c>
      <c r="M103" s="1">
        <v>286</v>
      </c>
      <c r="N103" s="1">
        <v>0</v>
      </c>
      <c r="O103" s="1">
        <v>467</v>
      </c>
      <c r="S103" s="1">
        <v>1</v>
      </c>
      <c r="T103" s="1">
        <v>0</v>
      </c>
      <c r="U103" s="1">
        <v>452.2</v>
      </c>
      <c r="V103" s="1">
        <v>0</v>
      </c>
      <c r="W103" s="1">
        <v>0</v>
      </c>
    </row>
    <row r="104" spans="1:23" s="1" customFormat="1">
      <c r="A104" s="9">
        <v>42223</v>
      </c>
      <c r="B104" s="5" t="s">
        <v>20</v>
      </c>
      <c r="C104" s="1">
        <v>3767.29</v>
      </c>
      <c r="D104" s="1">
        <v>43</v>
      </c>
      <c r="E104" s="1">
        <f t="shared" ref="E104:E114" si="26">D102/D104</f>
        <v>1.1162790697674401</v>
      </c>
      <c r="F104" s="1">
        <v>8</v>
      </c>
      <c r="G104" s="1">
        <f>F94/D94</f>
        <v>0.29032258064516098</v>
      </c>
      <c r="H104" s="1">
        <f t="shared" si="24"/>
        <v>0.58498291925465795</v>
      </c>
      <c r="K104" s="1">
        <v>0</v>
      </c>
      <c r="L104" s="1">
        <v>5</v>
      </c>
      <c r="M104" s="1">
        <v>556</v>
      </c>
      <c r="N104" s="1">
        <v>0</v>
      </c>
      <c r="O104" s="1">
        <v>45</v>
      </c>
      <c r="S104" s="1">
        <v>0</v>
      </c>
      <c r="T104" s="1">
        <v>0</v>
      </c>
      <c r="U104" s="1">
        <v>128</v>
      </c>
      <c r="V104" s="1">
        <v>0</v>
      </c>
      <c r="W104" s="1">
        <v>0</v>
      </c>
    </row>
    <row r="105" spans="1:23" s="1" customFormat="1">
      <c r="A105" s="9">
        <v>42224</v>
      </c>
      <c r="B105" s="5" t="s">
        <v>21</v>
      </c>
      <c r="C105" s="1">
        <v>7674.93</v>
      </c>
      <c r="D105" s="1">
        <v>103</v>
      </c>
      <c r="E105" s="1">
        <f t="shared" si="26"/>
        <v>0.57281553398058205</v>
      </c>
      <c r="F105" s="1">
        <v>19</v>
      </c>
      <c r="G105" s="1">
        <f>F95/D95</f>
        <v>0.21333333333333299</v>
      </c>
      <c r="H105" s="1">
        <f t="shared" si="24"/>
        <v>1.1917593167701901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S105" s="1">
        <v>6</v>
      </c>
      <c r="T105" s="1">
        <v>0</v>
      </c>
      <c r="U105" s="1">
        <v>0</v>
      </c>
      <c r="V105" s="1">
        <v>0</v>
      </c>
      <c r="W105" s="1">
        <v>0</v>
      </c>
    </row>
    <row r="106" spans="1:23" s="1" customFormat="1">
      <c r="A106" s="9">
        <v>42225</v>
      </c>
      <c r="B106" s="5" t="s">
        <v>22</v>
      </c>
      <c r="C106" s="1">
        <v>7440.8</v>
      </c>
      <c r="D106" s="1">
        <v>78</v>
      </c>
      <c r="E106" s="1">
        <f t="shared" si="26"/>
        <v>0.55128205128205099</v>
      </c>
      <c r="F106" s="1">
        <v>11</v>
      </c>
      <c r="G106" s="1">
        <f t="shared" ref="G106:G113" si="27">F96/D96</f>
        <v>0.32608695652173902</v>
      </c>
      <c r="H106" s="1">
        <f t="shared" si="24"/>
        <v>1.1554037267080699</v>
      </c>
      <c r="K106" s="1">
        <v>0</v>
      </c>
      <c r="L106" s="1">
        <v>2</v>
      </c>
      <c r="M106" s="1">
        <v>0</v>
      </c>
      <c r="N106" s="1">
        <v>0</v>
      </c>
      <c r="O106" s="1">
        <v>192</v>
      </c>
      <c r="S106" s="1">
        <v>0</v>
      </c>
      <c r="T106" s="1">
        <v>0</v>
      </c>
      <c r="U106" s="1">
        <v>468.24</v>
      </c>
      <c r="V106" s="1">
        <v>0</v>
      </c>
      <c r="W106" s="1">
        <v>0</v>
      </c>
    </row>
    <row r="107" spans="1:23" s="1" customFormat="1">
      <c r="A107" s="9">
        <v>42226</v>
      </c>
      <c r="B107" s="5" t="s">
        <v>16</v>
      </c>
      <c r="C107" s="1">
        <v>3775.43</v>
      </c>
      <c r="D107" s="1">
        <v>77</v>
      </c>
      <c r="E107" s="1">
        <f t="shared" si="26"/>
        <v>1.33766233766234</v>
      </c>
      <c r="F107" s="1">
        <v>15</v>
      </c>
      <c r="G107" s="1">
        <f t="shared" si="27"/>
        <v>0.231884057971014</v>
      </c>
      <c r="H107" s="1">
        <f t="shared" ref="H107:H121" si="28">C107/6440</f>
        <v>0.58624689440993805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S107" s="1">
        <v>2</v>
      </c>
      <c r="T107" s="1">
        <v>0</v>
      </c>
      <c r="U107" s="1">
        <v>128</v>
      </c>
      <c r="V107" s="1">
        <v>0</v>
      </c>
      <c r="W107" s="1">
        <v>0</v>
      </c>
    </row>
    <row r="108" spans="1:23" s="1" customFormat="1">
      <c r="A108" s="9">
        <v>42227</v>
      </c>
      <c r="B108" s="5" t="s">
        <v>17</v>
      </c>
      <c r="C108" s="1">
        <v>4044.1</v>
      </c>
      <c r="D108" s="1">
        <v>57</v>
      </c>
      <c r="E108" s="1">
        <f t="shared" si="26"/>
        <v>1.3684210526315801</v>
      </c>
      <c r="F108" s="1">
        <v>16</v>
      </c>
      <c r="G108" s="1">
        <f t="shared" si="27"/>
        <v>0.28571428571428598</v>
      </c>
      <c r="H108" s="1">
        <f t="shared" si="28"/>
        <v>0.62796583850931698</v>
      </c>
      <c r="K108" s="1">
        <v>0</v>
      </c>
      <c r="L108" s="1">
        <v>0</v>
      </c>
      <c r="M108" s="1">
        <v>0</v>
      </c>
      <c r="N108" s="1">
        <v>0</v>
      </c>
      <c r="O108" s="1">
        <v>436</v>
      </c>
      <c r="S108" s="1">
        <v>3</v>
      </c>
      <c r="T108" s="1">
        <v>1</v>
      </c>
      <c r="U108" s="1">
        <v>664</v>
      </c>
      <c r="V108" s="1">
        <v>0</v>
      </c>
      <c r="W108" s="1">
        <v>0</v>
      </c>
    </row>
    <row r="109" spans="1:23" s="1" customFormat="1">
      <c r="A109" s="9">
        <v>42228</v>
      </c>
      <c r="B109" s="5" t="s">
        <v>18</v>
      </c>
      <c r="C109" s="1">
        <v>4457.05</v>
      </c>
      <c r="D109" s="1">
        <v>66</v>
      </c>
      <c r="E109" s="1">
        <f t="shared" si="26"/>
        <v>1.1666666666666701</v>
      </c>
      <c r="F109" s="1">
        <v>17</v>
      </c>
      <c r="G109" s="1">
        <f t="shared" si="27"/>
        <v>0.43396226415094302</v>
      </c>
      <c r="H109" s="1">
        <f t="shared" si="28"/>
        <v>0.69208850931677002</v>
      </c>
      <c r="K109" s="1">
        <v>0</v>
      </c>
      <c r="L109" s="1">
        <v>0</v>
      </c>
      <c r="M109" s="1">
        <v>0</v>
      </c>
      <c r="N109" s="1">
        <v>0</v>
      </c>
      <c r="O109" s="1">
        <v>373</v>
      </c>
      <c r="S109" s="1">
        <v>4</v>
      </c>
      <c r="T109" s="1">
        <v>0</v>
      </c>
      <c r="U109" s="1">
        <v>833.1</v>
      </c>
      <c r="V109" s="1">
        <v>0</v>
      </c>
      <c r="W109" s="1">
        <v>0</v>
      </c>
    </row>
    <row r="110" spans="1:23" s="1" customFormat="1">
      <c r="A110" s="9">
        <v>42229</v>
      </c>
      <c r="B110" s="5" t="s">
        <v>19</v>
      </c>
      <c r="C110" s="1">
        <v>2904.6</v>
      </c>
      <c r="D110" s="1">
        <v>50</v>
      </c>
      <c r="E110" s="1">
        <f t="shared" si="26"/>
        <v>1.1399999999999999</v>
      </c>
      <c r="F110" s="1">
        <v>12</v>
      </c>
      <c r="G110" s="1">
        <f t="shared" si="27"/>
        <v>0.22368421052631601</v>
      </c>
      <c r="H110" s="1">
        <f t="shared" si="28"/>
        <v>0.45102484472049698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S110" s="1">
        <v>3</v>
      </c>
      <c r="T110" s="1">
        <v>0</v>
      </c>
      <c r="U110" s="1">
        <v>0</v>
      </c>
      <c r="V110" s="1">
        <v>0</v>
      </c>
      <c r="W110" s="1">
        <v>0</v>
      </c>
    </row>
    <row r="111" spans="1:23" s="1" customFormat="1">
      <c r="A111" s="9">
        <v>42230</v>
      </c>
      <c r="B111" s="5" t="s">
        <v>20</v>
      </c>
      <c r="C111" s="1">
        <v>3685.31</v>
      </c>
      <c r="D111" s="1">
        <v>49</v>
      </c>
      <c r="E111" s="1">
        <f t="shared" si="26"/>
        <v>1.3469387755102</v>
      </c>
      <c r="F111" s="1">
        <v>16</v>
      </c>
      <c r="G111" s="1">
        <f t="shared" si="27"/>
        <v>0.213114754098361</v>
      </c>
      <c r="H111" s="1">
        <f t="shared" si="28"/>
        <v>0.57225310559006204</v>
      </c>
      <c r="K111" s="1">
        <v>0</v>
      </c>
      <c r="L111" s="1">
        <v>3</v>
      </c>
      <c r="M111" s="1">
        <v>332.92</v>
      </c>
      <c r="N111" s="1">
        <v>0</v>
      </c>
      <c r="O111" s="1">
        <v>45</v>
      </c>
      <c r="S111" s="1">
        <v>6</v>
      </c>
      <c r="T111" s="1">
        <v>0</v>
      </c>
      <c r="U111" s="1">
        <v>232.12</v>
      </c>
      <c r="V111" s="1">
        <v>0</v>
      </c>
      <c r="W111" s="1">
        <v>0</v>
      </c>
    </row>
    <row r="112" spans="1:23" s="1" customFormat="1">
      <c r="A112" s="9">
        <v>42231</v>
      </c>
      <c r="B112" s="5" t="s">
        <v>21</v>
      </c>
      <c r="C112" s="1">
        <v>5763.57</v>
      </c>
      <c r="D112" s="1">
        <v>81</v>
      </c>
      <c r="E112" s="1">
        <f t="shared" si="26"/>
        <v>0.61728395061728403</v>
      </c>
      <c r="F112" s="1">
        <v>22</v>
      </c>
      <c r="G112" s="1">
        <f t="shared" si="27"/>
        <v>0.33333333333333298</v>
      </c>
      <c r="H112" s="1">
        <f t="shared" si="28"/>
        <v>0.89496428571428599</v>
      </c>
      <c r="K112" s="1">
        <v>0</v>
      </c>
      <c r="L112" s="1">
        <v>3</v>
      </c>
      <c r="M112" s="1">
        <v>0</v>
      </c>
      <c r="N112" s="1">
        <v>0</v>
      </c>
      <c r="O112" s="1">
        <v>216.16</v>
      </c>
      <c r="S112" s="1">
        <v>1</v>
      </c>
      <c r="T112" s="1">
        <v>0</v>
      </c>
      <c r="U112" s="1">
        <v>418.88</v>
      </c>
      <c r="V112" s="1">
        <v>0</v>
      </c>
      <c r="W112" s="1">
        <v>0</v>
      </c>
    </row>
    <row r="113" spans="1:23" s="1" customFormat="1">
      <c r="A113" s="9">
        <v>42232</v>
      </c>
      <c r="B113" s="5" t="s">
        <v>22</v>
      </c>
      <c r="C113" s="1">
        <v>5056.88</v>
      </c>
      <c r="D113" s="1">
        <v>56</v>
      </c>
      <c r="E113" s="1">
        <f t="shared" si="26"/>
        <v>0.875</v>
      </c>
      <c r="F113" s="1">
        <v>9</v>
      </c>
      <c r="G113" s="1">
        <f t="shared" si="27"/>
        <v>0.355932203389831</v>
      </c>
      <c r="H113" s="1">
        <f t="shared" si="28"/>
        <v>0.78522981366459599</v>
      </c>
      <c r="K113" s="1">
        <v>0</v>
      </c>
      <c r="L113" s="1">
        <v>0</v>
      </c>
      <c r="M113" s="1">
        <v>228</v>
      </c>
      <c r="N113" s="1">
        <v>0</v>
      </c>
      <c r="O113" s="1">
        <v>243</v>
      </c>
      <c r="S113" s="1">
        <v>48.7</v>
      </c>
      <c r="T113" s="1">
        <v>0</v>
      </c>
      <c r="U113" s="1">
        <v>461.1</v>
      </c>
      <c r="V113" s="1">
        <v>0</v>
      </c>
      <c r="W113" s="1">
        <v>0</v>
      </c>
    </row>
    <row r="114" spans="1:23" s="1" customFormat="1">
      <c r="A114" s="9">
        <v>42233</v>
      </c>
      <c r="B114" s="5" t="s">
        <v>16</v>
      </c>
      <c r="C114" s="1">
        <v>2769.05</v>
      </c>
      <c r="D114" s="1">
        <v>34</v>
      </c>
      <c r="E114" s="1">
        <f t="shared" si="26"/>
        <v>2.3823529411764701</v>
      </c>
      <c r="F114" s="1">
        <v>10</v>
      </c>
      <c r="G114" s="1">
        <f>F114/D114</f>
        <v>0.29411764705882398</v>
      </c>
      <c r="H114" s="1">
        <f t="shared" si="28"/>
        <v>0.42997670807453398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S114" s="1">
        <v>0</v>
      </c>
      <c r="T114" s="1">
        <v>0</v>
      </c>
      <c r="U114" s="1">
        <v>356</v>
      </c>
      <c r="V114" s="1">
        <v>1</v>
      </c>
      <c r="W114" s="1">
        <v>0</v>
      </c>
    </row>
    <row r="115" spans="1:23" s="1" customFormat="1">
      <c r="A115" s="9">
        <v>42234</v>
      </c>
      <c r="B115" s="5" t="s">
        <v>17</v>
      </c>
      <c r="C115" s="1">
        <v>5372.55</v>
      </c>
      <c r="D115" s="1">
        <v>82</v>
      </c>
      <c r="E115" s="1">
        <f t="shared" ref="E115:E125" si="29">D113/D115</f>
        <v>0.68292682926829296</v>
      </c>
      <c r="F115" s="1">
        <v>23</v>
      </c>
      <c r="G115" s="1">
        <f>F115/D115</f>
        <v>0.28048780487804897</v>
      </c>
      <c r="H115" s="1">
        <f t="shared" si="28"/>
        <v>0.83424689440993804</v>
      </c>
      <c r="K115" s="1">
        <v>0</v>
      </c>
      <c r="L115" s="1">
        <v>3</v>
      </c>
      <c r="M115" s="1">
        <v>0</v>
      </c>
      <c r="N115" s="1">
        <v>0</v>
      </c>
      <c r="O115" s="1">
        <v>412</v>
      </c>
      <c r="S115" s="1">
        <v>33.6</v>
      </c>
      <c r="T115" s="1">
        <v>0</v>
      </c>
      <c r="U115" s="1">
        <v>674.88</v>
      </c>
      <c r="V115" s="1">
        <v>0</v>
      </c>
      <c r="W115" s="1">
        <v>0</v>
      </c>
    </row>
    <row r="116" spans="1:23" s="3" customFormat="1">
      <c r="A116" s="10">
        <v>42235</v>
      </c>
      <c r="B116" s="11" t="s">
        <v>18</v>
      </c>
      <c r="C116" s="3">
        <v>3153.06</v>
      </c>
      <c r="D116" s="3">
        <v>49</v>
      </c>
      <c r="E116" s="3">
        <f t="shared" si="29"/>
        <v>0.69387755102040805</v>
      </c>
      <c r="F116" s="3">
        <v>17</v>
      </c>
      <c r="G116" s="3">
        <f t="shared" ref="G116:G131" si="30">F116/D116</f>
        <v>0.34693877551020402</v>
      </c>
      <c r="H116" s="3">
        <f t="shared" si="28"/>
        <v>0.48960559006211202</v>
      </c>
      <c r="K116" s="3">
        <v>0</v>
      </c>
      <c r="L116" s="3">
        <v>3</v>
      </c>
      <c r="M116" s="3">
        <v>0</v>
      </c>
      <c r="N116" s="3">
        <v>0</v>
      </c>
      <c r="O116" s="3">
        <v>90</v>
      </c>
      <c r="S116" s="3">
        <v>3</v>
      </c>
      <c r="T116" s="3">
        <v>0</v>
      </c>
      <c r="U116" s="3">
        <v>508</v>
      </c>
      <c r="V116" s="3">
        <v>0</v>
      </c>
      <c r="W116" s="3">
        <v>0</v>
      </c>
    </row>
    <row r="117" spans="1:23" s="1" customFormat="1">
      <c r="A117" s="9">
        <v>42236</v>
      </c>
      <c r="B117" s="5" t="s">
        <v>19</v>
      </c>
      <c r="C117" s="1">
        <v>4964.79</v>
      </c>
      <c r="D117" s="1">
        <v>54</v>
      </c>
      <c r="E117" s="1">
        <f t="shared" si="29"/>
        <v>1.5185185185185199</v>
      </c>
      <c r="F117" s="1">
        <v>8</v>
      </c>
      <c r="G117" s="1">
        <f t="shared" si="30"/>
        <v>0.148148148148148</v>
      </c>
      <c r="H117" s="1">
        <f t="shared" si="28"/>
        <v>0.77093012422360296</v>
      </c>
      <c r="K117" s="1">
        <v>0</v>
      </c>
      <c r="L117" s="1">
        <v>0</v>
      </c>
      <c r="M117" s="1">
        <v>188</v>
      </c>
      <c r="N117" s="1">
        <v>0</v>
      </c>
      <c r="O117" s="1">
        <v>491.8</v>
      </c>
      <c r="S117" s="1">
        <v>61.8</v>
      </c>
      <c r="T117" s="1">
        <v>2</v>
      </c>
      <c r="U117" s="1">
        <v>987.12</v>
      </c>
      <c r="V117" s="1">
        <v>0</v>
      </c>
      <c r="W117" s="1">
        <v>0</v>
      </c>
    </row>
    <row r="118" spans="1:23" s="1" customFormat="1">
      <c r="A118" s="9">
        <v>42237</v>
      </c>
      <c r="B118" s="5" t="s">
        <v>20</v>
      </c>
      <c r="C118" s="1">
        <v>3328.41</v>
      </c>
      <c r="D118" s="1">
        <v>58</v>
      </c>
      <c r="E118" s="1">
        <f t="shared" si="29"/>
        <v>0.84482758620689702</v>
      </c>
      <c r="F118" s="1">
        <v>13</v>
      </c>
      <c r="G118" s="1">
        <f t="shared" si="30"/>
        <v>0.22413793103448301</v>
      </c>
      <c r="H118" s="1">
        <f t="shared" si="28"/>
        <v>0.516833850931677</v>
      </c>
      <c r="K118" s="1">
        <v>0</v>
      </c>
      <c r="L118" s="1">
        <v>0</v>
      </c>
      <c r="M118" s="1">
        <v>240</v>
      </c>
      <c r="N118" s="1">
        <v>0</v>
      </c>
      <c r="O118" s="1">
        <v>0</v>
      </c>
      <c r="S118" s="1">
        <v>2</v>
      </c>
      <c r="T118" s="1">
        <v>2</v>
      </c>
      <c r="U118" s="1">
        <v>374</v>
      </c>
      <c r="V118" s="1">
        <v>0</v>
      </c>
      <c r="W118" s="1">
        <v>0</v>
      </c>
    </row>
    <row r="119" spans="1:23" s="1" customFormat="1">
      <c r="A119" s="9">
        <v>42238</v>
      </c>
      <c r="B119" s="5" t="s">
        <v>21</v>
      </c>
      <c r="C119" s="1">
        <v>4795.66</v>
      </c>
      <c r="D119" s="1">
        <v>49</v>
      </c>
      <c r="E119" s="1">
        <f t="shared" si="29"/>
        <v>1.1020408163265301</v>
      </c>
      <c r="F119" s="1">
        <v>9</v>
      </c>
      <c r="G119" s="1">
        <f t="shared" si="30"/>
        <v>0.183673469387755</v>
      </c>
      <c r="H119" s="1">
        <f t="shared" si="28"/>
        <v>0.74466770186335396</v>
      </c>
      <c r="K119" s="1">
        <v>0</v>
      </c>
      <c r="L119" s="1">
        <v>0</v>
      </c>
      <c r="M119" s="1">
        <v>0</v>
      </c>
      <c r="N119" s="1">
        <v>0</v>
      </c>
      <c r="O119" s="1">
        <v>439</v>
      </c>
      <c r="S119" s="1">
        <v>0</v>
      </c>
      <c r="T119" s="1">
        <v>2</v>
      </c>
      <c r="U119" s="1">
        <v>260.48</v>
      </c>
      <c r="V119" s="1">
        <v>0</v>
      </c>
      <c r="W119" s="1">
        <v>0</v>
      </c>
    </row>
    <row r="120" spans="1:23" s="1" customFormat="1">
      <c r="A120" s="9">
        <v>42239</v>
      </c>
      <c r="B120" s="5" t="s">
        <v>22</v>
      </c>
      <c r="C120" s="1">
        <v>7219.32</v>
      </c>
      <c r="D120" s="1">
        <v>69</v>
      </c>
      <c r="E120" s="1">
        <f t="shared" si="29"/>
        <v>0.84057971014492705</v>
      </c>
      <c r="F120" s="1">
        <v>24</v>
      </c>
      <c r="G120" s="1">
        <f t="shared" si="30"/>
        <v>0.34782608695652201</v>
      </c>
      <c r="H120" s="1">
        <f t="shared" si="28"/>
        <v>1.12101242236025</v>
      </c>
      <c r="K120" s="1">
        <v>0</v>
      </c>
      <c r="L120" s="1">
        <v>0</v>
      </c>
      <c r="M120" s="1">
        <v>356.48</v>
      </c>
      <c r="N120" s="1">
        <v>0</v>
      </c>
      <c r="O120" s="1">
        <v>385</v>
      </c>
      <c r="S120" s="1">
        <v>1</v>
      </c>
      <c r="T120" s="1">
        <v>0</v>
      </c>
      <c r="U120" s="1">
        <v>595.67999999999995</v>
      </c>
      <c r="V120" s="1">
        <v>1</v>
      </c>
      <c r="W120" s="1">
        <v>0</v>
      </c>
    </row>
    <row r="121" spans="1:23" s="4" customFormat="1">
      <c r="A121" s="7">
        <v>42240</v>
      </c>
      <c r="B121" s="8" t="s">
        <v>16</v>
      </c>
      <c r="C121" s="4">
        <v>4440.05</v>
      </c>
      <c r="D121" s="4">
        <v>41</v>
      </c>
      <c r="E121" s="4">
        <f t="shared" si="29"/>
        <v>1.1951219512195099</v>
      </c>
      <c r="F121" s="4">
        <v>10</v>
      </c>
      <c r="G121" s="4">
        <f t="shared" si="30"/>
        <v>0.24390243902438999</v>
      </c>
      <c r="H121" s="4">
        <f t="shared" si="28"/>
        <v>0.68944875776397496</v>
      </c>
      <c r="K121" s="4">
        <v>0</v>
      </c>
      <c r="L121" s="4">
        <v>0</v>
      </c>
      <c r="M121" s="4">
        <v>236</v>
      </c>
      <c r="N121" s="4">
        <v>0</v>
      </c>
      <c r="O121" s="4">
        <v>45</v>
      </c>
      <c r="S121" s="4">
        <v>0</v>
      </c>
      <c r="T121" s="4">
        <v>0</v>
      </c>
      <c r="U121" s="4">
        <v>112.64</v>
      </c>
      <c r="V121" s="4">
        <v>0</v>
      </c>
      <c r="W121" s="4">
        <v>0</v>
      </c>
    </row>
    <row r="122" spans="1:23" s="1" customFormat="1">
      <c r="A122" s="9">
        <v>42241</v>
      </c>
      <c r="B122" s="5" t="s">
        <v>17</v>
      </c>
      <c r="C122" s="1">
        <v>4608.88</v>
      </c>
      <c r="D122" s="1">
        <v>72</v>
      </c>
      <c r="E122" s="1">
        <f t="shared" si="29"/>
        <v>0.95833333333333304</v>
      </c>
      <c r="F122" s="1">
        <v>20</v>
      </c>
      <c r="G122" s="1">
        <f t="shared" si="30"/>
        <v>0.27777777777777801</v>
      </c>
      <c r="H122" s="1">
        <f t="shared" ref="H122:H138" si="31">C122/6440</f>
        <v>0.71566459627329204</v>
      </c>
      <c r="K122" s="1">
        <v>0</v>
      </c>
      <c r="L122" s="1">
        <v>0</v>
      </c>
      <c r="M122" s="1">
        <v>80</v>
      </c>
      <c r="N122" s="1">
        <v>0</v>
      </c>
      <c r="O122" s="1">
        <v>0</v>
      </c>
      <c r="S122" s="1">
        <v>2</v>
      </c>
      <c r="T122" s="1">
        <v>0</v>
      </c>
      <c r="U122" s="1">
        <v>508</v>
      </c>
      <c r="V122" s="1">
        <v>0</v>
      </c>
      <c r="W122" s="1">
        <v>0</v>
      </c>
    </row>
    <row r="123" spans="1:23" s="1" customFormat="1">
      <c r="A123" s="9">
        <v>42242</v>
      </c>
      <c r="B123" s="5" t="s">
        <v>18</v>
      </c>
      <c r="C123" s="1">
        <v>3115.34</v>
      </c>
      <c r="D123" s="1">
        <v>50</v>
      </c>
      <c r="E123" s="1">
        <f t="shared" si="29"/>
        <v>0.82</v>
      </c>
      <c r="F123" s="1">
        <v>15</v>
      </c>
      <c r="G123" s="1">
        <f t="shared" si="30"/>
        <v>0.3</v>
      </c>
      <c r="H123" s="1">
        <f t="shared" si="31"/>
        <v>0.48374844720496901</v>
      </c>
      <c r="K123" s="1">
        <v>0</v>
      </c>
      <c r="L123" s="1">
        <v>0</v>
      </c>
      <c r="M123" s="1">
        <v>228</v>
      </c>
      <c r="N123" s="1">
        <v>0</v>
      </c>
      <c r="O123" s="1">
        <v>0</v>
      </c>
      <c r="S123" s="1">
        <v>3</v>
      </c>
      <c r="T123" s="1">
        <v>0</v>
      </c>
      <c r="U123" s="1">
        <v>0</v>
      </c>
      <c r="V123" s="1">
        <v>0</v>
      </c>
      <c r="W123" s="1">
        <v>0</v>
      </c>
    </row>
    <row r="124" spans="1:23" s="1" customFormat="1">
      <c r="A124" s="9">
        <v>42243</v>
      </c>
      <c r="B124" s="5" t="s">
        <v>19</v>
      </c>
      <c r="C124" s="1">
        <v>2607.7399999999998</v>
      </c>
      <c r="D124" s="1">
        <v>50</v>
      </c>
      <c r="E124" s="1">
        <f t="shared" si="29"/>
        <v>1.44</v>
      </c>
      <c r="F124" s="1">
        <v>15</v>
      </c>
      <c r="G124" s="1">
        <f t="shared" si="30"/>
        <v>0.3</v>
      </c>
      <c r="H124" s="1">
        <f t="shared" si="31"/>
        <v>0.40492857142857103</v>
      </c>
      <c r="K124" s="1">
        <v>0</v>
      </c>
      <c r="L124" s="1">
        <v>1</v>
      </c>
      <c r="M124" s="1">
        <v>0</v>
      </c>
      <c r="N124" s="1">
        <v>0</v>
      </c>
      <c r="O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1</v>
      </c>
    </row>
    <row r="125" spans="1:23" s="1" customFormat="1">
      <c r="A125" s="9">
        <v>42244</v>
      </c>
      <c r="B125" s="5" t="s">
        <v>20</v>
      </c>
      <c r="C125" s="1">
        <v>3128.44</v>
      </c>
      <c r="D125" s="1">
        <v>52</v>
      </c>
      <c r="E125" s="1">
        <f t="shared" si="29"/>
        <v>0.96153846153846201</v>
      </c>
      <c r="F125" s="1">
        <v>20</v>
      </c>
      <c r="G125" s="1">
        <f t="shared" si="30"/>
        <v>0.38461538461538503</v>
      </c>
      <c r="H125" s="1">
        <f t="shared" si="31"/>
        <v>0.48578260869565199</v>
      </c>
      <c r="K125" s="1">
        <v>0</v>
      </c>
      <c r="L125" s="1">
        <v>3</v>
      </c>
      <c r="M125" s="1">
        <v>0</v>
      </c>
      <c r="N125" s="1">
        <v>0</v>
      </c>
      <c r="O125" s="1">
        <v>78</v>
      </c>
      <c r="S125" s="1">
        <v>1</v>
      </c>
      <c r="T125" s="1">
        <v>1</v>
      </c>
      <c r="U125" s="1">
        <v>414.1</v>
      </c>
      <c r="V125" s="1">
        <v>0</v>
      </c>
      <c r="W125" s="1">
        <v>0</v>
      </c>
    </row>
    <row r="126" spans="1:23" s="1" customFormat="1">
      <c r="A126" s="9">
        <v>42245</v>
      </c>
      <c r="B126" s="5" t="s">
        <v>21</v>
      </c>
      <c r="C126" s="1">
        <v>3854.9</v>
      </c>
      <c r="D126" s="1">
        <v>50</v>
      </c>
      <c r="F126" s="1">
        <v>7</v>
      </c>
      <c r="G126" s="1">
        <f t="shared" si="30"/>
        <v>0.14000000000000001</v>
      </c>
      <c r="H126" s="1">
        <f t="shared" si="31"/>
        <v>0.59858695652173899</v>
      </c>
      <c r="K126" s="1">
        <v>0</v>
      </c>
      <c r="L126" s="1">
        <v>0</v>
      </c>
      <c r="M126" s="1">
        <v>208</v>
      </c>
      <c r="N126" s="1">
        <v>0</v>
      </c>
      <c r="O126" s="1">
        <v>262</v>
      </c>
      <c r="S126" s="1">
        <v>4</v>
      </c>
      <c r="T126" s="1">
        <v>0</v>
      </c>
      <c r="U126" s="1">
        <v>568.70000000000005</v>
      </c>
      <c r="V126" s="1">
        <v>1</v>
      </c>
      <c r="W126" s="1">
        <v>1</v>
      </c>
    </row>
    <row r="127" spans="1:23" s="1" customFormat="1">
      <c r="A127" s="9">
        <v>42246</v>
      </c>
      <c r="B127" s="5" t="s">
        <v>22</v>
      </c>
      <c r="C127" s="1">
        <v>5264.54</v>
      </c>
      <c r="D127" s="1">
        <v>70</v>
      </c>
      <c r="E127" s="1">
        <f t="shared" ref="E127:E139" si="32">D125/D127</f>
        <v>0.74285714285714299</v>
      </c>
      <c r="F127" s="1">
        <v>23</v>
      </c>
      <c r="G127" s="1">
        <f t="shared" si="30"/>
        <v>0.32857142857142901</v>
      </c>
      <c r="H127" s="1">
        <f t="shared" si="31"/>
        <v>0.81747515527950299</v>
      </c>
      <c r="K127" s="1">
        <v>0</v>
      </c>
      <c r="L127" s="1">
        <v>0</v>
      </c>
      <c r="M127" s="1">
        <v>0</v>
      </c>
      <c r="N127" s="1">
        <v>0</v>
      </c>
      <c r="O127" s="1">
        <v>45</v>
      </c>
      <c r="S127" s="1">
        <v>1</v>
      </c>
      <c r="T127" s="1">
        <v>0</v>
      </c>
      <c r="U127" s="1">
        <v>98</v>
      </c>
      <c r="V127" s="1">
        <v>0</v>
      </c>
      <c r="W127" s="1">
        <v>0</v>
      </c>
    </row>
    <row r="128" spans="1:23" s="1" customFormat="1">
      <c r="A128" s="9">
        <v>42247</v>
      </c>
      <c r="B128" s="5" t="s">
        <v>16</v>
      </c>
      <c r="C128" s="1">
        <v>5158.58</v>
      </c>
      <c r="D128" s="1">
        <v>69</v>
      </c>
      <c r="E128" s="1">
        <f t="shared" si="32"/>
        <v>0.72463768115941996</v>
      </c>
      <c r="F128" s="1">
        <v>19</v>
      </c>
      <c r="G128" s="1">
        <f t="shared" si="30"/>
        <v>0.27536231884057999</v>
      </c>
      <c r="H128" s="1">
        <f t="shared" si="31"/>
        <v>0.80102173913043495</v>
      </c>
      <c r="K128" s="1">
        <v>2</v>
      </c>
      <c r="L128" s="1">
        <v>3</v>
      </c>
      <c r="M128" s="1">
        <v>68</v>
      </c>
      <c r="S128" s="1">
        <v>0</v>
      </c>
      <c r="T128" s="1">
        <v>1</v>
      </c>
      <c r="U128" s="1">
        <v>218</v>
      </c>
      <c r="V128" s="1">
        <v>125</v>
      </c>
      <c r="W128" s="1">
        <v>0</v>
      </c>
    </row>
    <row r="129" spans="1:23" s="1" customFormat="1">
      <c r="A129" s="9">
        <v>42248</v>
      </c>
      <c r="B129" s="5" t="s">
        <v>17</v>
      </c>
      <c r="C129" s="1">
        <v>1959.92</v>
      </c>
      <c r="D129" s="1">
        <v>52</v>
      </c>
      <c r="E129" s="1">
        <f t="shared" si="32"/>
        <v>1.34615384615385</v>
      </c>
      <c r="F129" s="1">
        <v>17</v>
      </c>
      <c r="G129" s="1">
        <f t="shared" si="30"/>
        <v>0.32692307692307698</v>
      </c>
      <c r="H129" s="1">
        <f t="shared" si="31"/>
        <v>0.30433540372670798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T129" s="1">
        <v>2</v>
      </c>
      <c r="U129" s="1">
        <v>0</v>
      </c>
      <c r="V129" s="1">
        <v>0</v>
      </c>
      <c r="W129" s="1">
        <v>1</v>
      </c>
    </row>
    <row r="130" spans="1:23" s="1" customFormat="1">
      <c r="A130" s="9">
        <v>42249</v>
      </c>
      <c r="B130" s="5" t="s">
        <v>18</v>
      </c>
      <c r="C130" s="1">
        <v>4056.11</v>
      </c>
      <c r="D130" s="1">
        <v>63</v>
      </c>
      <c r="E130" s="1">
        <f t="shared" si="32"/>
        <v>1.0952380952381</v>
      </c>
      <c r="F130" s="1">
        <v>18</v>
      </c>
      <c r="G130" s="1">
        <f t="shared" si="30"/>
        <v>0.28571428571428598</v>
      </c>
      <c r="H130" s="1">
        <f t="shared" si="31"/>
        <v>0.62983074534161498</v>
      </c>
      <c r="K130" s="1">
        <v>0</v>
      </c>
      <c r="L130" s="1">
        <v>3</v>
      </c>
      <c r="M130" s="1">
        <v>0</v>
      </c>
      <c r="N130" s="1">
        <v>1</v>
      </c>
      <c r="O130" s="1">
        <v>498</v>
      </c>
      <c r="S130" s="1">
        <v>1</v>
      </c>
      <c r="T130" s="1">
        <v>0</v>
      </c>
      <c r="U130" s="1">
        <v>456.1</v>
      </c>
      <c r="V130" s="1">
        <v>1</v>
      </c>
      <c r="W130" s="1">
        <v>1</v>
      </c>
    </row>
    <row r="131" spans="1:23" s="1" customFormat="1">
      <c r="A131" s="9">
        <v>42250</v>
      </c>
      <c r="B131" s="5" t="s">
        <v>19</v>
      </c>
      <c r="C131" s="1">
        <v>5414.68</v>
      </c>
      <c r="D131" s="1">
        <v>67</v>
      </c>
      <c r="E131" s="1">
        <f t="shared" si="32"/>
        <v>0.77611940298507498</v>
      </c>
      <c r="F131" s="1">
        <v>16</v>
      </c>
      <c r="G131" s="1">
        <f t="shared" si="30"/>
        <v>0.238805970149254</v>
      </c>
      <c r="H131" s="1">
        <f t="shared" si="31"/>
        <v>0.84078881987577603</v>
      </c>
      <c r="K131" s="1">
        <v>0</v>
      </c>
      <c r="L131" s="1">
        <v>3</v>
      </c>
      <c r="M131" s="1">
        <v>0</v>
      </c>
      <c r="N131" s="1">
        <v>0</v>
      </c>
      <c r="O131" s="1">
        <v>0</v>
      </c>
      <c r="T131" s="1">
        <v>4</v>
      </c>
      <c r="U131" s="1">
        <v>348</v>
      </c>
      <c r="V131" s="1">
        <v>0</v>
      </c>
      <c r="W131" s="1">
        <v>0</v>
      </c>
    </row>
    <row r="132" spans="1:23" s="1" customFormat="1">
      <c r="A132" s="9">
        <v>42251</v>
      </c>
      <c r="B132" s="5" t="s">
        <v>20</v>
      </c>
      <c r="C132" s="1">
        <v>5230.43</v>
      </c>
      <c r="D132" s="1">
        <v>46</v>
      </c>
      <c r="E132" s="1">
        <f t="shared" si="32"/>
        <v>1.3695652173913</v>
      </c>
      <c r="F132" s="1">
        <v>15</v>
      </c>
      <c r="G132" s="1">
        <f t="shared" ref="G132:G145" si="33">F132/D132</f>
        <v>0.32608695652173902</v>
      </c>
      <c r="H132" s="1">
        <f t="shared" si="31"/>
        <v>0.81217857142857197</v>
      </c>
      <c r="K132" s="1">
        <v>0</v>
      </c>
      <c r="L132" s="1">
        <v>0</v>
      </c>
      <c r="M132" s="1">
        <v>0</v>
      </c>
      <c r="N132" s="1">
        <v>336</v>
      </c>
      <c r="O132" s="1">
        <v>160</v>
      </c>
      <c r="S132" s="1">
        <v>3</v>
      </c>
      <c r="T132" s="1">
        <v>0</v>
      </c>
      <c r="U132" s="1">
        <v>584</v>
      </c>
      <c r="V132" s="1">
        <v>160</v>
      </c>
      <c r="W132" s="1">
        <v>125</v>
      </c>
    </row>
    <row r="133" spans="1:23" s="1" customFormat="1">
      <c r="A133" s="9">
        <v>42252</v>
      </c>
      <c r="B133" s="5" t="s">
        <v>21</v>
      </c>
      <c r="C133" s="1">
        <v>4632.75</v>
      </c>
      <c r="D133" s="1">
        <v>62</v>
      </c>
      <c r="E133" s="1">
        <f t="shared" si="32"/>
        <v>1.0806451612903201</v>
      </c>
      <c r="F133" s="1">
        <v>12</v>
      </c>
      <c r="G133" s="1">
        <f t="shared" si="33"/>
        <v>0.19354838709677399</v>
      </c>
      <c r="H133" s="1">
        <f t="shared" si="31"/>
        <v>0.71937111801242204</v>
      </c>
      <c r="K133" s="1">
        <v>0</v>
      </c>
      <c r="L133" s="1">
        <v>0</v>
      </c>
      <c r="M133" s="1">
        <v>188</v>
      </c>
      <c r="N133" s="1">
        <v>1</v>
      </c>
      <c r="O133" s="1">
        <v>96</v>
      </c>
      <c r="S133" s="1">
        <v>1</v>
      </c>
      <c r="T133" s="1">
        <v>0</v>
      </c>
      <c r="U133" s="1">
        <v>316</v>
      </c>
      <c r="V133" s="1">
        <v>0</v>
      </c>
      <c r="W133" s="1">
        <v>0</v>
      </c>
    </row>
    <row r="134" spans="1:23" s="1" customFormat="1">
      <c r="A134" s="9">
        <v>42253</v>
      </c>
      <c r="B134" s="5" t="s">
        <v>22</v>
      </c>
      <c r="C134" s="1">
        <v>7479.61</v>
      </c>
      <c r="D134" s="1">
        <v>66</v>
      </c>
      <c r="E134" s="1">
        <f t="shared" si="32"/>
        <v>0.69696969696969702</v>
      </c>
      <c r="F134" s="1">
        <v>18</v>
      </c>
      <c r="G134" s="1">
        <f t="shared" si="33"/>
        <v>0.27272727272727298</v>
      </c>
      <c r="H134" s="1">
        <f t="shared" si="31"/>
        <v>1.1614301242236</v>
      </c>
      <c r="K134" s="1">
        <v>1</v>
      </c>
      <c r="L134" s="1">
        <v>0</v>
      </c>
      <c r="M134" s="1">
        <v>0</v>
      </c>
      <c r="N134" s="1">
        <v>0</v>
      </c>
      <c r="O134" s="1">
        <v>192</v>
      </c>
      <c r="S134" s="1">
        <v>0</v>
      </c>
      <c r="T134" s="1">
        <v>0</v>
      </c>
      <c r="U134" s="1">
        <v>1238</v>
      </c>
      <c r="V134" s="1">
        <v>0</v>
      </c>
      <c r="W134" s="1">
        <v>0</v>
      </c>
    </row>
    <row r="135" spans="1:23" s="1" customFormat="1">
      <c r="A135" s="9">
        <v>42254</v>
      </c>
      <c r="B135" s="5" t="s">
        <v>16</v>
      </c>
      <c r="C135" s="1">
        <v>1850.31</v>
      </c>
      <c r="D135" s="1">
        <v>42</v>
      </c>
      <c r="E135" s="1">
        <f t="shared" si="32"/>
        <v>1.47619047619048</v>
      </c>
      <c r="F135" s="1">
        <v>10</v>
      </c>
      <c r="G135" s="1">
        <f t="shared" si="33"/>
        <v>0.238095238095238</v>
      </c>
      <c r="H135" s="1">
        <f t="shared" si="31"/>
        <v>0.287315217391304</v>
      </c>
      <c r="K135" s="1">
        <v>0</v>
      </c>
      <c r="L135" s="1">
        <v>0</v>
      </c>
      <c r="M135" s="1">
        <v>0</v>
      </c>
      <c r="N135" s="1">
        <v>0</v>
      </c>
      <c r="O135" s="1">
        <v>45</v>
      </c>
      <c r="S135" s="1">
        <v>3</v>
      </c>
      <c r="T135" s="1">
        <v>0</v>
      </c>
      <c r="U135" s="1">
        <v>0</v>
      </c>
      <c r="V135" s="1">
        <v>0</v>
      </c>
      <c r="W135" s="1">
        <v>0</v>
      </c>
    </row>
    <row r="136" spans="1:23" s="1" customFormat="1">
      <c r="A136" s="9">
        <v>42255</v>
      </c>
      <c r="B136" s="5" t="s">
        <v>17</v>
      </c>
      <c r="C136" s="1">
        <v>2144.7199999999998</v>
      </c>
      <c r="D136" s="1">
        <v>41</v>
      </c>
      <c r="E136" s="1">
        <f t="shared" si="32"/>
        <v>1.6097560975609799</v>
      </c>
      <c r="F136" s="1">
        <v>8</v>
      </c>
      <c r="G136" s="1">
        <f t="shared" si="33"/>
        <v>0.19512195121951201</v>
      </c>
      <c r="H136" s="1">
        <f t="shared" si="31"/>
        <v>0.33303105590062099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S136" s="1">
        <v>0</v>
      </c>
      <c r="T136" s="1">
        <v>1</v>
      </c>
      <c r="U136" s="1">
        <v>0</v>
      </c>
      <c r="V136" s="1">
        <v>0</v>
      </c>
      <c r="W136" s="1">
        <v>0</v>
      </c>
    </row>
    <row r="137" spans="1:23" s="1" customFormat="1">
      <c r="A137" s="9">
        <v>42256</v>
      </c>
      <c r="B137" s="5" t="s">
        <v>18</v>
      </c>
      <c r="C137" s="1">
        <v>3626.37</v>
      </c>
      <c r="D137" s="1">
        <v>68</v>
      </c>
      <c r="E137" s="1">
        <f t="shared" si="32"/>
        <v>0.61764705882352899</v>
      </c>
      <c r="F137" s="1">
        <v>11</v>
      </c>
      <c r="G137" s="1">
        <f t="shared" si="33"/>
        <v>0.161764705882353</v>
      </c>
      <c r="H137" s="1">
        <f t="shared" si="31"/>
        <v>0.56310093167701902</v>
      </c>
      <c r="K137" s="1">
        <v>0</v>
      </c>
      <c r="L137" s="1">
        <v>3</v>
      </c>
      <c r="M137" s="1">
        <v>0</v>
      </c>
      <c r="N137" s="1">
        <v>0</v>
      </c>
      <c r="O137" s="1">
        <v>0</v>
      </c>
      <c r="S137" s="1">
        <v>2</v>
      </c>
      <c r="T137" s="1">
        <v>0</v>
      </c>
      <c r="U137" s="1">
        <v>238</v>
      </c>
      <c r="V137" s="1">
        <v>0</v>
      </c>
      <c r="W137" s="1">
        <v>0</v>
      </c>
    </row>
    <row r="138" spans="1:23" s="1" customFormat="1">
      <c r="A138" s="9">
        <v>42257</v>
      </c>
      <c r="B138" s="5" t="s">
        <v>19</v>
      </c>
      <c r="C138" s="1">
        <v>4665.83</v>
      </c>
      <c r="D138" s="1">
        <v>66</v>
      </c>
      <c r="E138" s="1">
        <f t="shared" si="32"/>
        <v>0.62121212121212099</v>
      </c>
      <c r="F138" s="1">
        <v>14</v>
      </c>
      <c r="G138" s="1">
        <f t="shared" si="33"/>
        <v>0.21212121212121199</v>
      </c>
      <c r="H138" s="1">
        <f t="shared" si="31"/>
        <v>0.72450776397515504</v>
      </c>
      <c r="K138" s="1">
        <v>0</v>
      </c>
      <c r="L138" s="1">
        <v>0</v>
      </c>
      <c r="M138" s="1">
        <v>0</v>
      </c>
      <c r="N138" s="1">
        <v>0</v>
      </c>
      <c r="O138" s="1">
        <v>45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</row>
    <row r="139" spans="1:23" s="1" customFormat="1">
      <c r="A139" s="9">
        <v>42258</v>
      </c>
      <c r="B139" s="5" t="s">
        <v>20</v>
      </c>
      <c r="C139" s="1">
        <v>5274.16</v>
      </c>
      <c r="D139" s="1">
        <v>65</v>
      </c>
      <c r="E139" s="1">
        <f t="shared" si="32"/>
        <v>1.04615384615385</v>
      </c>
      <c r="F139" s="1">
        <v>15</v>
      </c>
      <c r="G139" s="1">
        <f t="shared" si="33"/>
        <v>0.230769230769231</v>
      </c>
      <c r="H139" s="1">
        <f t="shared" ref="H139:H157" si="34">C139/6440</f>
        <v>0.81896894409937904</v>
      </c>
      <c r="K139" s="1">
        <v>0</v>
      </c>
      <c r="L139" s="1">
        <v>0</v>
      </c>
      <c r="M139" s="1">
        <v>0</v>
      </c>
      <c r="N139" s="1">
        <v>0</v>
      </c>
      <c r="O139" s="1">
        <v>96</v>
      </c>
      <c r="S139" s="1">
        <v>1</v>
      </c>
      <c r="T139" s="1">
        <v>0</v>
      </c>
      <c r="U139" s="1">
        <v>256</v>
      </c>
      <c r="V139" s="1">
        <v>0</v>
      </c>
      <c r="W139" s="1">
        <v>0</v>
      </c>
    </row>
    <row r="140" spans="1:23" s="1" customFormat="1">
      <c r="A140" s="9">
        <v>42259</v>
      </c>
      <c r="B140" s="5" t="s">
        <v>21</v>
      </c>
      <c r="C140" s="1">
        <v>4483.87</v>
      </c>
      <c r="D140" s="1">
        <v>60</v>
      </c>
      <c r="E140" s="1">
        <f>C140/D140</f>
        <v>74.731166666666695</v>
      </c>
      <c r="F140" s="1">
        <v>13</v>
      </c>
      <c r="G140" s="1">
        <f t="shared" si="33"/>
        <v>0.21666666666666701</v>
      </c>
      <c r="H140" s="1">
        <f t="shared" si="34"/>
        <v>0.69625310559006204</v>
      </c>
      <c r="J140" s="1">
        <v>219</v>
      </c>
      <c r="K140" s="1">
        <v>0</v>
      </c>
      <c r="L140" s="1">
        <v>0</v>
      </c>
      <c r="M140" s="1">
        <v>0</v>
      </c>
      <c r="N140" s="1">
        <v>0</v>
      </c>
      <c r="O140" s="1">
        <v>74</v>
      </c>
      <c r="S140" s="1">
        <v>1</v>
      </c>
      <c r="T140" s="1">
        <v>0</v>
      </c>
      <c r="U140" s="1">
        <v>128</v>
      </c>
      <c r="V140" s="1">
        <v>0</v>
      </c>
      <c r="W140" s="1">
        <v>0</v>
      </c>
    </row>
    <row r="141" spans="1:23" s="1" customFormat="1">
      <c r="A141" s="9">
        <v>42260</v>
      </c>
      <c r="B141" s="5" t="s">
        <v>22</v>
      </c>
      <c r="C141" s="1">
        <v>2099.12</v>
      </c>
      <c r="D141" s="1">
        <v>71</v>
      </c>
      <c r="E141" s="1">
        <f t="shared" ref="E141:E160" si="35">C141/D141</f>
        <v>29.5650704225352</v>
      </c>
      <c r="F141" s="1">
        <v>12</v>
      </c>
      <c r="G141" s="1">
        <f t="shared" si="33"/>
        <v>0.169014084507042</v>
      </c>
      <c r="H141" s="1">
        <f t="shared" si="34"/>
        <v>0.32595031055900597</v>
      </c>
      <c r="K141" s="1">
        <v>0</v>
      </c>
      <c r="L141" s="1">
        <v>0</v>
      </c>
      <c r="M141" s="1">
        <v>70</v>
      </c>
      <c r="N141" s="1">
        <v>0</v>
      </c>
      <c r="O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</row>
    <row r="142" spans="1:23" s="1" customFormat="1">
      <c r="A142" s="9">
        <v>42261</v>
      </c>
      <c r="B142" s="5" t="s">
        <v>16</v>
      </c>
      <c r="C142" s="1">
        <v>4724.29</v>
      </c>
      <c r="D142" s="1">
        <v>60</v>
      </c>
      <c r="E142" s="1">
        <f t="shared" si="35"/>
        <v>78.7381666666667</v>
      </c>
      <c r="F142" s="1">
        <v>15</v>
      </c>
      <c r="G142" s="1">
        <f t="shared" si="33"/>
        <v>0.25</v>
      </c>
      <c r="H142" s="1">
        <f t="shared" si="34"/>
        <v>0.733585403726708</v>
      </c>
      <c r="J142" s="1">
        <v>346.7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S142" s="1">
        <v>0</v>
      </c>
      <c r="T142" s="1">
        <v>1</v>
      </c>
      <c r="U142" s="1">
        <v>0</v>
      </c>
      <c r="V142" s="1">
        <v>1</v>
      </c>
      <c r="W142" s="1">
        <v>0</v>
      </c>
    </row>
    <row r="143" spans="1:23" s="1" customFormat="1">
      <c r="A143" s="9">
        <v>42262</v>
      </c>
      <c r="B143" s="5" t="s">
        <v>17</v>
      </c>
      <c r="C143" s="1">
        <v>3556.54</v>
      </c>
      <c r="D143" s="1">
        <v>67</v>
      </c>
      <c r="E143" s="1">
        <f t="shared" si="35"/>
        <v>53.082686567164203</v>
      </c>
      <c r="F143" s="1">
        <v>19</v>
      </c>
      <c r="G143" s="1">
        <f t="shared" si="33"/>
        <v>0.28358208955223901</v>
      </c>
      <c r="H143" s="1">
        <f t="shared" si="34"/>
        <v>0.55225776397515502</v>
      </c>
      <c r="J143" s="1">
        <v>105.25</v>
      </c>
      <c r="K143" s="1">
        <v>0</v>
      </c>
      <c r="L143" s="1">
        <v>3</v>
      </c>
      <c r="M143" s="1">
        <v>0</v>
      </c>
      <c r="N143" s="1">
        <v>0</v>
      </c>
      <c r="O143" s="1">
        <v>0</v>
      </c>
      <c r="S143" s="1">
        <v>0</v>
      </c>
      <c r="T143" s="1">
        <v>0</v>
      </c>
      <c r="U143" s="1">
        <v>190</v>
      </c>
      <c r="V143" s="1">
        <v>0</v>
      </c>
      <c r="W143" s="1">
        <v>0</v>
      </c>
    </row>
    <row r="144" spans="1:23" s="3" customFormat="1">
      <c r="A144" s="9">
        <v>42263</v>
      </c>
      <c r="B144" s="11" t="s">
        <v>18</v>
      </c>
      <c r="C144" s="3">
        <v>3058.44</v>
      </c>
      <c r="D144" s="3">
        <v>46</v>
      </c>
      <c r="E144" s="1">
        <f t="shared" si="35"/>
        <v>66.487826086956503</v>
      </c>
      <c r="F144" s="3">
        <v>9</v>
      </c>
      <c r="G144" s="1">
        <f t="shared" si="33"/>
        <v>0.19565217391304299</v>
      </c>
      <c r="H144" s="1">
        <f t="shared" si="34"/>
        <v>0.47491304347826102</v>
      </c>
      <c r="J144" s="3">
        <v>64.599999999999994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S144" s="3">
        <v>1</v>
      </c>
      <c r="T144" s="3">
        <v>0</v>
      </c>
      <c r="U144" s="3">
        <v>268</v>
      </c>
      <c r="V144" s="3">
        <v>0</v>
      </c>
      <c r="W144" s="3">
        <v>0</v>
      </c>
    </row>
    <row r="145" spans="1:23" s="1" customFormat="1">
      <c r="A145" s="9">
        <v>42264</v>
      </c>
      <c r="B145" s="5" t="s">
        <v>19</v>
      </c>
      <c r="C145" s="1">
        <v>2384.9</v>
      </c>
      <c r="D145" s="1">
        <v>46</v>
      </c>
      <c r="E145" s="1">
        <f t="shared" si="35"/>
        <v>51.845652173913003</v>
      </c>
      <c r="F145" s="1">
        <v>10</v>
      </c>
      <c r="G145" s="1">
        <f t="shared" si="33"/>
        <v>0.217391304347826</v>
      </c>
      <c r="H145" s="1">
        <f t="shared" si="34"/>
        <v>0.37032608695652203</v>
      </c>
      <c r="J145" s="1">
        <v>92.7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S145" s="1">
        <v>2</v>
      </c>
      <c r="T145" s="1">
        <v>0</v>
      </c>
      <c r="U145" s="1">
        <v>0</v>
      </c>
      <c r="V145" s="1">
        <v>1</v>
      </c>
      <c r="W145" s="1">
        <v>1</v>
      </c>
    </row>
    <row r="146" spans="1:23" s="1" customFormat="1">
      <c r="A146" s="9">
        <v>42265</v>
      </c>
      <c r="B146" s="5" t="s">
        <v>20</v>
      </c>
      <c r="C146" s="1">
        <v>5183.38</v>
      </c>
      <c r="D146" s="1">
        <v>68</v>
      </c>
      <c r="E146" s="1">
        <f t="shared" si="35"/>
        <v>76.2261764705882</v>
      </c>
      <c r="F146" s="1">
        <v>17</v>
      </c>
      <c r="G146" s="1">
        <f t="shared" ref="G146:G167" si="36">F146/D146</f>
        <v>0.25</v>
      </c>
      <c r="H146" s="1">
        <f t="shared" si="34"/>
        <v>0.80487267080745295</v>
      </c>
      <c r="J146" s="1">
        <v>538.23</v>
      </c>
      <c r="K146" s="1">
        <v>0</v>
      </c>
      <c r="L146" s="1">
        <v>0</v>
      </c>
      <c r="M146" s="1">
        <v>2</v>
      </c>
      <c r="N146" s="1">
        <v>0</v>
      </c>
      <c r="O146" s="1">
        <v>48</v>
      </c>
      <c r="S146" s="1">
        <v>0</v>
      </c>
      <c r="T146" s="1">
        <v>0</v>
      </c>
      <c r="U146" s="1">
        <v>474</v>
      </c>
      <c r="V146" s="1">
        <v>0</v>
      </c>
      <c r="W146" s="1">
        <v>0</v>
      </c>
    </row>
    <row r="147" spans="1:23" s="1" customFormat="1">
      <c r="A147" s="9">
        <v>42266</v>
      </c>
      <c r="B147" s="5" t="s">
        <v>21</v>
      </c>
      <c r="C147" s="1">
        <v>5192.91</v>
      </c>
      <c r="D147" s="1">
        <v>76</v>
      </c>
      <c r="E147" s="1">
        <f t="shared" si="35"/>
        <v>68.327763157894694</v>
      </c>
      <c r="F147" s="1">
        <v>17</v>
      </c>
      <c r="G147" s="1">
        <f t="shared" si="36"/>
        <v>0.22368421052631601</v>
      </c>
      <c r="H147" s="1">
        <f t="shared" si="34"/>
        <v>0.80635248447204999</v>
      </c>
      <c r="J147" s="1">
        <v>841.6</v>
      </c>
      <c r="K147" s="1">
        <v>0</v>
      </c>
      <c r="L147" s="1">
        <v>0</v>
      </c>
      <c r="M147" s="1">
        <v>6</v>
      </c>
      <c r="N147" s="1">
        <v>0</v>
      </c>
      <c r="O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1</v>
      </c>
    </row>
    <row r="148" spans="1:23" s="1" customFormat="1">
      <c r="A148" s="9">
        <v>42267</v>
      </c>
      <c r="B148" s="5" t="s">
        <v>22</v>
      </c>
      <c r="C148" s="1">
        <v>2245.88</v>
      </c>
      <c r="D148" s="1">
        <v>45</v>
      </c>
      <c r="E148" s="1">
        <f t="shared" si="35"/>
        <v>49.908444444444399</v>
      </c>
      <c r="F148" s="1">
        <v>12</v>
      </c>
      <c r="G148" s="1">
        <f t="shared" si="36"/>
        <v>0.266666666666667</v>
      </c>
      <c r="H148" s="1">
        <f t="shared" si="34"/>
        <v>0.348739130434783</v>
      </c>
      <c r="J148" s="1">
        <v>66.8</v>
      </c>
      <c r="K148" s="1">
        <v>0</v>
      </c>
      <c r="L148" s="1">
        <v>0</v>
      </c>
      <c r="M148" s="1">
        <v>0</v>
      </c>
      <c r="N148" s="1">
        <v>0</v>
      </c>
      <c r="O148" s="1">
        <v>135</v>
      </c>
      <c r="S148" s="1">
        <v>0</v>
      </c>
      <c r="T148" s="1">
        <v>0</v>
      </c>
      <c r="U148" s="1">
        <v>376</v>
      </c>
      <c r="V148" s="1">
        <v>0</v>
      </c>
      <c r="W148" s="1">
        <v>0</v>
      </c>
    </row>
    <row r="149" spans="1:23" s="1" customFormat="1">
      <c r="A149" s="9">
        <v>42268</v>
      </c>
      <c r="B149" s="5" t="s">
        <v>16</v>
      </c>
      <c r="C149" s="1">
        <v>4856.38</v>
      </c>
      <c r="D149" s="1">
        <v>53</v>
      </c>
      <c r="E149" s="1">
        <f t="shared" si="35"/>
        <v>91.629811320754698</v>
      </c>
      <c r="F149" s="1">
        <v>20</v>
      </c>
      <c r="G149" s="1">
        <f t="shared" si="36"/>
        <v>0.37735849056603799</v>
      </c>
      <c r="H149" s="1">
        <f t="shared" si="34"/>
        <v>0.75409627329192597</v>
      </c>
      <c r="J149" s="1">
        <v>214</v>
      </c>
      <c r="K149" s="1">
        <v>0</v>
      </c>
      <c r="L149" s="1">
        <v>0</v>
      </c>
      <c r="M149" s="1">
        <v>0</v>
      </c>
      <c r="N149" s="1">
        <v>0</v>
      </c>
      <c r="O149" s="1">
        <v>314.81</v>
      </c>
      <c r="S149" s="1">
        <v>1</v>
      </c>
      <c r="T149" s="1">
        <v>0</v>
      </c>
      <c r="U149" s="1">
        <v>0</v>
      </c>
      <c r="V149" s="1">
        <v>0</v>
      </c>
      <c r="W149" s="1">
        <v>0</v>
      </c>
    </row>
    <row r="150" spans="1:23" s="1" customFormat="1">
      <c r="A150" s="9">
        <v>42269</v>
      </c>
      <c r="B150" s="5" t="s">
        <v>17</v>
      </c>
      <c r="C150" s="1">
        <v>4286.3100000000004</v>
      </c>
      <c r="D150" s="1">
        <v>54</v>
      </c>
      <c r="E150" s="1">
        <f t="shared" si="35"/>
        <v>79.376111111111101</v>
      </c>
      <c r="F150" s="1">
        <v>11</v>
      </c>
      <c r="G150" s="1">
        <f t="shared" si="36"/>
        <v>0.203703703703704</v>
      </c>
      <c r="H150" s="1">
        <f t="shared" si="34"/>
        <v>0.66557608695652204</v>
      </c>
      <c r="J150" s="1">
        <v>193.1</v>
      </c>
      <c r="K150" s="1">
        <v>0</v>
      </c>
      <c r="L150" s="1">
        <v>0</v>
      </c>
      <c r="M150" s="1">
        <v>138</v>
      </c>
      <c r="N150" s="1">
        <v>0</v>
      </c>
      <c r="O150" s="1">
        <v>0</v>
      </c>
      <c r="S150" s="1">
        <v>1</v>
      </c>
      <c r="T150" s="1">
        <v>0</v>
      </c>
      <c r="V150" s="1">
        <v>1</v>
      </c>
      <c r="W150" s="1">
        <v>0</v>
      </c>
    </row>
    <row r="151" spans="1:23" s="1" customFormat="1">
      <c r="A151" s="9">
        <v>42270</v>
      </c>
      <c r="B151" s="5" t="s">
        <v>18</v>
      </c>
      <c r="C151" s="1">
        <v>3968.64</v>
      </c>
      <c r="D151" s="1">
        <v>54</v>
      </c>
      <c r="E151" s="1">
        <f t="shared" si="35"/>
        <v>73.493333333333297</v>
      </c>
      <c r="F151" s="1">
        <v>10</v>
      </c>
      <c r="G151" s="1">
        <f t="shared" si="36"/>
        <v>0.18518518518518501</v>
      </c>
      <c r="H151" s="1">
        <f t="shared" si="34"/>
        <v>0.61624844720496896</v>
      </c>
      <c r="J151" s="1">
        <v>9.26</v>
      </c>
      <c r="K151" s="1">
        <v>0</v>
      </c>
      <c r="L151" s="1">
        <v>3</v>
      </c>
      <c r="M151" s="1">
        <v>0</v>
      </c>
      <c r="N151" s="1">
        <v>0</v>
      </c>
      <c r="O151" s="1">
        <v>0</v>
      </c>
      <c r="S151" s="1">
        <v>0</v>
      </c>
      <c r="T151" s="1">
        <v>0</v>
      </c>
      <c r="U151" s="1">
        <v>710.48</v>
      </c>
      <c r="V151" s="1">
        <v>0</v>
      </c>
      <c r="W151" s="1">
        <v>0</v>
      </c>
    </row>
    <row r="152" spans="1:23" s="1" customFormat="1">
      <c r="A152" s="9">
        <v>42271</v>
      </c>
      <c r="B152" s="5" t="s">
        <v>19</v>
      </c>
      <c r="C152" s="1">
        <v>3865.3</v>
      </c>
      <c r="D152" s="1">
        <v>54</v>
      </c>
      <c r="E152" s="1">
        <f t="shared" si="35"/>
        <v>71.579629629629594</v>
      </c>
      <c r="F152" s="1">
        <v>8</v>
      </c>
      <c r="G152" s="1">
        <f t="shared" si="36"/>
        <v>0.148148148148148</v>
      </c>
      <c r="H152" s="1">
        <f t="shared" si="34"/>
        <v>0.60020186335403702</v>
      </c>
      <c r="J152" s="1">
        <v>118.3</v>
      </c>
      <c r="K152" s="1">
        <v>0</v>
      </c>
      <c r="L152" s="1">
        <v>0</v>
      </c>
      <c r="M152" s="1">
        <v>0</v>
      </c>
      <c r="N152" s="1">
        <v>1</v>
      </c>
      <c r="O152" s="1">
        <v>0</v>
      </c>
      <c r="S152" s="1">
        <v>2</v>
      </c>
      <c r="T152" s="1">
        <v>1</v>
      </c>
      <c r="U152" s="1">
        <v>256</v>
      </c>
      <c r="V152" s="1">
        <v>0</v>
      </c>
      <c r="W152" s="1">
        <v>0</v>
      </c>
    </row>
    <row r="153" spans="1:23" s="1" customFormat="1">
      <c r="A153" s="9">
        <v>42272</v>
      </c>
      <c r="B153" s="5" t="s">
        <v>20</v>
      </c>
      <c r="C153" s="1">
        <v>3170.68</v>
      </c>
      <c r="D153" s="1">
        <v>57</v>
      </c>
      <c r="E153" s="1">
        <f t="shared" si="35"/>
        <v>55.625964912280701</v>
      </c>
      <c r="F153" s="1">
        <v>9</v>
      </c>
      <c r="G153" s="1">
        <f t="shared" si="36"/>
        <v>0.157894736842105</v>
      </c>
      <c r="H153" s="1">
        <f t="shared" si="34"/>
        <v>0.49234161490683198</v>
      </c>
      <c r="J153" s="1">
        <v>801.6</v>
      </c>
      <c r="K153" s="1">
        <v>0</v>
      </c>
      <c r="L153" s="1">
        <v>0</v>
      </c>
      <c r="M153" s="1">
        <v>410</v>
      </c>
      <c r="N153" s="1">
        <v>0</v>
      </c>
      <c r="O153" s="1">
        <v>48</v>
      </c>
      <c r="S153" s="1">
        <v>1</v>
      </c>
      <c r="T153" s="1">
        <v>0</v>
      </c>
      <c r="U153" s="1">
        <v>0</v>
      </c>
      <c r="V153" s="1">
        <v>0</v>
      </c>
    </row>
    <row r="154" spans="1:23" s="1" customFormat="1">
      <c r="A154" s="9">
        <v>42273</v>
      </c>
      <c r="B154" s="5" t="s">
        <v>21</v>
      </c>
      <c r="C154" s="1">
        <v>2623.53</v>
      </c>
      <c r="D154" s="1">
        <v>58</v>
      </c>
      <c r="E154" s="1">
        <f t="shared" si="35"/>
        <v>45.233275862069</v>
      </c>
      <c r="F154" s="1">
        <v>13</v>
      </c>
      <c r="G154" s="1">
        <f t="shared" si="36"/>
        <v>0.22413793103448301</v>
      </c>
      <c r="H154" s="1">
        <f t="shared" si="34"/>
        <v>0.40738043478260899</v>
      </c>
      <c r="J154" s="1">
        <v>29.85</v>
      </c>
      <c r="K154" s="1">
        <v>0</v>
      </c>
      <c r="L154" s="1">
        <v>0</v>
      </c>
      <c r="M154" s="1">
        <v>0</v>
      </c>
      <c r="N154" s="1">
        <v>1</v>
      </c>
      <c r="O154" s="1">
        <v>90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</row>
    <row r="155" spans="1:23" s="1" customFormat="1">
      <c r="A155" s="9">
        <v>42274</v>
      </c>
      <c r="B155" s="5" t="s">
        <v>22</v>
      </c>
      <c r="C155" s="1">
        <v>7390.44</v>
      </c>
      <c r="D155" s="1">
        <v>62</v>
      </c>
      <c r="E155" s="1">
        <f t="shared" si="35"/>
        <v>119.20064516129</v>
      </c>
      <c r="F155" s="1">
        <v>16</v>
      </c>
      <c r="G155" s="1">
        <f t="shared" si="36"/>
        <v>0.25806451612903197</v>
      </c>
      <c r="H155" s="1">
        <f t="shared" si="34"/>
        <v>1.14758385093168</v>
      </c>
      <c r="J155" s="1">
        <v>437.82</v>
      </c>
      <c r="K155" s="1">
        <v>0</v>
      </c>
      <c r="L155" s="1">
        <v>6</v>
      </c>
      <c r="M155" s="1">
        <v>364</v>
      </c>
      <c r="N155" s="1">
        <v>0</v>
      </c>
      <c r="O155" s="1">
        <v>96</v>
      </c>
      <c r="S155" s="1">
        <v>0</v>
      </c>
      <c r="T155" s="1">
        <v>0</v>
      </c>
      <c r="U155" s="1">
        <v>446</v>
      </c>
      <c r="V155" s="1">
        <v>0</v>
      </c>
      <c r="W155" s="1">
        <v>0</v>
      </c>
    </row>
    <row r="156" spans="1:23" s="1" customFormat="1">
      <c r="A156" s="9">
        <v>42275</v>
      </c>
      <c r="B156" s="5" t="s">
        <v>16</v>
      </c>
      <c r="C156" s="1">
        <v>7575.62</v>
      </c>
      <c r="D156" s="1">
        <v>76</v>
      </c>
      <c r="E156" s="1">
        <f t="shared" si="35"/>
        <v>99.679210526315799</v>
      </c>
      <c r="F156" s="1">
        <v>15</v>
      </c>
      <c r="G156" s="1">
        <f t="shared" si="36"/>
        <v>0.197368421052632</v>
      </c>
      <c r="H156" s="1">
        <f t="shared" si="34"/>
        <v>1.17633850931677</v>
      </c>
      <c r="J156" s="1">
        <v>1371.59</v>
      </c>
      <c r="K156" s="1">
        <v>1</v>
      </c>
      <c r="L156" s="1">
        <v>0</v>
      </c>
      <c r="M156" s="1">
        <v>358</v>
      </c>
      <c r="N156" s="1">
        <v>0</v>
      </c>
      <c r="O156" s="1">
        <v>0</v>
      </c>
      <c r="S156" s="1">
        <v>8</v>
      </c>
      <c r="T156" s="1">
        <v>0</v>
      </c>
      <c r="U156" s="1">
        <v>794</v>
      </c>
      <c r="V156" s="1">
        <v>1</v>
      </c>
      <c r="W156" s="1">
        <v>0</v>
      </c>
    </row>
    <row r="157" spans="1:23" s="1" customFormat="1">
      <c r="A157" s="9">
        <v>42276</v>
      </c>
      <c r="B157" s="5" t="s">
        <v>17</v>
      </c>
      <c r="C157" s="1">
        <v>3948.83</v>
      </c>
      <c r="D157" s="1">
        <v>50</v>
      </c>
      <c r="E157" s="1">
        <f t="shared" si="35"/>
        <v>78.976600000000005</v>
      </c>
      <c r="F157" s="1">
        <v>13</v>
      </c>
      <c r="G157" s="1">
        <f t="shared" si="36"/>
        <v>0.26</v>
      </c>
      <c r="H157" s="1">
        <f t="shared" si="34"/>
        <v>0.61317236024844701</v>
      </c>
      <c r="J157" s="1">
        <v>44</v>
      </c>
      <c r="K157" s="1">
        <v>0</v>
      </c>
      <c r="L157" s="1">
        <v>1</v>
      </c>
      <c r="M157" s="1">
        <v>0</v>
      </c>
      <c r="N157" s="1">
        <v>0</v>
      </c>
      <c r="O157" s="1">
        <v>220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</row>
    <row r="158" spans="1:23" s="1" customFormat="1">
      <c r="A158" s="9">
        <v>42277</v>
      </c>
      <c r="B158" s="5" t="s">
        <v>18</v>
      </c>
      <c r="C158" s="1">
        <v>3018.66</v>
      </c>
      <c r="D158" s="1">
        <v>56</v>
      </c>
      <c r="E158" s="1">
        <f t="shared" si="35"/>
        <v>53.904642857142903</v>
      </c>
      <c r="F158" s="1">
        <v>19</v>
      </c>
      <c r="G158" s="1">
        <f t="shared" si="36"/>
        <v>0.33928571428571402</v>
      </c>
      <c r="H158" s="1">
        <f t="shared" ref="H158:H166" si="37">C158/6440</f>
        <v>0.46873602484471999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</row>
    <row r="159" spans="1:23" s="1" customFormat="1">
      <c r="A159" s="9">
        <v>42278</v>
      </c>
      <c r="B159" s="5" t="s">
        <v>19</v>
      </c>
      <c r="C159" s="1">
        <v>2991.39</v>
      </c>
      <c r="D159" s="1">
        <v>56</v>
      </c>
      <c r="E159" s="1">
        <f t="shared" si="35"/>
        <v>53.417678571428603</v>
      </c>
      <c r="F159" s="1">
        <v>5</v>
      </c>
      <c r="G159" s="1">
        <f t="shared" si="36"/>
        <v>8.9285714285714302E-2</v>
      </c>
      <c r="H159" s="1">
        <f t="shared" si="37"/>
        <v>0.46450155279503103</v>
      </c>
      <c r="J159" s="1">
        <v>135.94999999999999</v>
      </c>
      <c r="K159" s="1">
        <v>0</v>
      </c>
      <c r="L159" s="1">
        <v>0</v>
      </c>
      <c r="M159" s="1">
        <v>0</v>
      </c>
      <c r="N159" s="1">
        <v>0</v>
      </c>
      <c r="O159" s="1">
        <v>192</v>
      </c>
      <c r="S159" s="1">
        <v>1</v>
      </c>
      <c r="T159" s="1">
        <v>0</v>
      </c>
      <c r="U159" s="1">
        <v>0</v>
      </c>
      <c r="V159" s="1">
        <v>1</v>
      </c>
      <c r="W159" s="1">
        <v>0</v>
      </c>
    </row>
    <row r="160" spans="1:23" s="1" customFormat="1">
      <c r="A160" s="9">
        <v>42279</v>
      </c>
      <c r="B160" s="5" t="s">
        <v>20</v>
      </c>
      <c r="C160" s="1">
        <v>3988.76</v>
      </c>
      <c r="D160" s="1">
        <v>61</v>
      </c>
      <c r="E160" s="1">
        <f t="shared" si="35"/>
        <v>65.389508196721295</v>
      </c>
      <c r="F160" s="1">
        <v>11</v>
      </c>
      <c r="G160" s="1">
        <f t="shared" si="36"/>
        <v>0.18032786885245899</v>
      </c>
      <c r="H160" s="1">
        <f t="shared" si="37"/>
        <v>0.61937267080745295</v>
      </c>
      <c r="J160" s="1">
        <v>257.3</v>
      </c>
      <c r="K160" s="1">
        <v>0</v>
      </c>
      <c r="L160" s="1">
        <v>0</v>
      </c>
      <c r="M160" s="1">
        <v>0</v>
      </c>
      <c r="N160" s="1">
        <v>0</v>
      </c>
      <c r="O160" s="1">
        <v>96</v>
      </c>
      <c r="S160" s="1">
        <v>2</v>
      </c>
      <c r="T160" s="1">
        <v>0</v>
      </c>
      <c r="U160" s="1">
        <v>0</v>
      </c>
      <c r="V160" s="1">
        <v>0</v>
      </c>
      <c r="W160" s="1">
        <v>0</v>
      </c>
    </row>
    <row r="161" spans="1:23" s="1" customFormat="1">
      <c r="A161" s="9">
        <v>42280</v>
      </c>
      <c r="B161" s="5" t="s">
        <v>21</v>
      </c>
      <c r="C161" s="1">
        <v>5167.09</v>
      </c>
      <c r="D161" s="1">
        <v>74</v>
      </c>
      <c r="E161" s="1">
        <f>C161/6520</f>
        <v>0.79249846625766895</v>
      </c>
      <c r="F161" s="1">
        <v>17</v>
      </c>
      <c r="G161" s="1">
        <f t="shared" si="36"/>
        <v>0.22972972972972999</v>
      </c>
      <c r="H161" s="1">
        <f t="shared" si="37"/>
        <v>0.80234316770186298</v>
      </c>
      <c r="J161" s="1">
        <v>441.12</v>
      </c>
      <c r="K161" s="1">
        <v>0</v>
      </c>
      <c r="L161" s="1">
        <v>0</v>
      </c>
      <c r="M161" s="1">
        <v>228</v>
      </c>
      <c r="N161" s="1">
        <v>1</v>
      </c>
      <c r="O161" s="1">
        <v>74</v>
      </c>
      <c r="S161" s="1">
        <v>0</v>
      </c>
      <c r="T161" s="1">
        <v>0</v>
      </c>
      <c r="U161" s="1">
        <v>515</v>
      </c>
      <c r="V161" s="1">
        <v>0</v>
      </c>
      <c r="W161" s="1">
        <v>0</v>
      </c>
    </row>
    <row r="162" spans="1:23" s="1" customFormat="1">
      <c r="A162" s="9">
        <v>42281</v>
      </c>
      <c r="B162" s="5" t="s">
        <v>22</v>
      </c>
      <c r="C162" s="1">
        <v>2990.19</v>
      </c>
      <c r="D162" s="1">
        <v>51</v>
      </c>
      <c r="E162" s="1">
        <f t="shared" ref="E162:E178" si="38">C162/6520</f>
        <v>0.45861809815950899</v>
      </c>
      <c r="F162" s="1">
        <v>12</v>
      </c>
      <c r="G162" s="1">
        <f t="shared" si="36"/>
        <v>0.23529411764705899</v>
      </c>
      <c r="H162" s="1">
        <f t="shared" si="37"/>
        <v>0.46431521739130399</v>
      </c>
      <c r="J162" s="1">
        <v>126.37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S162" s="1">
        <v>0</v>
      </c>
      <c r="T162" s="1">
        <v>0</v>
      </c>
      <c r="U162" s="1">
        <v>262.2</v>
      </c>
      <c r="V162" s="1">
        <v>0</v>
      </c>
      <c r="W162" s="1">
        <v>0</v>
      </c>
    </row>
    <row r="163" spans="1:23" s="1" customFormat="1">
      <c r="A163" s="9">
        <v>42282</v>
      </c>
      <c r="B163" s="5" t="s">
        <v>16</v>
      </c>
      <c r="C163" s="1">
        <v>3067.96</v>
      </c>
      <c r="D163" s="1">
        <v>62</v>
      </c>
      <c r="E163" s="1">
        <f t="shared" si="38"/>
        <v>0.47054601226993897</v>
      </c>
      <c r="F163" s="1">
        <v>16</v>
      </c>
      <c r="G163" s="1">
        <f t="shared" si="36"/>
        <v>0.25806451612903197</v>
      </c>
      <c r="H163" s="1">
        <f t="shared" si="37"/>
        <v>0.47639130434782601</v>
      </c>
      <c r="J163" s="1">
        <v>41.28</v>
      </c>
      <c r="K163" s="1">
        <v>0</v>
      </c>
      <c r="L163" s="1">
        <v>0</v>
      </c>
      <c r="M163" s="1">
        <v>0</v>
      </c>
      <c r="N163" s="1">
        <v>0</v>
      </c>
      <c r="O163" s="1">
        <v>90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</row>
    <row r="164" spans="1:23" s="1" customFormat="1">
      <c r="A164" s="9">
        <v>42283</v>
      </c>
      <c r="B164" s="5" t="s">
        <v>17</v>
      </c>
      <c r="C164" s="1">
        <v>2220.81</v>
      </c>
      <c r="D164" s="1">
        <v>56</v>
      </c>
      <c r="E164" s="1">
        <f t="shared" si="38"/>
        <v>0.340615030674847</v>
      </c>
      <c r="F164" s="1">
        <v>8</v>
      </c>
      <c r="G164" s="1">
        <f t="shared" si="36"/>
        <v>0.14285714285714299</v>
      </c>
      <c r="H164" s="1">
        <f t="shared" si="37"/>
        <v>0.34484627329192502</v>
      </c>
      <c r="J164" s="1">
        <v>177.26</v>
      </c>
      <c r="K164" s="1">
        <v>0</v>
      </c>
      <c r="L164" s="1">
        <v>0</v>
      </c>
      <c r="M164" s="1">
        <v>0</v>
      </c>
      <c r="N164" s="1">
        <v>0</v>
      </c>
      <c r="O164" s="1">
        <v>93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</row>
    <row r="165" spans="1:23" s="1" customFormat="1">
      <c r="A165" s="9">
        <v>42284</v>
      </c>
      <c r="B165" s="5" t="s">
        <v>18</v>
      </c>
      <c r="C165" s="1">
        <v>3131.67</v>
      </c>
      <c r="D165" s="1">
        <v>63</v>
      </c>
      <c r="E165" s="1">
        <f t="shared" si="38"/>
        <v>0.48031748466257701</v>
      </c>
      <c r="F165" s="1">
        <v>16</v>
      </c>
      <c r="G165" s="1">
        <f t="shared" si="36"/>
        <v>0.25396825396825401</v>
      </c>
      <c r="H165" s="1">
        <f t="shared" si="37"/>
        <v>0.48628416149068299</v>
      </c>
      <c r="J165" s="1">
        <v>358.89</v>
      </c>
      <c r="K165" s="1">
        <v>0</v>
      </c>
      <c r="L165" s="1">
        <v>1</v>
      </c>
      <c r="M165" s="1">
        <v>0</v>
      </c>
      <c r="N165" s="1">
        <v>0</v>
      </c>
      <c r="O165" s="1">
        <v>75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</row>
    <row r="166" spans="1:23" s="1" customFormat="1">
      <c r="A166" s="9">
        <v>42285</v>
      </c>
      <c r="B166" s="5" t="s">
        <v>19</v>
      </c>
      <c r="C166" s="1">
        <v>3920.16</v>
      </c>
      <c r="D166" s="1">
        <v>59</v>
      </c>
      <c r="E166" s="1">
        <f t="shared" si="38"/>
        <v>0.60125153374233098</v>
      </c>
      <c r="F166" s="1">
        <v>24</v>
      </c>
      <c r="G166" s="1">
        <f t="shared" si="36"/>
        <v>0.40677966101694901</v>
      </c>
      <c r="H166" s="1">
        <f t="shared" si="37"/>
        <v>0.60872049689440999</v>
      </c>
      <c r="J166" s="1">
        <v>391</v>
      </c>
      <c r="K166" s="1">
        <v>0</v>
      </c>
      <c r="L166" s="1">
        <v>0</v>
      </c>
      <c r="M166" s="1">
        <v>0</v>
      </c>
      <c r="N166" s="1">
        <v>0</v>
      </c>
      <c r="O166" s="1">
        <v>90</v>
      </c>
      <c r="S166" s="1">
        <v>2</v>
      </c>
      <c r="T166" s="1">
        <v>0</v>
      </c>
      <c r="U166" s="1">
        <v>784</v>
      </c>
      <c r="V166" s="1">
        <v>0</v>
      </c>
      <c r="W166" s="1">
        <v>1</v>
      </c>
    </row>
    <row r="167" spans="1:23" s="1" customFormat="1">
      <c r="A167" s="9">
        <v>42286</v>
      </c>
      <c r="B167" s="5" t="s">
        <v>20</v>
      </c>
      <c r="C167" s="1">
        <v>2935.9</v>
      </c>
      <c r="D167" s="1">
        <v>53</v>
      </c>
      <c r="E167" s="1">
        <f t="shared" si="38"/>
        <v>0.45029141104294501</v>
      </c>
      <c r="F167" s="1">
        <v>17</v>
      </c>
      <c r="G167" s="1">
        <f t="shared" si="36"/>
        <v>0.320754716981132</v>
      </c>
      <c r="H167" s="1">
        <f t="shared" ref="H167:H177" si="39">C167/6440</f>
        <v>0.45588509316770198</v>
      </c>
      <c r="J167" s="1">
        <v>308</v>
      </c>
      <c r="K167" s="1">
        <v>0</v>
      </c>
      <c r="L167" s="1">
        <v>0</v>
      </c>
      <c r="M167" s="1">
        <v>296</v>
      </c>
      <c r="N167" s="1">
        <v>0</v>
      </c>
      <c r="O167" s="1">
        <v>136</v>
      </c>
      <c r="S167" s="1">
        <v>0</v>
      </c>
      <c r="T167" s="1">
        <v>0</v>
      </c>
      <c r="U167" s="1">
        <v>398</v>
      </c>
      <c r="V167" s="1">
        <v>0</v>
      </c>
      <c r="W167" s="1">
        <v>0</v>
      </c>
    </row>
    <row r="168" spans="1:23" s="1" customFormat="1">
      <c r="A168" s="9">
        <v>42287</v>
      </c>
      <c r="B168" s="5" t="s">
        <v>21</v>
      </c>
      <c r="C168" s="1">
        <v>4619.7299999999996</v>
      </c>
      <c r="D168" s="1">
        <v>60</v>
      </c>
      <c r="E168" s="1">
        <f t="shared" si="38"/>
        <v>0.70854754601226999</v>
      </c>
      <c r="F168" s="1">
        <v>16</v>
      </c>
      <c r="G168" s="1">
        <f t="shared" ref="G168:G199" si="40">F168/D168</f>
        <v>0.266666666666667</v>
      </c>
      <c r="H168" s="1">
        <f t="shared" si="39"/>
        <v>0.71734937888198702</v>
      </c>
      <c r="J168" s="1">
        <v>385.32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S168" s="1">
        <v>0</v>
      </c>
      <c r="T168" s="1">
        <v>0</v>
      </c>
      <c r="U168" s="1">
        <v>696</v>
      </c>
      <c r="V168" s="1">
        <v>0</v>
      </c>
      <c r="W168" s="1">
        <v>0</v>
      </c>
    </row>
    <row r="169" spans="1:23" s="1" customFormat="1">
      <c r="A169" s="9">
        <v>42288</v>
      </c>
      <c r="B169" s="5" t="s">
        <v>22</v>
      </c>
      <c r="E169" s="1">
        <f t="shared" si="38"/>
        <v>0</v>
      </c>
      <c r="G169" s="1" t="e">
        <f t="shared" si="40"/>
        <v>#DIV/0!</v>
      </c>
      <c r="H169" s="1">
        <f t="shared" si="39"/>
        <v>0</v>
      </c>
    </row>
    <row r="170" spans="1:23" s="1" customFormat="1">
      <c r="A170" s="9">
        <v>42289</v>
      </c>
      <c r="B170" s="5" t="s">
        <v>16</v>
      </c>
      <c r="E170" s="1">
        <f t="shared" si="38"/>
        <v>0</v>
      </c>
      <c r="G170" s="1" t="e">
        <f t="shared" si="40"/>
        <v>#DIV/0!</v>
      </c>
      <c r="H170" s="1">
        <f t="shared" si="39"/>
        <v>0</v>
      </c>
    </row>
    <row r="171" spans="1:23" s="1" customFormat="1">
      <c r="A171" s="9">
        <v>42290</v>
      </c>
      <c r="B171" s="5" t="s">
        <v>17</v>
      </c>
      <c r="E171" s="1">
        <f t="shared" si="38"/>
        <v>0</v>
      </c>
      <c r="G171" s="1" t="e">
        <f t="shared" si="40"/>
        <v>#DIV/0!</v>
      </c>
      <c r="H171" s="1">
        <f t="shared" si="39"/>
        <v>0</v>
      </c>
    </row>
    <row r="172" spans="1:23" s="1" customFormat="1">
      <c r="A172" s="9">
        <v>42291</v>
      </c>
      <c r="B172" s="5" t="s">
        <v>18</v>
      </c>
      <c r="C172" s="1">
        <v>3488.96</v>
      </c>
      <c r="D172" s="1">
        <v>55</v>
      </c>
      <c r="E172" s="1">
        <f t="shared" si="38"/>
        <v>0.53511656441717803</v>
      </c>
      <c r="F172" s="1">
        <v>18</v>
      </c>
      <c r="G172" s="1">
        <f t="shared" si="40"/>
        <v>0.32727272727272699</v>
      </c>
      <c r="H172" s="1">
        <f t="shared" si="39"/>
        <v>0.54176397515527996</v>
      </c>
      <c r="J172" s="1">
        <v>676.64</v>
      </c>
      <c r="K172" s="1">
        <v>0</v>
      </c>
      <c r="L172" s="1">
        <v>0</v>
      </c>
      <c r="M172" s="1">
        <v>152</v>
      </c>
      <c r="N172" s="1">
        <v>2</v>
      </c>
      <c r="O172" s="1">
        <v>311</v>
      </c>
      <c r="S172" s="1">
        <v>1</v>
      </c>
      <c r="T172" s="1">
        <v>0</v>
      </c>
      <c r="U172" s="1">
        <v>128</v>
      </c>
      <c r="V172" s="1">
        <v>0</v>
      </c>
      <c r="W172" s="1">
        <v>0</v>
      </c>
    </row>
    <row r="173" spans="1:23" s="1" customFormat="1">
      <c r="A173" s="9">
        <v>42292</v>
      </c>
      <c r="B173" s="5" t="s">
        <v>19</v>
      </c>
      <c r="C173" s="1">
        <v>5720.71</v>
      </c>
      <c r="D173" s="1">
        <v>57</v>
      </c>
      <c r="E173" s="1">
        <f t="shared" si="38"/>
        <v>0.87740950920245397</v>
      </c>
      <c r="F173" s="1">
        <v>14</v>
      </c>
      <c r="G173" s="1">
        <f t="shared" si="40"/>
        <v>0.24561403508771901</v>
      </c>
      <c r="H173" s="1">
        <f t="shared" si="39"/>
        <v>0.88830900621118003</v>
      </c>
      <c r="J173" s="1">
        <v>427</v>
      </c>
      <c r="K173" s="1">
        <v>2</v>
      </c>
      <c r="L173" s="1">
        <v>1</v>
      </c>
      <c r="M173" s="1">
        <v>225.37</v>
      </c>
      <c r="N173" s="1">
        <v>0</v>
      </c>
      <c r="O173" s="1">
        <v>141</v>
      </c>
      <c r="S173" s="1">
        <v>0</v>
      </c>
      <c r="T173" s="1">
        <v>0</v>
      </c>
      <c r="U173" s="1">
        <v>472</v>
      </c>
      <c r="V173" s="1">
        <v>0</v>
      </c>
      <c r="W173" s="1">
        <v>0</v>
      </c>
    </row>
    <row r="174" spans="1:23" s="1" customFormat="1">
      <c r="A174" s="9">
        <v>42293</v>
      </c>
      <c r="B174" s="5" t="s">
        <v>20</v>
      </c>
      <c r="C174" s="1">
        <v>5598.05</v>
      </c>
      <c r="D174" s="1">
        <v>67</v>
      </c>
      <c r="E174" s="1">
        <f t="shared" si="38"/>
        <v>0.85859662576687101</v>
      </c>
      <c r="F174" s="1">
        <v>18</v>
      </c>
      <c r="G174" s="1">
        <f t="shared" si="40"/>
        <v>0.26865671641791</v>
      </c>
      <c r="H174" s="1">
        <f t="shared" si="39"/>
        <v>0.86926242236024798</v>
      </c>
      <c r="J174" s="1">
        <v>57.92</v>
      </c>
      <c r="K174" s="1">
        <v>0</v>
      </c>
      <c r="L174" s="1">
        <v>0</v>
      </c>
      <c r="M174" s="1">
        <v>0</v>
      </c>
      <c r="N174" s="1">
        <v>0</v>
      </c>
      <c r="O174" s="1">
        <v>238</v>
      </c>
      <c r="S174" s="1">
        <v>0</v>
      </c>
      <c r="T174" s="1">
        <v>0</v>
      </c>
      <c r="U174" s="1">
        <v>616</v>
      </c>
      <c r="V174" s="1">
        <v>2</v>
      </c>
      <c r="W174" s="1">
        <v>0</v>
      </c>
    </row>
    <row r="175" spans="1:23" s="1" customFormat="1">
      <c r="A175" s="9">
        <v>42294</v>
      </c>
      <c r="B175" s="5" t="s">
        <v>21</v>
      </c>
      <c r="C175" s="1">
        <v>2261.69</v>
      </c>
      <c r="D175" s="1">
        <v>45</v>
      </c>
      <c r="E175" s="1">
        <f t="shared" si="38"/>
        <v>0.346884969325153</v>
      </c>
      <c r="F175" s="1">
        <v>15</v>
      </c>
      <c r="G175" s="1">
        <f t="shared" si="40"/>
        <v>0.33333333333333298</v>
      </c>
      <c r="H175" s="1">
        <f t="shared" si="39"/>
        <v>0.35119409937888202</v>
      </c>
      <c r="J175" s="1">
        <v>267.33999999999997</v>
      </c>
      <c r="K175" s="1">
        <v>0</v>
      </c>
      <c r="L175" s="1">
        <v>0</v>
      </c>
      <c r="M175" s="1">
        <v>0</v>
      </c>
      <c r="N175" s="1">
        <v>0</v>
      </c>
      <c r="O175" s="1">
        <v>74</v>
      </c>
      <c r="S175" s="1">
        <v>1</v>
      </c>
      <c r="T175" s="1">
        <v>0</v>
      </c>
      <c r="U175" s="1">
        <v>0</v>
      </c>
      <c r="V175" s="1">
        <v>0</v>
      </c>
      <c r="W175" s="1">
        <v>0</v>
      </c>
    </row>
    <row r="176" spans="1:23" s="1" customFormat="1">
      <c r="A176" s="9">
        <v>42295</v>
      </c>
      <c r="B176" s="5" t="s">
        <v>22</v>
      </c>
      <c r="C176" s="1">
        <v>2717.01</v>
      </c>
      <c r="D176" s="1">
        <v>57</v>
      </c>
      <c r="E176" s="1">
        <f t="shared" si="38"/>
        <v>0.41671932515337401</v>
      </c>
      <c r="F176" s="1">
        <v>14</v>
      </c>
      <c r="G176" s="1">
        <f t="shared" si="40"/>
        <v>0.24561403508771901</v>
      </c>
      <c r="H176" s="1">
        <f t="shared" si="39"/>
        <v>0.42189596273291902</v>
      </c>
      <c r="J176" s="1">
        <v>105.2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S176" s="1">
        <v>0</v>
      </c>
      <c r="T176" s="1">
        <v>0</v>
      </c>
      <c r="V176" s="1">
        <v>1</v>
      </c>
    </row>
    <row r="177" spans="1:23" s="1" customFormat="1">
      <c r="A177" s="9">
        <v>42296</v>
      </c>
      <c r="B177" s="5" t="s">
        <v>16</v>
      </c>
      <c r="C177" s="1">
        <v>5233.8999999999996</v>
      </c>
      <c r="D177" s="1">
        <v>62</v>
      </c>
      <c r="E177" s="1">
        <f t="shared" si="38"/>
        <v>0.80274539877300599</v>
      </c>
      <c r="F177" s="1">
        <v>20</v>
      </c>
      <c r="G177" s="1">
        <f t="shared" si="40"/>
        <v>0.32258064516128998</v>
      </c>
      <c r="H177" s="1">
        <f t="shared" si="39"/>
        <v>0.81271739130434795</v>
      </c>
      <c r="J177" s="1">
        <v>318.89</v>
      </c>
      <c r="K177" s="1">
        <v>0</v>
      </c>
      <c r="L177" s="1">
        <v>0</v>
      </c>
      <c r="M177" s="1">
        <v>70</v>
      </c>
      <c r="N177" s="1">
        <v>0</v>
      </c>
      <c r="O177" s="1">
        <v>321</v>
      </c>
      <c r="S177" s="1">
        <v>0</v>
      </c>
      <c r="T177" s="1">
        <v>0</v>
      </c>
      <c r="U177" s="1">
        <v>348</v>
      </c>
      <c r="V177" s="1">
        <v>0</v>
      </c>
      <c r="W177" s="1">
        <v>0</v>
      </c>
    </row>
    <row r="178" spans="1:23" s="1" customFormat="1">
      <c r="A178" s="9">
        <v>42297</v>
      </c>
      <c r="B178" s="5" t="s">
        <v>17</v>
      </c>
      <c r="C178" s="1">
        <v>5825.09</v>
      </c>
      <c r="D178" s="1">
        <v>63</v>
      </c>
      <c r="E178" s="1">
        <f t="shared" si="38"/>
        <v>0.89341871165644204</v>
      </c>
      <c r="F178" s="1">
        <v>12</v>
      </c>
      <c r="G178" s="1">
        <f t="shared" si="40"/>
        <v>0.19047619047618999</v>
      </c>
      <c r="H178" s="1">
        <f t="shared" ref="H178:H185" si="41">C178/6440</f>
        <v>0.90451708074534198</v>
      </c>
      <c r="J178" s="1">
        <v>369.5</v>
      </c>
      <c r="K178" s="1">
        <v>0</v>
      </c>
      <c r="L178" s="1">
        <v>3</v>
      </c>
      <c r="M178" s="1">
        <v>0</v>
      </c>
      <c r="O178" s="1">
        <v>96</v>
      </c>
      <c r="S178" s="1">
        <v>0</v>
      </c>
      <c r="T178" s="1">
        <v>0</v>
      </c>
      <c r="U178" s="1">
        <v>228</v>
      </c>
      <c r="V178" s="1">
        <v>1</v>
      </c>
    </row>
    <row r="179" spans="1:23" s="1" customFormat="1">
      <c r="A179" s="9">
        <v>42298</v>
      </c>
      <c r="B179" s="5" t="s">
        <v>18</v>
      </c>
      <c r="C179" s="1">
        <v>4026.6</v>
      </c>
      <c r="D179" s="1">
        <v>56</v>
      </c>
      <c r="E179" s="1">
        <f t="shared" ref="E179:E197" si="42">C179/6520</f>
        <v>0.61757668711656399</v>
      </c>
      <c r="F179" s="1">
        <v>20</v>
      </c>
      <c r="G179" s="1">
        <f t="shared" si="40"/>
        <v>0.35714285714285698</v>
      </c>
      <c r="H179" s="1">
        <f t="shared" si="41"/>
        <v>0.62524844720496897</v>
      </c>
      <c r="J179" s="1">
        <v>171.6</v>
      </c>
      <c r="K179" s="1">
        <v>0</v>
      </c>
      <c r="L179" s="1">
        <v>0</v>
      </c>
      <c r="M179" s="1">
        <v>0</v>
      </c>
      <c r="N179" s="1">
        <v>0</v>
      </c>
      <c r="O179" s="1">
        <v>96</v>
      </c>
      <c r="S179" s="1">
        <v>0</v>
      </c>
      <c r="T179" s="1">
        <v>0</v>
      </c>
      <c r="U179" s="1">
        <v>330.6</v>
      </c>
      <c r="V179" s="1">
        <v>0</v>
      </c>
      <c r="W179" s="1">
        <v>0</v>
      </c>
    </row>
    <row r="180" spans="1:23" s="1" customFormat="1">
      <c r="A180" s="9">
        <v>42299</v>
      </c>
      <c r="B180" s="5" t="s">
        <v>19</v>
      </c>
      <c r="C180" s="1">
        <v>3739.56</v>
      </c>
      <c r="D180" s="1">
        <v>51</v>
      </c>
      <c r="E180" s="1">
        <f t="shared" si="42"/>
        <v>0.57355214723926395</v>
      </c>
      <c r="F180" s="1">
        <v>21</v>
      </c>
      <c r="G180" s="1">
        <f t="shared" si="40"/>
        <v>0.41176470588235298</v>
      </c>
      <c r="H180" s="1">
        <f t="shared" si="41"/>
        <v>0.58067701863354004</v>
      </c>
      <c r="J180" s="1">
        <v>234.8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</row>
    <row r="181" spans="1:23" s="1" customFormat="1">
      <c r="A181" s="9">
        <v>42300</v>
      </c>
      <c r="B181" s="5" t="s">
        <v>20</v>
      </c>
      <c r="C181" s="1">
        <v>2223.2600000000002</v>
      </c>
      <c r="D181" s="1">
        <v>55</v>
      </c>
      <c r="E181" s="1">
        <f t="shared" si="42"/>
        <v>0.34099079754601203</v>
      </c>
      <c r="F181" s="1">
        <v>21</v>
      </c>
      <c r="G181" s="1">
        <f t="shared" si="40"/>
        <v>0.381818181818182</v>
      </c>
      <c r="H181" s="1">
        <f t="shared" si="41"/>
        <v>0.34522670807453398</v>
      </c>
      <c r="J181" s="1">
        <v>140.61000000000001</v>
      </c>
      <c r="K181" s="1">
        <v>0</v>
      </c>
      <c r="L181" s="1">
        <v>0</v>
      </c>
      <c r="M181" s="1">
        <v>0</v>
      </c>
      <c r="N181" s="1">
        <v>0</v>
      </c>
      <c r="O181" s="1">
        <v>179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</row>
    <row r="182" spans="1:23" s="1" customFormat="1">
      <c r="A182" s="9">
        <v>42301</v>
      </c>
      <c r="B182" s="5" t="s">
        <v>21</v>
      </c>
      <c r="C182" s="1">
        <v>4871.57</v>
      </c>
      <c r="D182" s="1">
        <v>79</v>
      </c>
      <c r="E182" s="1">
        <f t="shared" si="42"/>
        <v>0.74717331288343602</v>
      </c>
      <c r="F182" s="1">
        <v>31</v>
      </c>
      <c r="G182" s="1">
        <f t="shared" si="40"/>
        <v>0.392405063291139</v>
      </c>
      <c r="H182" s="1">
        <f t="shared" si="41"/>
        <v>0.75645496894409903</v>
      </c>
      <c r="J182" s="1">
        <v>181.67</v>
      </c>
      <c r="K182" s="1">
        <v>0</v>
      </c>
      <c r="L182" s="1">
        <v>0</v>
      </c>
      <c r="M182" s="1">
        <v>0</v>
      </c>
      <c r="N182" s="1">
        <v>0</v>
      </c>
      <c r="O182" s="1">
        <v>234</v>
      </c>
      <c r="S182" s="1">
        <v>0</v>
      </c>
      <c r="T182" s="1">
        <v>0</v>
      </c>
      <c r="U182" s="1">
        <v>436</v>
      </c>
      <c r="V182" s="1">
        <v>0</v>
      </c>
      <c r="W182" s="1">
        <v>0</v>
      </c>
    </row>
    <row r="183" spans="1:23" s="1" customFormat="1">
      <c r="A183" s="9">
        <v>42302</v>
      </c>
      <c r="B183" s="5" t="s">
        <v>22</v>
      </c>
      <c r="C183" s="1">
        <v>5952.91</v>
      </c>
      <c r="D183" s="1">
        <v>70</v>
      </c>
      <c r="E183" s="1">
        <f t="shared" si="42"/>
        <v>0.91302300613496901</v>
      </c>
      <c r="F183" s="1">
        <v>16</v>
      </c>
      <c r="G183" s="1">
        <f t="shared" si="40"/>
        <v>0.22857142857142901</v>
      </c>
      <c r="H183" s="1">
        <f t="shared" si="41"/>
        <v>0.92436490683229799</v>
      </c>
      <c r="J183" s="1">
        <v>1247.97</v>
      </c>
      <c r="K183" s="1">
        <v>0</v>
      </c>
      <c r="L183" s="1">
        <v>0</v>
      </c>
      <c r="M183" s="1">
        <v>641.37</v>
      </c>
      <c r="N183" s="1">
        <v>0</v>
      </c>
      <c r="O183" s="1">
        <v>45</v>
      </c>
      <c r="S183" s="1">
        <v>0</v>
      </c>
      <c r="T183" s="1">
        <v>0</v>
      </c>
      <c r="U183" s="1">
        <v>126</v>
      </c>
      <c r="V183" s="1">
        <v>0</v>
      </c>
      <c r="W183" s="1">
        <v>0</v>
      </c>
    </row>
    <row r="184" spans="1:23" s="1" customFormat="1">
      <c r="A184" s="9">
        <v>42303</v>
      </c>
      <c r="B184" s="5" t="s">
        <v>16</v>
      </c>
      <c r="C184" s="1">
        <v>6188.99</v>
      </c>
      <c r="D184" s="1">
        <v>62</v>
      </c>
      <c r="E184" s="1">
        <f t="shared" si="42"/>
        <v>0.94923159509202404</v>
      </c>
      <c r="F184" s="1">
        <v>20</v>
      </c>
      <c r="G184" s="1">
        <f t="shared" si="40"/>
        <v>0.32258064516128998</v>
      </c>
      <c r="H184" s="1">
        <f t="shared" si="41"/>
        <v>0.96102329192546598</v>
      </c>
      <c r="J184" s="1">
        <v>78.069999999999993</v>
      </c>
      <c r="K184" s="1">
        <v>2</v>
      </c>
      <c r="L184" s="1">
        <v>6</v>
      </c>
      <c r="M184" s="1">
        <v>0</v>
      </c>
      <c r="N184" s="1">
        <v>0</v>
      </c>
      <c r="O184" s="1">
        <v>136</v>
      </c>
      <c r="S184" s="1">
        <v>0</v>
      </c>
      <c r="T184" s="1">
        <v>0</v>
      </c>
      <c r="U184" s="1">
        <v>285</v>
      </c>
      <c r="V184" s="1">
        <v>0</v>
      </c>
      <c r="W184" s="1">
        <v>0</v>
      </c>
    </row>
    <row r="185" spans="1:23" s="1" customFormat="1">
      <c r="A185" s="9">
        <v>42304</v>
      </c>
      <c r="B185" s="5" t="s">
        <v>17</v>
      </c>
      <c r="C185" s="1">
        <v>3587.71</v>
      </c>
      <c r="D185" s="1">
        <v>57</v>
      </c>
      <c r="E185" s="1">
        <f t="shared" si="42"/>
        <v>0.55026226993865002</v>
      </c>
      <c r="F185" s="1">
        <v>15</v>
      </c>
      <c r="G185" s="1">
        <f t="shared" si="40"/>
        <v>0.26315789473684198</v>
      </c>
      <c r="H185" s="1">
        <f t="shared" si="41"/>
        <v>0.55709782608695702</v>
      </c>
      <c r="J185" s="1">
        <v>57</v>
      </c>
      <c r="K185" s="1">
        <v>0</v>
      </c>
      <c r="L185" s="1">
        <v>0</v>
      </c>
      <c r="M185" s="1">
        <v>0</v>
      </c>
      <c r="N185" s="1">
        <v>0</v>
      </c>
      <c r="O185" s="1">
        <v>90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</row>
    <row r="186" spans="1:23" s="1" customFormat="1">
      <c r="A186" s="9">
        <v>42305</v>
      </c>
      <c r="B186" s="5" t="s">
        <v>18</v>
      </c>
      <c r="C186" s="1">
        <v>2800.77</v>
      </c>
      <c r="D186" s="1">
        <v>61</v>
      </c>
      <c r="E186" s="1">
        <f t="shared" si="42"/>
        <v>0.42956595092024502</v>
      </c>
      <c r="F186" s="1">
        <v>17</v>
      </c>
      <c r="G186" s="1">
        <f t="shared" si="40"/>
        <v>0.27868852459016402</v>
      </c>
      <c r="H186" s="1">
        <f t="shared" ref="H186:H196" si="43">C186/6440</f>
        <v>0.43490217391304298</v>
      </c>
      <c r="J186" s="1">
        <v>56.5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S186" s="1">
        <v>0</v>
      </c>
      <c r="T186" s="1">
        <v>0</v>
      </c>
      <c r="U186" s="1">
        <v>526</v>
      </c>
      <c r="V186" s="1">
        <v>0</v>
      </c>
      <c r="W186" s="1">
        <v>0</v>
      </c>
    </row>
    <row r="187" spans="1:23" s="1" customFormat="1">
      <c r="A187" s="9">
        <v>42306</v>
      </c>
      <c r="B187" s="5" t="s">
        <v>19</v>
      </c>
      <c r="C187" s="1">
        <v>1685.16</v>
      </c>
      <c r="D187" s="1">
        <v>41</v>
      </c>
      <c r="E187" s="1">
        <f t="shared" si="42"/>
        <v>0.25846012269938701</v>
      </c>
      <c r="F187" s="1">
        <v>12</v>
      </c>
      <c r="G187" s="1">
        <f t="shared" si="40"/>
        <v>0.292682926829268</v>
      </c>
      <c r="H187" s="1">
        <f t="shared" si="43"/>
        <v>0.26167080745341598</v>
      </c>
      <c r="J187" s="1">
        <v>151.78</v>
      </c>
      <c r="K187" s="1">
        <v>0</v>
      </c>
      <c r="L187" s="1">
        <v>0</v>
      </c>
      <c r="M187" s="1">
        <v>0</v>
      </c>
      <c r="N187" s="1">
        <v>0</v>
      </c>
      <c r="O187" s="1">
        <v>45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</row>
    <row r="188" spans="1:23" s="1" customFormat="1">
      <c r="A188" s="9">
        <v>42307</v>
      </c>
      <c r="B188" s="5" t="s">
        <v>20</v>
      </c>
      <c r="C188" s="1">
        <v>2100.23</v>
      </c>
      <c r="D188" s="1">
        <v>62</v>
      </c>
      <c r="E188" s="1">
        <f t="shared" si="42"/>
        <v>0.32212116564417198</v>
      </c>
      <c r="F188" s="1">
        <v>16</v>
      </c>
      <c r="G188" s="1">
        <f t="shared" si="40"/>
        <v>0.25806451612903197</v>
      </c>
      <c r="H188" s="1">
        <f t="shared" si="43"/>
        <v>0.326122670807453</v>
      </c>
      <c r="J188" s="1">
        <v>96.71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S188" s="1">
        <v>0</v>
      </c>
      <c r="T188" s="1">
        <v>0</v>
      </c>
      <c r="V188" s="1">
        <v>0</v>
      </c>
      <c r="W188" s="1">
        <v>0</v>
      </c>
    </row>
    <row r="189" spans="1:23" s="1" customFormat="1">
      <c r="A189" s="9">
        <v>42308</v>
      </c>
      <c r="B189" s="5" t="s">
        <v>21</v>
      </c>
      <c r="C189" s="1">
        <v>8220.57</v>
      </c>
      <c r="D189" s="1">
        <v>86</v>
      </c>
      <c r="E189" s="1">
        <f t="shared" si="42"/>
        <v>1.2608236196319</v>
      </c>
      <c r="F189" s="1">
        <v>27</v>
      </c>
      <c r="G189" s="1">
        <f t="shared" si="40"/>
        <v>0.31395348837209303</v>
      </c>
      <c r="H189" s="1">
        <f t="shared" si="43"/>
        <v>1.2764860248447201</v>
      </c>
      <c r="J189" s="1">
        <v>385.46</v>
      </c>
      <c r="K189" s="1">
        <v>4</v>
      </c>
      <c r="L189" s="1">
        <v>0</v>
      </c>
      <c r="M189" s="1">
        <v>0</v>
      </c>
      <c r="N189" s="1">
        <v>0</v>
      </c>
      <c r="O189" s="1">
        <v>214</v>
      </c>
      <c r="S189" s="1">
        <v>0</v>
      </c>
      <c r="T189" s="1">
        <v>0</v>
      </c>
      <c r="U189" s="1">
        <v>1316</v>
      </c>
      <c r="V189" s="1">
        <v>0</v>
      </c>
      <c r="W189" s="1">
        <v>0</v>
      </c>
    </row>
    <row r="190" spans="1:23" s="1" customFormat="1">
      <c r="A190" s="9">
        <v>42309</v>
      </c>
      <c r="B190" s="5" t="s">
        <v>22</v>
      </c>
      <c r="C190" s="1">
        <v>5526.74</v>
      </c>
      <c r="D190" s="1">
        <v>66</v>
      </c>
      <c r="E190" s="1">
        <f t="shared" si="42"/>
        <v>0.84765950920245403</v>
      </c>
      <c r="F190" s="1">
        <v>30</v>
      </c>
      <c r="G190" s="1">
        <f t="shared" si="40"/>
        <v>0.45454545454545497</v>
      </c>
      <c r="H190" s="1">
        <f t="shared" si="43"/>
        <v>0.85818944099378902</v>
      </c>
      <c r="J190" s="1">
        <v>386.04</v>
      </c>
      <c r="K190" s="1">
        <v>0</v>
      </c>
      <c r="L190" s="1">
        <v>3</v>
      </c>
      <c r="M190" s="1">
        <v>0</v>
      </c>
      <c r="N190" s="1">
        <v>0</v>
      </c>
      <c r="O190" s="1">
        <v>338</v>
      </c>
      <c r="S190" s="1">
        <v>0</v>
      </c>
      <c r="T190" s="1">
        <v>0</v>
      </c>
      <c r="U190" s="1">
        <v>216</v>
      </c>
      <c r="V190" s="1">
        <v>0</v>
      </c>
      <c r="W190" s="1">
        <v>0</v>
      </c>
    </row>
    <row r="191" spans="1:23" s="1" customFormat="1">
      <c r="A191" s="9">
        <v>42310</v>
      </c>
      <c r="B191" s="5" t="s">
        <v>16</v>
      </c>
      <c r="C191" s="1">
        <v>4003.99</v>
      </c>
      <c r="D191" s="1">
        <v>52</v>
      </c>
      <c r="E191" s="1">
        <f t="shared" si="42"/>
        <v>0.61410889570552096</v>
      </c>
      <c r="F191" s="1">
        <v>22</v>
      </c>
      <c r="G191" s="1">
        <f t="shared" si="40"/>
        <v>0.42307692307692302</v>
      </c>
      <c r="H191" s="1">
        <f t="shared" si="43"/>
        <v>0.62173757763975201</v>
      </c>
      <c r="J191" s="1">
        <v>232.7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S191" s="1">
        <v>0</v>
      </c>
      <c r="T191" s="1">
        <v>0</v>
      </c>
      <c r="U191" s="1">
        <v>444</v>
      </c>
      <c r="V191" s="1">
        <v>0</v>
      </c>
      <c r="W191" s="1">
        <v>0</v>
      </c>
    </row>
    <row r="192" spans="1:23" s="1" customFormat="1">
      <c r="A192" s="9">
        <v>42311</v>
      </c>
      <c r="B192" s="5" t="s">
        <v>17</v>
      </c>
      <c r="C192" s="1">
        <v>5215.58</v>
      </c>
      <c r="D192" s="1">
        <v>69</v>
      </c>
      <c r="E192" s="1">
        <f t="shared" si="42"/>
        <v>0.79993558282208599</v>
      </c>
      <c r="F192" s="1">
        <v>21</v>
      </c>
      <c r="G192" s="1">
        <f t="shared" si="40"/>
        <v>0.30434782608695699</v>
      </c>
      <c r="H192" s="1">
        <f t="shared" si="43"/>
        <v>0.80987267080745295</v>
      </c>
      <c r="J192" s="1">
        <v>258.02</v>
      </c>
      <c r="K192" s="1">
        <v>2</v>
      </c>
      <c r="L192" s="1">
        <v>0</v>
      </c>
      <c r="M192" s="1">
        <v>0</v>
      </c>
      <c r="N192" s="1">
        <v>0</v>
      </c>
      <c r="O192" s="1">
        <v>141</v>
      </c>
      <c r="S192" s="1">
        <v>0</v>
      </c>
      <c r="T192" s="1">
        <v>0</v>
      </c>
      <c r="U192" s="1">
        <v>128</v>
      </c>
      <c r="V192" s="1">
        <v>0</v>
      </c>
      <c r="W192" s="1">
        <v>0</v>
      </c>
    </row>
    <row r="193" spans="1:23" s="1" customFormat="1">
      <c r="A193" s="9">
        <v>42312</v>
      </c>
      <c r="B193" s="5" t="s">
        <v>18</v>
      </c>
      <c r="C193" s="1">
        <v>3472.62</v>
      </c>
      <c r="D193" s="1">
        <v>57</v>
      </c>
      <c r="E193" s="1">
        <f t="shared" si="42"/>
        <v>0.53261042944785297</v>
      </c>
      <c r="F193" s="1">
        <v>20</v>
      </c>
      <c r="G193" s="1">
        <f t="shared" si="40"/>
        <v>0.35087719298245601</v>
      </c>
      <c r="H193" s="1">
        <f t="shared" si="43"/>
        <v>0.53922670807453399</v>
      </c>
      <c r="J193" s="1">
        <v>216.01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S193" s="1">
        <v>0</v>
      </c>
      <c r="T193" s="1">
        <v>0</v>
      </c>
      <c r="V193" s="1">
        <v>0</v>
      </c>
      <c r="W193" s="1">
        <v>0</v>
      </c>
    </row>
    <row r="194" spans="1:23" s="1" customFormat="1">
      <c r="A194" s="9">
        <v>42313</v>
      </c>
      <c r="B194" s="5" t="s">
        <v>19</v>
      </c>
      <c r="C194" s="1">
        <v>4327.1000000000004</v>
      </c>
      <c r="D194" s="1">
        <v>59</v>
      </c>
      <c r="E194" s="1">
        <f t="shared" si="42"/>
        <v>0.66366564417177898</v>
      </c>
      <c r="F194" s="1">
        <v>18</v>
      </c>
      <c r="G194" s="1">
        <f t="shared" si="40"/>
        <v>0.305084745762712</v>
      </c>
      <c r="H194" s="1">
        <f t="shared" si="43"/>
        <v>0.67190993788819897</v>
      </c>
      <c r="J194" s="1">
        <v>415.2</v>
      </c>
      <c r="K194" s="1">
        <v>0</v>
      </c>
      <c r="L194" s="1">
        <v>3</v>
      </c>
      <c r="M194" s="1">
        <v>0</v>
      </c>
      <c r="N194" s="1">
        <v>1</v>
      </c>
      <c r="O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</row>
    <row r="195" spans="1:23" s="1" customFormat="1">
      <c r="A195" s="9">
        <v>42314</v>
      </c>
      <c r="B195" s="5" t="s">
        <v>20</v>
      </c>
      <c r="C195" s="1">
        <v>2716.72</v>
      </c>
      <c r="D195" s="1">
        <v>53</v>
      </c>
      <c r="E195" s="1">
        <f t="shared" si="42"/>
        <v>0.41667484662576698</v>
      </c>
      <c r="F195" s="1">
        <v>17</v>
      </c>
      <c r="G195" s="1">
        <f t="shared" si="40"/>
        <v>0.320754716981132</v>
      </c>
      <c r="H195" s="1">
        <f t="shared" si="43"/>
        <v>0.42185093167701898</v>
      </c>
      <c r="J195" s="1">
        <v>422.41</v>
      </c>
      <c r="K195" s="1">
        <v>0</v>
      </c>
      <c r="L195" s="1">
        <v>0</v>
      </c>
      <c r="M195" s="1">
        <v>70</v>
      </c>
      <c r="N195" s="1">
        <v>0</v>
      </c>
      <c r="O195" s="1">
        <v>0</v>
      </c>
      <c r="S195" s="1">
        <v>0</v>
      </c>
      <c r="T195" s="1">
        <v>0</v>
      </c>
      <c r="U195" s="1">
        <v>178</v>
      </c>
      <c r="W195" s="1">
        <v>0</v>
      </c>
    </row>
    <row r="196" spans="1:23" s="1" customFormat="1">
      <c r="A196" s="9">
        <v>42315</v>
      </c>
      <c r="B196" s="5" t="s">
        <v>21</v>
      </c>
      <c r="C196" s="1">
        <v>4902.29</v>
      </c>
      <c r="D196" s="1">
        <v>67</v>
      </c>
      <c r="E196" s="1">
        <f t="shared" si="42"/>
        <v>0.75188496932515303</v>
      </c>
      <c r="F196" s="1">
        <v>12</v>
      </c>
      <c r="G196" s="1">
        <f t="shared" si="40"/>
        <v>0.17910447761194001</v>
      </c>
      <c r="H196" s="1">
        <f t="shared" si="43"/>
        <v>0.76122515527950296</v>
      </c>
      <c r="J196" s="1">
        <v>229.6</v>
      </c>
      <c r="K196" s="1">
        <v>0</v>
      </c>
      <c r="L196" s="1">
        <v>0</v>
      </c>
      <c r="M196" s="1">
        <v>105</v>
      </c>
      <c r="N196" s="1">
        <v>1</v>
      </c>
      <c r="O196" s="1">
        <v>68.599999999999994</v>
      </c>
      <c r="S196" s="1">
        <v>0</v>
      </c>
      <c r="T196" s="1">
        <v>0</v>
      </c>
      <c r="U196" s="1">
        <v>348</v>
      </c>
      <c r="V196" s="1">
        <v>0</v>
      </c>
      <c r="W196" s="1">
        <v>1</v>
      </c>
    </row>
    <row r="197" spans="1:23" s="1" customFormat="1">
      <c r="A197" s="9">
        <v>42316</v>
      </c>
      <c r="B197" s="5" t="s">
        <v>22</v>
      </c>
      <c r="C197" s="1">
        <v>5060.59</v>
      </c>
      <c r="D197" s="1">
        <v>67</v>
      </c>
      <c r="E197" s="1">
        <f t="shared" si="42"/>
        <v>0.776164110429448</v>
      </c>
      <c r="F197" s="1">
        <v>12</v>
      </c>
      <c r="G197" s="1">
        <f t="shared" si="40"/>
        <v>0.17910447761194001</v>
      </c>
      <c r="H197" s="1">
        <f t="shared" ref="H197:H207" si="44">C197/6440</f>
        <v>0.78580590062111799</v>
      </c>
      <c r="J197" s="1">
        <v>192.01</v>
      </c>
      <c r="K197" s="1">
        <v>0</v>
      </c>
      <c r="L197" s="1">
        <v>0</v>
      </c>
      <c r="M197" s="1">
        <v>0</v>
      </c>
      <c r="N197" s="1">
        <v>2</v>
      </c>
      <c r="O197" s="1">
        <v>0</v>
      </c>
      <c r="S197" s="1">
        <v>0</v>
      </c>
      <c r="T197" s="1">
        <v>0</v>
      </c>
      <c r="U197" s="1">
        <v>98</v>
      </c>
      <c r="V197" s="1">
        <v>0</v>
      </c>
      <c r="W197" s="1">
        <v>0</v>
      </c>
    </row>
    <row r="198" spans="1:23" s="1" customFormat="1">
      <c r="A198" s="9">
        <v>42317</v>
      </c>
      <c r="B198" s="5" t="s">
        <v>16</v>
      </c>
      <c r="C198" s="1">
        <v>2490.48</v>
      </c>
      <c r="D198" s="1">
        <v>50</v>
      </c>
      <c r="E198" s="1">
        <f t="shared" ref="E198:E208" si="45">C198/6520</f>
        <v>0.38197546012269901</v>
      </c>
      <c r="F198" s="1">
        <v>14</v>
      </c>
      <c r="G198" s="1">
        <f t="shared" si="40"/>
        <v>0.28000000000000003</v>
      </c>
      <c r="H198" s="1">
        <f t="shared" si="44"/>
        <v>0.38672049689441002</v>
      </c>
      <c r="J198" s="1">
        <v>18.600000000000001</v>
      </c>
      <c r="K198" s="1">
        <v>0</v>
      </c>
      <c r="L198" s="1">
        <v>0</v>
      </c>
      <c r="M198" s="1">
        <v>0</v>
      </c>
      <c r="N198" s="1">
        <v>0</v>
      </c>
      <c r="O198" s="1">
        <v>45</v>
      </c>
      <c r="S198" s="1">
        <v>0</v>
      </c>
      <c r="T198" s="1">
        <v>0</v>
      </c>
      <c r="U198" s="1">
        <v>128</v>
      </c>
      <c r="V198" s="1">
        <v>0</v>
      </c>
      <c r="W198" s="1">
        <v>0</v>
      </c>
    </row>
    <row r="199" spans="1:23" s="1" customFormat="1">
      <c r="A199" s="9">
        <v>42318</v>
      </c>
      <c r="B199" s="5" t="s">
        <v>17</v>
      </c>
      <c r="C199" s="1">
        <v>3166.05</v>
      </c>
      <c r="D199" s="1">
        <v>58</v>
      </c>
      <c r="E199" s="1">
        <f t="shared" si="45"/>
        <v>0.48559049079754601</v>
      </c>
      <c r="F199" s="1">
        <v>22</v>
      </c>
      <c r="G199" s="1">
        <f t="shared" si="40"/>
        <v>0.37931034482758602</v>
      </c>
      <c r="H199" s="1">
        <f t="shared" si="44"/>
        <v>0.49162267080745298</v>
      </c>
      <c r="J199" s="1">
        <v>52.5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S199" s="1">
        <v>0</v>
      </c>
      <c r="T199" s="1">
        <v>0</v>
      </c>
      <c r="U199" s="1">
        <v>133</v>
      </c>
      <c r="V199" s="1">
        <v>0</v>
      </c>
      <c r="W199" s="1">
        <v>0</v>
      </c>
    </row>
    <row r="200" spans="1:23" s="1" customFormat="1">
      <c r="A200" s="9">
        <v>42319</v>
      </c>
      <c r="B200" s="5" t="s">
        <v>18</v>
      </c>
      <c r="C200" s="1">
        <v>4571.41</v>
      </c>
      <c r="D200" s="1">
        <v>56</v>
      </c>
      <c r="E200" s="1">
        <f t="shared" si="45"/>
        <v>0.70113650306748498</v>
      </c>
      <c r="F200" s="1">
        <v>23</v>
      </c>
      <c r="G200" s="1">
        <f t="shared" ref="G200:G217" si="46">F200/D200</f>
        <v>0.41071428571428598</v>
      </c>
      <c r="H200" s="1">
        <f t="shared" si="44"/>
        <v>0.70984627329192496</v>
      </c>
      <c r="J200" s="1">
        <v>397.54</v>
      </c>
      <c r="K200" s="1">
        <v>0</v>
      </c>
      <c r="L200" s="1">
        <v>6</v>
      </c>
      <c r="M200" s="1">
        <v>0</v>
      </c>
      <c r="N200" s="1">
        <v>0</v>
      </c>
      <c r="O200" s="1">
        <v>0</v>
      </c>
      <c r="S200" s="1">
        <v>0</v>
      </c>
      <c r="T200" s="1">
        <v>0</v>
      </c>
      <c r="U200" s="1">
        <v>174</v>
      </c>
      <c r="V200" s="1">
        <v>0</v>
      </c>
      <c r="W200" s="1">
        <v>0</v>
      </c>
    </row>
    <row r="201" spans="1:23" s="1" customFormat="1">
      <c r="A201" s="9">
        <v>42320</v>
      </c>
      <c r="B201" s="5" t="s">
        <v>19</v>
      </c>
      <c r="C201" s="1">
        <v>5652.04</v>
      </c>
      <c r="D201" s="1">
        <v>42</v>
      </c>
      <c r="E201" s="1">
        <f t="shared" si="45"/>
        <v>0.86687730061349699</v>
      </c>
      <c r="F201" s="1">
        <v>17</v>
      </c>
      <c r="G201" s="1">
        <f t="shared" si="46"/>
        <v>0.40476190476190499</v>
      </c>
      <c r="H201" s="1">
        <f t="shared" si="44"/>
        <v>0.87764596273291895</v>
      </c>
      <c r="J201" s="1">
        <v>405.01</v>
      </c>
      <c r="K201" s="1">
        <v>2</v>
      </c>
      <c r="L201" s="1">
        <v>3</v>
      </c>
      <c r="M201" s="1">
        <v>119.68</v>
      </c>
      <c r="S201" s="1">
        <v>0</v>
      </c>
      <c r="T201" s="1">
        <v>1</v>
      </c>
      <c r="U201" s="1">
        <v>366.72</v>
      </c>
      <c r="V201" s="1">
        <v>0</v>
      </c>
      <c r="W201" s="1">
        <v>0</v>
      </c>
    </row>
    <row r="202" spans="1:23" s="1" customFormat="1">
      <c r="A202" s="9">
        <v>42321</v>
      </c>
      <c r="B202" s="5" t="s">
        <v>20</v>
      </c>
      <c r="C202" s="1">
        <v>4728.45</v>
      </c>
      <c r="D202" s="1">
        <v>65</v>
      </c>
      <c r="E202" s="1">
        <f t="shared" si="45"/>
        <v>0.72522239263803701</v>
      </c>
      <c r="F202" s="1">
        <v>19</v>
      </c>
      <c r="G202" s="1">
        <f t="shared" si="46"/>
        <v>0.29230769230769199</v>
      </c>
      <c r="H202" s="1">
        <f t="shared" si="44"/>
        <v>0.73423136645962706</v>
      </c>
      <c r="J202" s="1">
        <v>141.66999999999999</v>
      </c>
      <c r="K202" s="1">
        <v>0</v>
      </c>
      <c r="L202" s="1">
        <v>0</v>
      </c>
      <c r="N202" s="1">
        <v>0</v>
      </c>
      <c r="O202" s="1">
        <v>0</v>
      </c>
      <c r="S202" s="1">
        <v>0</v>
      </c>
      <c r="T202" s="1">
        <v>3</v>
      </c>
      <c r="U202" s="1">
        <v>1302.96</v>
      </c>
      <c r="V202" s="1">
        <v>1</v>
      </c>
    </row>
    <row r="203" spans="1:23" s="1" customFormat="1">
      <c r="A203" s="9">
        <v>42322</v>
      </c>
      <c r="B203" s="5" t="s">
        <v>21</v>
      </c>
      <c r="C203" s="1">
        <v>3270.14</v>
      </c>
      <c r="D203" s="1">
        <v>50</v>
      </c>
      <c r="E203" s="1">
        <f t="shared" si="45"/>
        <v>0.50155521472392595</v>
      </c>
      <c r="F203" s="1">
        <v>12</v>
      </c>
      <c r="G203" s="1">
        <f t="shared" si="46"/>
        <v>0.24</v>
      </c>
      <c r="H203" s="1">
        <f t="shared" si="44"/>
        <v>0.50778571428571395</v>
      </c>
      <c r="J203" s="1">
        <v>124.72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S203" s="1">
        <v>0</v>
      </c>
      <c r="T203" s="1">
        <v>0</v>
      </c>
      <c r="U203" s="1">
        <v>306.24</v>
      </c>
      <c r="W203" s="1">
        <v>0</v>
      </c>
    </row>
    <row r="204" spans="1:23" s="1" customFormat="1">
      <c r="A204" s="9">
        <v>42323</v>
      </c>
      <c r="B204" s="5" t="s">
        <v>22</v>
      </c>
      <c r="C204" s="1">
        <v>6527.29</v>
      </c>
      <c r="D204" s="1">
        <v>73</v>
      </c>
      <c r="E204" s="1">
        <f t="shared" si="45"/>
        <v>1.00111809815951</v>
      </c>
      <c r="F204" s="1">
        <v>19</v>
      </c>
      <c r="G204" s="1">
        <f t="shared" si="46"/>
        <v>0.26027397260273999</v>
      </c>
      <c r="H204" s="1">
        <f t="shared" si="44"/>
        <v>1.01355434782609</v>
      </c>
      <c r="J204" s="1">
        <v>551.07000000000005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S204" s="1">
        <v>0</v>
      </c>
      <c r="T204" s="1">
        <v>0</v>
      </c>
      <c r="U204" s="1">
        <v>0</v>
      </c>
      <c r="V204" s="1">
        <v>1</v>
      </c>
      <c r="W204" s="1">
        <v>0</v>
      </c>
    </row>
    <row r="205" spans="1:23" s="1" customFormat="1">
      <c r="A205" s="9">
        <v>42324</v>
      </c>
      <c r="B205" s="5" t="s">
        <v>16</v>
      </c>
      <c r="C205" s="1">
        <v>2779.55</v>
      </c>
      <c r="D205" s="1">
        <v>59</v>
      </c>
      <c r="E205" s="1">
        <f t="shared" si="45"/>
        <v>0.42631134969325202</v>
      </c>
      <c r="F205" s="1">
        <v>23</v>
      </c>
      <c r="G205" s="1">
        <f t="shared" si="46"/>
        <v>0.38983050847457601</v>
      </c>
      <c r="H205" s="1">
        <f t="shared" si="44"/>
        <v>0.43160714285714302</v>
      </c>
      <c r="J205" s="1">
        <v>195.99</v>
      </c>
      <c r="K205" s="1">
        <v>0</v>
      </c>
      <c r="L205" s="1">
        <v>0</v>
      </c>
      <c r="M205" s="1">
        <v>68</v>
      </c>
      <c r="N205" s="1">
        <v>0</v>
      </c>
      <c r="O205" s="1">
        <v>48</v>
      </c>
      <c r="S205" s="1">
        <v>0</v>
      </c>
      <c r="T205" s="1">
        <v>0</v>
      </c>
      <c r="U205" s="1">
        <v>148</v>
      </c>
      <c r="V205" s="1">
        <v>0</v>
      </c>
      <c r="W205" s="1">
        <v>0</v>
      </c>
    </row>
    <row r="206" spans="1:23" s="1" customFormat="1">
      <c r="A206" s="9">
        <v>42325</v>
      </c>
      <c r="B206" s="5" t="s">
        <v>17</v>
      </c>
      <c r="C206" s="1">
        <v>5176.3</v>
      </c>
      <c r="D206" s="1">
        <v>70</v>
      </c>
      <c r="E206" s="1">
        <f t="shared" si="45"/>
        <v>0.79391104294478498</v>
      </c>
      <c r="F206" s="1">
        <v>17</v>
      </c>
      <c r="G206" s="1">
        <f t="shared" si="46"/>
        <v>0.24285714285714299</v>
      </c>
      <c r="H206" s="1">
        <f t="shared" si="44"/>
        <v>0.80377329192546598</v>
      </c>
      <c r="J206" s="1">
        <v>145.80000000000001</v>
      </c>
      <c r="K206" s="1">
        <v>0</v>
      </c>
      <c r="L206" s="1">
        <v>2</v>
      </c>
      <c r="M206" s="1">
        <v>0</v>
      </c>
      <c r="N206" s="1">
        <v>0</v>
      </c>
      <c r="O206" s="1">
        <v>45</v>
      </c>
      <c r="S206" s="1">
        <v>0</v>
      </c>
      <c r="T206" s="1">
        <v>3</v>
      </c>
      <c r="U206" s="1">
        <v>1062</v>
      </c>
      <c r="V206" s="1">
        <v>0</v>
      </c>
      <c r="W206" s="1">
        <v>0</v>
      </c>
    </row>
    <row r="207" spans="1:23" s="1" customFormat="1">
      <c r="A207" s="9">
        <v>42326</v>
      </c>
      <c r="B207" s="5" t="s">
        <v>18</v>
      </c>
      <c r="C207" s="1">
        <v>5288.27</v>
      </c>
      <c r="D207" s="1">
        <v>66</v>
      </c>
      <c r="E207" s="1">
        <f t="shared" si="45"/>
        <v>0.81108435582822103</v>
      </c>
      <c r="F207" s="1">
        <v>23</v>
      </c>
      <c r="G207" s="1">
        <f t="shared" si="46"/>
        <v>0.34848484848484901</v>
      </c>
      <c r="H207" s="1">
        <f t="shared" si="44"/>
        <v>0.82115993788819897</v>
      </c>
      <c r="K207" s="1">
        <v>0</v>
      </c>
      <c r="L207" s="1">
        <v>2</v>
      </c>
      <c r="S207" s="1">
        <v>8</v>
      </c>
      <c r="T207" s="1">
        <v>0</v>
      </c>
    </row>
    <row r="208" spans="1:23" s="3" customFormat="1">
      <c r="A208" s="10">
        <v>42327</v>
      </c>
      <c r="B208" s="11" t="s">
        <v>19</v>
      </c>
      <c r="C208" s="3">
        <v>3467.62</v>
      </c>
      <c r="D208" s="3">
        <v>67</v>
      </c>
      <c r="E208" s="3">
        <f t="shared" si="45"/>
        <v>0.53184355828220897</v>
      </c>
      <c r="F208" s="3">
        <v>22</v>
      </c>
      <c r="G208" s="3">
        <f t="shared" si="46"/>
        <v>0.328358208955224</v>
      </c>
      <c r="H208" s="3">
        <f t="shared" ref="H208:H225" si="47">C208/6440</f>
        <v>0.53845031055900605</v>
      </c>
      <c r="J208" s="3">
        <v>290.74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S208" s="3">
        <v>2</v>
      </c>
      <c r="T208" s="3">
        <v>4</v>
      </c>
      <c r="U208" s="3">
        <v>78</v>
      </c>
      <c r="V208" s="3">
        <v>0</v>
      </c>
      <c r="W208" s="3">
        <v>0</v>
      </c>
    </row>
    <row r="209" spans="1:32" s="1" customFormat="1">
      <c r="A209" s="9">
        <v>42328</v>
      </c>
      <c r="B209" s="5" t="s">
        <v>20</v>
      </c>
      <c r="C209" s="1">
        <v>3331.68</v>
      </c>
      <c r="D209" s="1">
        <v>75</v>
      </c>
      <c r="E209" s="3">
        <f t="shared" ref="E209:E234" si="48">C209/6520</f>
        <v>0.51099386503067501</v>
      </c>
      <c r="F209" s="1">
        <v>25</v>
      </c>
      <c r="G209" s="1">
        <f t="shared" si="46"/>
        <v>0.33333333333333298</v>
      </c>
      <c r="H209" s="1">
        <f t="shared" si="47"/>
        <v>0.51734161490683195</v>
      </c>
      <c r="J209" s="1">
        <v>571.79999999999995</v>
      </c>
      <c r="K209" s="1">
        <v>0</v>
      </c>
      <c r="L209" s="1">
        <v>0</v>
      </c>
      <c r="M209" s="1">
        <v>60</v>
      </c>
      <c r="N209" s="1">
        <v>0</v>
      </c>
      <c r="O209" s="1">
        <v>0</v>
      </c>
      <c r="S209" s="1">
        <v>1</v>
      </c>
      <c r="T209" s="1">
        <v>1</v>
      </c>
      <c r="U209" s="1">
        <v>0</v>
      </c>
      <c r="V209" s="1">
        <v>0</v>
      </c>
      <c r="W209" s="1">
        <v>0</v>
      </c>
    </row>
    <row r="210" spans="1:32" s="1" customFormat="1">
      <c r="A210" s="9">
        <v>42329</v>
      </c>
      <c r="B210" s="5" t="s">
        <v>21</v>
      </c>
      <c r="C210" s="1">
        <v>5836.11</v>
      </c>
      <c r="D210" s="1">
        <v>68</v>
      </c>
      <c r="E210" s="3">
        <f t="shared" si="48"/>
        <v>0.89510889570552099</v>
      </c>
      <c r="F210" s="1">
        <v>25</v>
      </c>
      <c r="G210" s="1">
        <f t="shared" si="46"/>
        <v>0.36764705882352899</v>
      </c>
      <c r="H210" s="1">
        <f t="shared" si="47"/>
        <v>0.90622826086956498</v>
      </c>
      <c r="I210" s="17">
        <v>0.37590000000000001</v>
      </c>
      <c r="J210" s="1">
        <v>752.1</v>
      </c>
      <c r="K210" s="1">
        <v>0</v>
      </c>
      <c r="L210" s="1">
        <v>0</v>
      </c>
      <c r="M210" s="1">
        <v>450.7</v>
      </c>
      <c r="N210" s="1">
        <v>2</v>
      </c>
      <c r="O210" s="1">
        <v>90</v>
      </c>
      <c r="S210" s="1">
        <v>2</v>
      </c>
      <c r="T210" s="1">
        <v>0</v>
      </c>
      <c r="U210" s="1">
        <v>326</v>
      </c>
      <c r="V210" s="1">
        <v>0</v>
      </c>
      <c r="W210" s="1">
        <v>0</v>
      </c>
      <c r="X210" s="1">
        <v>1</v>
      </c>
      <c r="Y210" s="1">
        <v>0</v>
      </c>
      <c r="Z210" s="1">
        <v>0</v>
      </c>
      <c r="AA210" s="1">
        <v>1</v>
      </c>
      <c r="AB210" s="1">
        <v>0</v>
      </c>
      <c r="AC210" s="1">
        <v>0</v>
      </c>
      <c r="AD210" s="1">
        <v>3</v>
      </c>
      <c r="AE210" s="1">
        <v>0</v>
      </c>
      <c r="AF210" s="1">
        <v>0</v>
      </c>
    </row>
    <row r="211" spans="1:32" s="1" customFormat="1">
      <c r="A211" s="9">
        <v>42330</v>
      </c>
      <c r="B211" s="5" t="s">
        <v>22</v>
      </c>
      <c r="C211" s="1">
        <v>3668.13</v>
      </c>
      <c r="D211" s="1">
        <v>58</v>
      </c>
      <c r="E211" s="3">
        <f t="shared" si="48"/>
        <v>0.56259662576687097</v>
      </c>
      <c r="F211" s="1">
        <v>15</v>
      </c>
      <c r="G211" s="1">
        <f t="shared" si="46"/>
        <v>0.25862068965517199</v>
      </c>
      <c r="H211" s="1">
        <f t="shared" si="47"/>
        <v>0.56958540372670796</v>
      </c>
      <c r="I211" s="17">
        <v>0.39400000000000002</v>
      </c>
      <c r="J211" s="1">
        <v>137.47</v>
      </c>
      <c r="K211" s="1">
        <v>0</v>
      </c>
      <c r="L211" s="1">
        <v>0</v>
      </c>
      <c r="M211" s="1">
        <v>0</v>
      </c>
      <c r="N211" s="1">
        <v>0</v>
      </c>
      <c r="O211" s="1">
        <v>241</v>
      </c>
      <c r="S211" s="1">
        <v>0</v>
      </c>
      <c r="T211" s="1">
        <v>0</v>
      </c>
      <c r="U211" s="1">
        <v>514</v>
      </c>
      <c r="V211" s="1">
        <v>1</v>
      </c>
      <c r="W211" s="1">
        <v>1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</row>
    <row r="212" spans="1:32" s="1" customFormat="1">
      <c r="A212" s="9">
        <v>42331</v>
      </c>
      <c r="B212" s="5" t="s">
        <v>16</v>
      </c>
      <c r="C212" s="1">
        <v>6221.31</v>
      </c>
      <c r="D212" s="1">
        <v>59</v>
      </c>
      <c r="E212" s="3">
        <f t="shared" si="48"/>
        <v>0.95418865030674804</v>
      </c>
      <c r="F212" s="1">
        <v>18</v>
      </c>
      <c r="G212" s="1">
        <f t="shared" si="46"/>
        <v>0.305084745762712</v>
      </c>
      <c r="H212" s="1">
        <f t="shared" si="47"/>
        <v>0.966041925465839</v>
      </c>
      <c r="I212" s="17">
        <v>0.29499999999999998</v>
      </c>
      <c r="J212" s="1">
        <v>789.55</v>
      </c>
      <c r="K212" s="1">
        <v>0</v>
      </c>
      <c r="L212" s="1">
        <v>4</v>
      </c>
      <c r="M212" s="1">
        <v>0</v>
      </c>
      <c r="N212" s="1">
        <v>0</v>
      </c>
      <c r="O212" s="1">
        <v>0</v>
      </c>
      <c r="S212" s="1">
        <v>3</v>
      </c>
      <c r="T212" s="1">
        <v>0</v>
      </c>
      <c r="U212" s="1">
        <v>642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</row>
    <row r="213" spans="1:32" s="1" customFormat="1">
      <c r="A213" s="9">
        <v>42332</v>
      </c>
      <c r="B213" s="5" t="s">
        <v>17</v>
      </c>
      <c r="C213" s="1">
        <v>8248.9599999999991</v>
      </c>
      <c r="D213" s="1">
        <v>74</v>
      </c>
      <c r="E213" s="3">
        <f t="shared" si="48"/>
        <v>1.26517791411043</v>
      </c>
      <c r="F213" s="1">
        <v>17</v>
      </c>
      <c r="G213" s="1">
        <f t="shared" si="46"/>
        <v>0.22972972972972999</v>
      </c>
      <c r="H213" s="1">
        <f t="shared" si="47"/>
        <v>1.2808944099378901</v>
      </c>
      <c r="I213" s="17">
        <v>0.19719999999999999</v>
      </c>
      <c r="J213" s="1">
        <v>186.56</v>
      </c>
      <c r="K213" s="1">
        <v>10</v>
      </c>
      <c r="L213" s="1">
        <v>0</v>
      </c>
      <c r="M213" s="1">
        <v>0</v>
      </c>
      <c r="N213" s="1">
        <v>0</v>
      </c>
      <c r="O213" s="1">
        <v>96</v>
      </c>
      <c r="S213" s="1">
        <v>0</v>
      </c>
      <c r="T213" s="1">
        <v>0</v>
      </c>
      <c r="U213" s="1">
        <v>712.7</v>
      </c>
      <c r="V213" s="1">
        <v>0</v>
      </c>
      <c r="W213" s="1">
        <v>0</v>
      </c>
      <c r="X213" s="1">
        <v>232</v>
      </c>
      <c r="Y213" s="1">
        <v>0</v>
      </c>
      <c r="Z213" s="1">
        <v>0</v>
      </c>
      <c r="AA213" s="1">
        <v>2</v>
      </c>
      <c r="AB213" s="1">
        <v>1</v>
      </c>
      <c r="AC213" s="1">
        <v>0</v>
      </c>
      <c r="AD213" s="1">
        <v>0</v>
      </c>
      <c r="AE213" s="1">
        <v>1</v>
      </c>
      <c r="AF213" s="1">
        <v>0</v>
      </c>
    </row>
    <row r="214" spans="1:32" s="1" customFormat="1">
      <c r="A214" s="9">
        <v>42333</v>
      </c>
      <c r="B214" s="5" t="s">
        <v>18</v>
      </c>
      <c r="C214" s="1">
        <v>5459.02</v>
      </c>
      <c r="D214" s="1">
        <v>59</v>
      </c>
      <c r="E214" s="3">
        <f t="shared" si="48"/>
        <v>0.83727300613496902</v>
      </c>
      <c r="F214" s="1">
        <v>17</v>
      </c>
      <c r="G214" s="1">
        <f t="shared" si="46"/>
        <v>0.28813559322033899</v>
      </c>
      <c r="H214" s="1">
        <f t="shared" si="47"/>
        <v>0.84767391304347794</v>
      </c>
      <c r="I214" s="17">
        <v>0.35199999999999998</v>
      </c>
      <c r="J214" s="1">
        <v>131.66</v>
      </c>
      <c r="K214" s="1">
        <v>1</v>
      </c>
      <c r="L214" s="1">
        <v>0</v>
      </c>
      <c r="M214" s="1">
        <v>0</v>
      </c>
      <c r="N214" s="1">
        <v>0</v>
      </c>
      <c r="O214" s="1">
        <v>0</v>
      </c>
      <c r="S214" s="1" t="s">
        <v>60</v>
      </c>
      <c r="T214" s="1">
        <v>1</v>
      </c>
      <c r="U214" s="1">
        <v>605.1</v>
      </c>
      <c r="V214" s="1">
        <v>0</v>
      </c>
      <c r="W214" s="1">
        <v>0</v>
      </c>
      <c r="X214" s="1">
        <v>5</v>
      </c>
      <c r="Y214" s="1">
        <v>1</v>
      </c>
      <c r="Z214" s="1">
        <v>0</v>
      </c>
      <c r="AA214" s="1">
        <v>1</v>
      </c>
      <c r="AB214" s="1">
        <v>1</v>
      </c>
      <c r="AC214" s="1">
        <v>0</v>
      </c>
      <c r="AD214" s="1">
        <v>0</v>
      </c>
      <c r="AE214" s="1">
        <v>1</v>
      </c>
      <c r="AF214" s="1">
        <v>0</v>
      </c>
    </row>
    <row r="215" spans="1:32" s="1" customFormat="1">
      <c r="A215" s="9">
        <v>42334</v>
      </c>
      <c r="B215" s="5" t="s">
        <v>19</v>
      </c>
      <c r="C215" s="1">
        <v>4272.8999999999996</v>
      </c>
      <c r="D215" s="1">
        <v>44</v>
      </c>
      <c r="E215" s="3">
        <f t="shared" si="48"/>
        <v>0.65535276073619597</v>
      </c>
      <c r="F215" s="1">
        <v>12</v>
      </c>
      <c r="G215" s="1">
        <f t="shared" si="46"/>
        <v>0.27272727272727298</v>
      </c>
      <c r="H215" s="1">
        <f t="shared" si="47"/>
        <v>0.66349378881987597</v>
      </c>
      <c r="I215" s="17">
        <v>0.41170000000000001</v>
      </c>
      <c r="J215" s="1">
        <v>365.7</v>
      </c>
      <c r="K215" s="1">
        <v>0</v>
      </c>
      <c r="L215" s="1">
        <v>0</v>
      </c>
      <c r="M215" s="1">
        <v>0</v>
      </c>
      <c r="N215" s="1">
        <v>3</v>
      </c>
      <c r="O215" s="1">
        <v>48</v>
      </c>
      <c r="S215" s="1">
        <v>1</v>
      </c>
      <c r="T215" s="1">
        <v>3</v>
      </c>
      <c r="U215" s="1">
        <v>256</v>
      </c>
      <c r="V215" s="1">
        <v>1</v>
      </c>
      <c r="W215" s="1">
        <v>0</v>
      </c>
      <c r="X215" s="1">
        <v>0</v>
      </c>
      <c r="Y215" s="1">
        <v>0</v>
      </c>
      <c r="Z215" s="1">
        <v>0</v>
      </c>
      <c r="AA215" s="1">
        <v>2</v>
      </c>
      <c r="AB215" s="1">
        <v>0</v>
      </c>
      <c r="AC215" s="1">
        <v>0</v>
      </c>
      <c r="AD215" s="1">
        <v>0</v>
      </c>
      <c r="AE215" s="1">
        <v>1</v>
      </c>
      <c r="AF215" s="1">
        <v>0</v>
      </c>
    </row>
    <row r="216" spans="1:32" s="1" customFormat="1">
      <c r="A216" s="9">
        <v>42335</v>
      </c>
      <c r="B216" s="5" t="s">
        <v>20</v>
      </c>
      <c r="C216" s="1">
        <v>3762.6</v>
      </c>
      <c r="D216" s="1">
        <v>52</v>
      </c>
      <c r="E216" s="3">
        <f t="shared" si="48"/>
        <v>0.57708588957055196</v>
      </c>
      <c r="F216" s="1">
        <v>17</v>
      </c>
      <c r="G216" s="1">
        <f t="shared" si="46"/>
        <v>0.32692307692307698</v>
      </c>
      <c r="H216" s="1">
        <f t="shared" si="47"/>
        <v>0.58425465838509305</v>
      </c>
      <c r="I216" s="1">
        <v>31.63</v>
      </c>
      <c r="J216" s="1">
        <v>161.58000000000001</v>
      </c>
      <c r="K216" s="1">
        <v>0</v>
      </c>
      <c r="L216" s="1">
        <v>6</v>
      </c>
      <c r="M216" s="1">
        <v>0</v>
      </c>
      <c r="N216" s="1">
        <v>0</v>
      </c>
      <c r="O216" s="1">
        <v>0</v>
      </c>
      <c r="S216" s="1">
        <v>3</v>
      </c>
      <c r="T216" s="1">
        <v>1</v>
      </c>
      <c r="U216" s="1">
        <v>0</v>
      </c>
      <c r="V216" s="1">
        <v>0</v>
      </c>
      <c r="W216" s="1">
        <v>0</v>
      </c>
      <c r="X216" s="1">
        <v>290</v>
      </c>
      <c r="Y216" s="1">
        <v>1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1</v>
      </c>
    </row>
    <row r="217" spans="1:32" s="1" customFormat="1">
      <c r="A217" s="9">
        <v>42336</v>
      </c>
      <c r="B217" s="5" t="s">
        <v>21</v>
      </c>
      <c r="C217" s="1">
        <v>4444.1899999999996</v>
      </c>
      <c r="D217" s="1">
        <v>64</v>
      </c>
      <c r="E217" s="3">
        <f t="shared" si="48"/>
        <v>0.68162423312883402</v>
      </c>
      <c r="F217" s="1">
        <v>21</v>
      </c>
      <c r="G217" s="1">
        <f t="shared" si="46"/>
        <v>0.328125</v>
      </c>
      <c r="H217" s="1">
        <f t="shared" si="47"/>
        <v>0.69009161490683202</v>
      </c>
      <c r="I217" s="17">
        <v>0.41320000000000001</v>
      </c>
      <c r="J217" s="1">
        <v>230.39</v>
      </c>
      <c r="K217" s="1">
        <v>0</v>
      </c>
      <c r="L217" s="1">
        <v>0</v>
      </c>
      <c r="M217" s="1">
        <v>0</v>
      </c>
      <c r="N217" s="1">
        <v>0</v>
      </c>
      <c r="O217" s="1">
        <v>614</v>
      </c>
      <c r="S217" s="1">
        <v>4</v>
      </c>
      <c r="T217" s="1">
        <v>3</v>
      </c>
      <c r="U217" s="1">
        <v>0</v>
      </c>
      <c r="V217" s="1">
        <v>0</v>
      </c>
      <c r="W217" s="1">
        <v>0</v>
      </c>
      <c r="X217" s="1">
        <v>0</v>
      </c>
      <c r="Y217" s="1">
        <v>1</v>
      </c>
      <c r="Z217" s="1">
        <v>0</v>
      </c>
      <c r="AA217" s="1">
        <v>3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</row>
    <row r="218" spans="1:32" s="1" customFormat="1">
      <c r="A218" s="9">
        <v>42337</v>
      </c>
      <c r="B218" s="5" t="s">
        <v>22</v>
      </c>
      <c r="C218" s="1">
        <v>4006.34</v>
      </c>
      <c r="D218" s="1">
        <v>57</v>
      </c>
      <c r="E218" s="3">
        <f t="shared" si="48"/>
        <v>0.61446932515337405</v>
      </c>
      <c r="F218" s="1">
        <v>23</v>
      </c>
      <c r="G218" s="1">
        <f t="shared" ref="G218:G221" si="49">F218/D218</f>
        <v>0.40350877192982498</v>
      </c>
      <c r="H218" s="1">
        <f t="shared" si="47"/>
        <v>0.62210248447204997</v>
      </c>
      <c r="I218" s="17">
        <v>0.29139999999999999</v>
      </c>
      <c r="J218" s="1">
        <v>70.87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S218" s="1">
        <v>0</v>
      </c>
      <c r="T218" s="1">
        <v>1</v>
      </c>
      <c r="U218" s="1">
        <v>281.2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1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</row>
    <row r="219" spans="1:32" s="1" customFormat="1">
      <c r="A219" s="9">
        <v>42338</v>
      </c>
      <c r="B219" s="5" t="s">
        <v>16</v>
      </c>
      <c r="C219" s="1">
        <v>4895.93</v>
      </c>
      <c r="D219" s="1">
        <v>62</v>
      </c>
      <c r="E219" s="3">
        <f t="shared" si="48"/>
        <v>0.75090950920245403</v>
      </c>
      <c r="F219" s="1">
        <v>13</v>
      </c>
      <c r="G219" s="1">
        <f t="shared" si="49"/>
        <v>0.209677419354839</v>
      </c>
      <c r="H219" s="1">
        <f t="shared" si="47"/>
        <v>0.76023757763975197</v>
      </c>
      <c r="I219" s="1">
        <v>37.409999999999997</v>
      </c>
      <c r="J219" s="1">
        <v>281.88</v>
      </c>
      <c r="K219" s="1">
        <v>0</v>
      </c>
      <c r="L219" s="1">
        <v>0</v>
      </c>
      <c r="M219" s="1">
        <v>0</v>
      </c>
      <c r="N219" s="1">
        <v>1</v>
      </c>
      <c r="O219" s="1">
        <v>581</v>
      </c>
      <c r="S219" s="1">
        <v>0</v>
      </c>
      <c r="T219" s="1">
        <v>1</v>
      </c>
      <c r="U219" s="1">
        <v>812</v>
      </c>
      <c r="V219" s="1">
        <v>0</v>
      </c>
      <c r="W219" s="1">
        <v>0</v>
      </c>
      <c r="X219" s="1">
        <v>4</v>
      </c>
      <c r="Y219" s="1">
        <v>0</v>
      </c>
      <c r="Z219" s="1">
        <v>0</v>
      </c>
      <c r="AA219" s="1">
        <v>1</v>
      </c>
      <c r="AB219" s="1">
        <v>1</v>
      </c>
      <c r="AC219" s="1">
        <v>0</v>
      </c>
      <c r="AD219" s="1">
        <v>0</v>
      </c>
      <c r="AE219" s="1">
        <v>0</v>
      </c>
      <c r="AF219" s="1">
        <v>1</v>
      </c>
    </row>
    <row r="220" spans="1:32" s="1" customFormat="1">
      <c r="A220" s="9">
        <v>42339</v>
      </c>
      <c r="B220" s="5" t="s">
        <v>17</v>
      </c>
      <c r="C220" s="1">
        <v>4157.3</v>
      </c>
      <c r="D220" s="1">
        <v>54</v>
      </c>
      <c r="E220" s="3">
        <f t="shared" si="48"/>
        <v>0.63762269938650296</v>
      </c>
      <c r="F220" s="1">
        <v>17</v>
      </c>
      <c r="G220" s="1">
        <f t="shared" si="49"/>
        <v>0.31481481481481499</v>
      </c>
      <c r="H220" s="1">
        <f t="shared" si="47"/>
        <v>0.64554347826087</v>
      </c>
      <c r="I220" s="17">
        <v>0.35659999999999997</v>
      </c>
      <c r="J220" s="1">
        <v>133.88</v>
      </c>
      <c r="K220" s="1">
        <v>0</v>
      </c>
      <c r="L220" s="1">
        <v>1</v>
      </c>
      <c r="M220" s="1">
        <v>0</v>
      </c>
      <c r="N220" s="1">
        <v>0</v>
      </c>
      <c r="O220" s="1">
        <v>226</v>
      </c>
      <c r="S220" s="18" t="s">
        <v>61</v>
      </c>
      <c r="T220" s="1">
        <v>1</v>
      </c>
      <c r="U220" s="1">
        <v>348</v>
      </c>
      <c r="V220" s="1">
        <v>0</v>
      </c>
      <c r="W220" s="1">
        <v>1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1</v>
      </c>
      <c r="AE220" s="1">
        <v>0</v>
      </c>
      <c r="AF220" s="1">
        <v>0</v>
      </c>
    </row>
    <row r="221" spans="1:32" s="1" customFormat="1">
      <c r="A221" s="9">
        <v>42340</v>
      </c>
      <c r="B221" s="5" t="s">
        <v>18</v>
      </c>
      <c r="C221" s="1">
        <v>4115</v>
      </c>
      <c r="D221" s="1">
        <v>58</v>
      </c>
      <c r="E221" s="3">
        <f t="shared" si="48"/>
        <v>0.63113496932515301</v>
      </c>
      <c r="F221" s="1">
        <v>21</v>
      </c>
      <c r="G221" s="1">
        <f t="shared" si="49"/>
        <v>0.36206896551724099</v>
      </c>
      <c r="H221" s="1">
        <f t="shared" si="47"/>
        <v>0.63897515527950299</v>
      </c>
      <c r="I221" s="1">
        <v>31.34</v>
      </c>
      <c r="J221" s="1">
        <v>109.26</v>
      </c>
      <c r="K221" s="1">
        <v>0</v>
      </c>
      <c r="L221" s="1">
        <v>0</v>
      </c>
      <c r="M221" s="1">
        <v>0</v>
      </c>
      <c r="N221" s="1">
        <v>0</v>
      </c>
      <c r="S221" s="1">
        <v>1</v>
      </c>
      <c r="T221" s="1">
        <v>1</v>
      </c>
      <c r="U221" s="1">
        <v>724</v>
      </c>
      <c r="V221" s="1">
        <v>0</v>
      </c>
      <c r="W221" s="1">
        <v>0</v>
      </c>
      <c r="X221" s="1">
        <v>6</v>
      </c>
      <c r="Y221" s="1">
        <v>0</v>
      </c>
      <c r="Z221" s="1">
        <v>0</v>
      </c>
      <c r="AA221" s="1">
        <v>2</v>
      </c>
      <c r="AB221" s="1">
        <v>0</v>
      </c>
      <c r="AC221" s="1">
        <v>0</v>
      </c>
      <c r="AD221" s="1">
        <v>2</v>
      </c>
      <c r="AE221" s="1">
        <v>0</v>
      </c>
      <c r="AF221" s="1">
        <v>0</v>
      </c>
    </row>
    <row r="222" spans="1:32" s="1" customFormat="1">
      <c r="A222" s="9">
        <v>42341</v>
      </c>
      <c r="B222" s="5" t="s">
        <v>19</v>
      </c>
      <c r="C222" s="1">
        <v>4431.74</v>
      </c>
      <c r="D222" s="1">
        <v>51</v>
      </c>
      <c r="E222" s="3">
        <f t="shared" si="48"/>
        <v>0.67971472392637999</v>
      </c>
      <c r="F222" s="1">
        <v>9</v>
      </c>
      <c r="G222" s="1">
        <v>2549.6</v>
      </c>
      <c r="H222" s="1">
        <f t="shared" si="47"/>
        <v>0.68815838509316796</v>
      </c>
      <c r="I222" s="17">
        <v>0.26529999999999998</v>
      </c>
      <c r="J222" s="1">
        <v>271.11</v>
      </c>
      <c r="K222" s="1">
        <v>0</v>
      </c>
      <c r="L222" s="1">
        <v>0</v>
      </c>
      <c r="M222" s="1">
        <v>0</v>
      </c>
      <c r="N222" s="1">
        <v>0</v>
      </c>
      <c r="O222" s="1">
        <v>90</v>
      </c>
      <c r="S222" s="1">
        <v>2</v>
      </c>
      <c r="T222" s="1">
        <v>0</v>
      </c>
      <c r="U222" s="1">
        <v>114.7</v>
      </c>
      <c r="V222" s="1">
        <v>1</v>
      </c>
      <c r="W222" s="1">
        <v>1</v>
      </c>
      <c r="X222" s="1">
        <v>0</v>
      </c>
      <c r="Y222" s="1">
        <v>0</v>
      </c>
      <c r="Z222" s="1">
        <v>0</v>
      </c>
      <c r="AA222" s="1">
        <v>1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</row>
    <row r="223" spans="1:32" s="1" customFormat="1">
      <c r="A223" s="9">
        <v>42342</v>
      </c>
      <c r="B223" s="5" t="s">
        <v>20</v>
      </c>
      <c r="C223" s="1">
        <v>4402.8900000000003</v>
      </c>
      <c r="D223" s="1">
        <v>49</v>
      </c>
      <c r="E223" s="3">
        <f t="shared" si="48"/>
        <v>0.67528987730061396</v>
      </c>
      <c r="F223" s="1">
        <v>13</v>
      </c>
      <c r="G223" s="1">
        <f t="shared" ref="G223:G226" si="50">F223/D223</f>
        <v>0.26530612244898</v>
      </c>
      <c r="H223" s="1">
        <f t="shared" si="47"/>
        <v>0.68367857142857102</v>
      </c>
      <c r="I223" s="1">
        <v>36.520000000000003</v>
      </c>
      <c r="J223" s="1">
        <v>435.76</v>
      </c>
      <c r="K223" s="1">
        <v>0</v>
      </c>
      <c r="L223" s="1">
        <v>0</v>
      </c>
      <c r="M223" s="1">
        <v>0</v>
      </c>
      <c r="N223" s="1">
        <v>0</v>
      </c>
      <c r="O223" s="1">
        <v>136</v>
      </c>
      <c r="S223" s="1">
        <v>0</v>
      </c>
      <c r="T223" s="1">
        <v>0</v>
      </c>
      <c r="U223" s="1">
        <v>1222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1</v>
      </c>
      <c r="AD223" s="1">
        <v>0</v>
      </c>
      <c r="AE223" s="1">
        <v>0</v>
      </c>
      <c r="AF223" s="1">
        <v>0</v>
      </c>
    </row>
    <row r="224" spans="1:32" s="1" customFormat="1">
      <c r="A224" s="9">
        <v>5321.32</v>
      </c>
      <c r="B224" s="5" t="s">
        <v>21</v>
      </c>
      <c r="C224" s="1">
        <v>7664.26</v>
      </c>
      <c r="D224" s="1">
        <v>66</v>
      </c>
      <c r="E224" s="3">
        <f t="shared" si="48"/>
        <v>1.1755</v>
      </c>
      <c r="F224" s="1">
        <v>23</v>
      </c>
      <c r="G224" s="1">
        <f t="shared" si="50"/>
        <v>0.34848484848484901</v>
      </c>
      <c r="H224" s="1">
        <f t="shared" si="47"/>
        <v>1.19010248447205</v>
      </c>
      <c r="I224" s="1">
        <v>33.17</v>
      </c>
      <c r="J224" s="1">
        <v>928.43</v>
      </c>
      <c r="K224" s="1">
        <v>1</v>
      </c>
      <c r="L224" s="1">
        <v>0</v>
      </c>
      <c r="M224" s="1">
        <v>242.2</v>
      </c>
      <c r="N224" s="1">
        <v>0</v>
      </c>
      <c r="O224" s="1">
        <v>45</v>
      </c>
      <c r="S224" s="18" t="s">
        <v>61</v>
      </c>
      <c r="T224" s="1">
        <v>1</v>
      </c>
      <c r="U224" s="1">
        <v>602</v>
      </c>
      <c r="V224" s="1">
        <v>0</v>
      </c>
      <c r="W224" s="1">
        <v>0</v>
      </c>
      <c r="X224" s="1">
        <v>10</v>
      </c>
      <c r="Y224" s="1">
        <v>1</v>
      </c>
      <c r="Z224" s="1">
        <v>1</v>
      </c>
      <c r="AA224" s="1">
        <v>1</v>
      </c>
      <c r="AB224" s="1">
        <v>0</v>
      </c>
      <c r="AC224" s="1">
        <v>1</v>
      </c>
      <c r="AD224" s="1">
        <v>0</v>
      </c>
      <c r="AE224" s="1">
        <v>0</v>
      </c>
      <c r="AF224" s="1">
        <v>1</v>
      </c>
    </row>
    <row r="225" spans="1:32" s="1" customFormat="1">
      <c r="A225" s="9">
        <v>42344</v>
      </c>
      <c r="B225" s="5" t="s">
        <v>22</v>
      </c>
      <c r="C225" s="1">
        <v>10456.129999999999</v>
      </c>
      <c r="D225" s="1">
        <v>85</v>
      </c>
      <c r="E225" s="3">
        <f t="shared" si="48"/>
        <v>1.6037009202454</v>
      </c>
      <c r="F225" s="1">
        <v>25</v>
      </c>
      <c r="G225" s="1">
        <f t="shared" si="50"/>
        <v>0.29411764705882398</v>
      </c>
      <c r="H225" s="1">
        <f t="shared" si="47"/>
        <v>1.6236226708074499</v>
      </c>
      <c r="I225" s="1">
        <v>32.770000000000003</v>
      </c>
      <c r="J225" s="1">
        <v>351</v>
      </c>
      <c r="K225" s="1">
        <v>3</v>
      </c>
      <c r="L225" s="1">
        <v>3</v>
      </c>
      <c r="M225" s="1">
        <v>0</v>
      </c>
      <c r="N225" s="1">
        <v>0</v>
      </c>
      <c r="O225" s="1">
        <v>286</v>
      </c>
      <c r="S225" s="1">
        <v>1</v>
      </c>
      <c r="T225" s="1">
        <v>3</v>
      </c>
      <c r="U225" s="1">
        <v>2068.1</v>
      </c>
      <c r="V225" s="1">
        <v>0</v>
      </c>
      <c r="W225" s="1">
        <v>0</v>
      </c>
      <c r="X225" s="18" t="s">
        <v>62</v>
      </c>
      <c r="Y225" s="1">
        <v>0</v>
      </c>
      <c r="Z225" s="1">
        <v>1</v>
      </c>
      <c r="AA225" s="1">
        <v>2</v>
      </c>
      <c r="AB225" s="1">
        <v>0</v>
      </c>
      <c r="AC225" s="1">
        <v>0</v>
      </c>
      <c r="AD225" s="1">
        <v>0</v>
      </c>
      <c r="AE225" s="1">
        <v>1</v>
      </c>
      <c r="AF225" s="1">
        <v>4</v>
      </c>
    </row>
    <row r="226" spans="1:32" s="1" customFormat="1">
      <c r="A226" s="9">
        <v>42345</v>
      </c>
      <c r="B226" s="5" t="s">
        <v>16</v>
      </c>
      <c r="C226" s="1">
        <v>2797.25</v>
      </c>
      <c r="D226" s="1">
        <v>53</v>
      </c>
      <c r="E226" s="3">
        <f t="shared" si="48"/>
        <v>0.42902607361963202</v>
      </c>
      <c r="F226" s="1">
        <v>12</v>
      </c>
      <c r="G226" s="1">
        <f t="shared" si="50"/>
        <v>0.22641509433962301</v>
      </c>
      <c r="H226" s="1">
        <f>C226/7481</f>
        <v>0.37391391525197198</v>
      </c>
      <c r="I226" s="1">
        <v>32.11</v>
      </c>
      <c r="J226" s="1">
        <v>79.22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S226" s="1">
        <v>3</v>
      </c>
      <c r="T226" s="1">
        <v>0</v>
      </c>
      <c r="U226" s="1">
        <v>434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1</v>
      </c>
    </row>
    <row r="227" spans="1:32" s="1" customFormat="1">
      <c r="A227" s="9">
        <v>42346</v>
      </c>
      <c r="B227" s="5" t="s">
        <v>17</v>
      </c>
      <c r="C227" s="1">
        <v>2763.49</v>
      </c>
      <c r="D227" s="1">
        <v>65</v>
      </c>
      <c r="E227" s="3">
        <f t="shared" si="48"/>
        <v>0.42384815950920202</v>
      </c>
      <c r="F227" s="1">
        <v>7</v>
      </c>
      <c r="G227" s="1">
        <f t="shared" ref="G227:G234" si="51">F227/D227</f>
        <v>0.107692307692308</v>
      </c>
      <c r="H227" s="1">
        <f t="shared" ref="H227:H236" si="52">C227/7481</f>
        <v>0.369401149578933</v>
      </c>
      <c r="I227" s="1">
        <v>36.97</v>
      </c>
      <c r="J227" s="1">
        <v>279.39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S227" s="1">
        <v>1</v>
      </c>
      <c r="T227" s="1">
        <v>0</v>
      </c>
      <c r="U227" s="1">
        <v>0</v>
      </c>
      <c r="V227" s="1">
        <v>0</v>
      </c>
      <c r="W227" s="1">
        <v>0</v>
      </c>
      <c r="X227" s="1" t="s">
        <v>63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1</v>
      </c>
    </row>
    <row r="228" spans="1:32" s="1" customFormat="1">
      <c r="A228" s="9">
        <v>42347</v>
      </c>
      <c r="B228" s="5" t="s">
        <v>18</v>
      </c>
      <c r="C228" s="1">
        <v>5321.32</v>
      </c>
      <c r="D228" s="1">
        <v>72</v>
      </c>
      <c r="E228" s="3">
        <f t="shared" si="48"/>
        <v>0.81615337423312895</v>
      </c>
      <c r="F228" s="1">
        <v>25</v>
      </c>
      <c r="G228" s="1">
        <f t="shared" si="51"/>
        <v>0.34722222222222199</v>
      </c>
      <c r="H228" s="1">
        <f t="shared" si="52"/>
        <v>0.71131132201577296</v>
      </c>
      <c r="I228" s="1">
        <v>27.77</v>
      </c>
      <c r="J228" s="1">
        <v>186.21</v>
      </c>
      <c r="K228" s="1">
        <v>0</v>
      </c>
      <c r="L228" s="1">
        <v>0</v>
      </c>
      <c r="M228" s="1">
        <v>0</v>
      </c>
      <c r="N228" s="1">
        <v>0</v>
      </c>
      <c r="O228" s="1">
        <v>226</v>
      </c>
      <c r="S228" s="1">
        <v>2</v>
      </c>
      <c r="T228" s="1">
        <v>1</v>
      </c>
      <c r="U228" s="1">
        <v>696</v>
      </c>
      <c r="V228" s="1">
        <v>0</v>
      </c>
      <c r="W228" s="1">
        <v>0</v>
      </c>
      <c r="X228" s="1">
        <v>10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</row>
    <row r="229" spans="1:32" s="1" customFormat="1">
      <c r="A229" s="9">
        <v>42348</v>
      </c>
      <c r="B229" s="5" t="s">
        <v>19</v>
      </c>
      <c r="C229" s="1">
        <v>4103.13</v>
      </c>
      <c r="D229" s="1">
        <v>65</v>
      </c>
      <c r="E229" s="3">
        <f t="shared" si="48"/>
        <v>0.62931441717791403</v>
      </c>
      <c r="F229" s="1">
        <v>17</v>
      </c>
      <c r="G229" s="1">
        <f t="shared" si="51"/>
        <v>0.261538461538462</v>
      </c>
      <c r="H229" s="1">
        <f t="shared" si="52"/>
        <v>0.54847346611415604</v>
      </c>
      <c r="I229" s="1">
        <v>34.75</v>
      </c>
      <c r="J229" s="1">
        <v>816.02</v>
      </c>
      <c r="K229" s="1">
        <v>0</v>
      </c>
      <c r="L229" s="1">
        <v>6</v>
      </c>
      <c r="M229" s="1">
        <v>296</v>
      </c>
      <c r="O229" s="1">
        <v>45</v>
      </c>
      <c r="S229" s="1">
        <v>0</v>
      </c>
      <c r="T229" s="1">
        <v>2</v>
      </c>
      <c r="U229" s="1">
        <v>148</v>
      </c>
      <c r="V229" s="1">
        <v>1</v>
      </c>
      <c r="W229" s="1">
        <v>2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</row>
    <row r="230" spans="1:32" s="1" customFormat="1">
      <c r="A230" s="9">
        <v>42349</v>
      </c>
      <c r="B230" s="5" t="s">
        <v>20</v>
      </c>
      <c r="C230" s="1">
        <v>5006.84</v>
      </c>
      <c r="D230" s="1">
        <v>70</v>
      </c>
      <c r="E230" s="3">
        <f t="shared" si="48"/>
        <v>0.76792024539877302</v>
      </c>
      <c r="F230" s="1">
        <v>20</v>
      </c>
      <c r="G230" s="1">
        <f t="shared" si="51"/>
        <v>0.28571428571428598</v>
      </c>
      <c r="H230" s="1">
        <f t="shared" si="52"/>
        <v>0.669274161208395</v>
      </c>
      <c r="I230" s="1">
        <v>30.17</v>
      </c>
      <c r="J230" s="1">
        <v>748.32</v>
      </c>
      <c r="K230" s="1">
        <v>0</v>
      </c>
      <c r="L230" s="1">
        <v>0</v>
      </c>
      <c r="M230" s="1">
        <v>0</v>
      </c>
      <c r="N230" s="1">
        <v>0</v>
      </c>
      <c r="O230" s="1">
        <v>90</v>
      </c>
      <c r="S230" s="1">
        <v>1</v>
      </c>
      <c r="T230" s="1">
        <v>2</v>
      </c>
      <c r="U230" s="1">
        <v>0</v>
      </c>
      <c r="V230" s="1">
        <v>0</v>
      </c>
      <c r="W230" s="1">
        <v>0</v>
      </c>
      <c r="X230" s="1">
        <v>2</v>
      </c>
      <c r="Y230" s="1">
        <v>1</v>
      </c>
      <c r="Z230" s="1">
        <v>0</v>
      </c>
      <c r="AA230" s="1">
        <v>3</v>
      </c>
      <c r="AB230" s="1">
        <v>0</v>
      </c>
      <c r="AC230" s="1">
        <v>1</v>
      </c>
      <c r="AD230" s="1">
        <v>1</v>
      </c>
      <c r="AE230" s="1">
        <v>0</v>
      </c>
      <c r="AF230" s="1">
        <v>0</v>
      </c>
    </row>
    <row r="231" spans="1:32" s="1" customFormat="1">
      <c r="A231" s="9">
        <v>42350</v>
      </c>
      <c r="B231" s="5" t="s">
        <v>21</v>
      </c>
      <c r="C231" s="1">
        <v>2785.28</v>
      </c>
      <c r="D231" s="1">
        <v>38</v>
      </c>
      <c r="E231" s="3">
        <f t="shared" si="48"/>
        <v>0.42719018404907999</v>
      </c>
      <c r="F231" s="1">
        <v>11</v>
      </c>
      <c r="G231" s="1">
        <f t="shared" si="51"/>
        <v>0.28947368421052599</v>
      </c>
      <c r="H231" s="1">
        <f t="shared" si="52"/>
        <v>0.37231386178318399</v>
      </c>
      <c r="I231" s="1">
        <v>28.36</v>
      </c>
      <c r="J231" s="1">
        <v>215.04</v>
      </c>
      <c r="K231" s="1">
        <v>0</v>
      </c>
      <c r="L231" s="1">
        <v>4</v>
      </c>
      <c r="M231" s="1">
        <v>0</v>
      </c>
      <c r="N231" s="1">
        <v>0</v>
      </c>
      <c r="O231" s="1">
        <v>0</v>
      </c>
      <c r="S231" s="1">
        <v>4</v>
      </c>
      <c r="T231" s="1">
        <v>5</v>
      </c>
      <c r="U231" s="1">
        <v>0</v>
      </c>
      <c r="V231" s="1">
        <v>0</v>
      </c>
      <c r="W231" s="1">
        <v>0</v>
      </c>
      <c r="X231" s="1">
        <v>1</v>
      </c>
      <c r="Y231" s="1">
        <v>0</v>
      </c>
      <c r="Z231" s="1">
        <v>0</v>
      </c>
      <c r="AA231" s="1">
        <v>0</v>
      </c>
      <c r="AB231" s="1">
        <v>0</v>
      </c>
      <c r="AC231" s="1">
        <v>1</v>
      </c>
      <c r="AD231" s="1">
        <v>2</v>
      </c>
      <c r="AE231" s="1">
        <v>0</v>
      </c>
    </row>
    <row r="232" spans="1:32" s="1" customFormat="1">
      <c r="A232" s="9">
        <v>42351</v>
      </c>
      <c r="B232" s="5" t="s">
        <v>22</v>
      </c>
      <c r="C232" s="1">
        <v>8763.85</v>
      </c>
      <c r="D232" s="1">
        <v>72</v>
      </c>
      <c r="E232" s="3">
        <f t="shared" si="48"/>
        <v>1.3441487730061299</v>
      </c>
      <c r="F232" s="1">
        <v>26</v>
      </c>
      <c r="G232" s="1">
        <f t="shared" si="51"/>
        <v>0.36111111111111099</v>
      </c>
      <c r="H232" s="1">
        <f t="shared" si="52"/>
        <v>1.17148108541639</v>
      </c>
      <c r="I232" s="1">
        <v>34.21</v>
      </c>
      <c r="J232" s="1">
        <v>338.68</v>
      </c>
      <c r="K232" s="1">
        <v>0</v>
      </c>
      <c r="L232" s="1">
        <v>3</v>
      </c>
      <c r="M232" s="1">
        <v>0</v>
      </c>
      <c r="N232" s="1">
        <v>2</v>
      </c>
      <c r="O232" s="1">
        <v>300</v>
      </c>
      <c r="S232" s="1">
        <v>0</v>
      </c>
      <c r="T232" s="1">
        <v>1</v>
      </c>
      <c r="U232" s="1">
        <v>1198</v>
      </c>
      <c r="V232" s="1">
        <v>0</v>
      </c>
      <c r="W232" s="1">
        <v>0</v>
      </c>
      <c r="X232" s="1">
        <v>232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</row>
    <row r="233" spans="1:32" s="1" customFormat="1">
      <c r="A233" s="9">
        <v>42352</v>
      </c>
      <c r="B233" s="5" t="s">
        <v>16</v>
      </c>
      <c r="C233" s="1">
        <v>3045.34</v>
      </c>
      <c r="D233" s="1">
        <v>58</v>
      </c>
      <c r="E233" s="3">
        <f t="shared" si="48"/>
        <v>0.46707668711656403</v>
      </c>
      <c r="F233" s="1">
        <v>9</v>
      </c>
      <c r="G233" s="1">
        <f t="shared" si="51"/>
        <v>0.15517241379310301</v>
      </c>
      <c r="H233" s="1">
        <f t="shared" si="52"/>
        <v>0.40707659403822999</v>
      </c>
      <c r="I233" s="1">
        <v>27.32</v>
      </c>
      <c r="J233" s="1">
        <v>159.16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S233" s="1">
        <v>1</v>
      </c>
      <c r="T233" s="1">
        <v>0</v>
      </c>
      <c r="U233" s="1">
        <v>128</v>
      </c>
      <c r="V233" s="1">
        <v>0</v>
      </c>
      <c r="W233" s="1">
        <v>0</v>
      </c>
      <c r="X233" s="1">
        <v>1</v>
      </c>
      <c r="Y233" s="1">
        <v>1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1</v>
      </c>
    </row>
    <row r="234" spans="1:32" s="1" customFormat="1">
      <c r="A234" s="9">
        <v>42353</v>
      </c>
      <c r="B234" s="5" t="s">
        <v>17</v>
      </c>
      <c r="C234" s="1">
        <v>2952.19</v>
      </c>
      <c r="D234" s="1">
        <v>51</v>
      </c>
      <c r="E234" s="3">
        <f t="shared" si="48"/>
        <v>0.45278987730061299</v>
      </c>
      <c r="F234" s="1">
        <v>13</v>
      </c>
      <c r="G234" s="1">
        <f t="shared" si="51"/>
        <v>0.25490196078431399</v>
      </c>
      <c r="H234" s="1">
        <f t="shared" si="52"/>
        <v>0.39462505012698801</v>
      </c>
      <c r="I234" s="1">
        <v>31.63</v>
      </c>
      <c r="J234" s="1">
        <v>82.29</v>
      </c>
      <c r="K234" s="1">
        <v>0</v>
      </c>
      <c r="L234" s="1">
        <v>1</v>
      </c>
      <c r="M234" s="1">
        <v>0</v>
      </c>
      <c r="N234" s="1">
        <v>0</v>
      </c>
      <c r="O234" s="1">
        <v>0</v>
      </c>
      <c r="S234" s="1">
        <v>2</v>
      </c>
      <c r="T234" s="1">
        <v>1</v>
      </c>
      <c r="U234" s="1">
        <v>0</v>
      </c>
      <c r="V234" s="1">
        <v>0</v>
      </c>
      <c r="W234" s="1">
        <v>0</v>
      </c>
      <c r="X234" s="1">
        <v>1</v>
      </c>
      <c r="Y234" s="1">
        <v>1</v>
      </c>
      <c r="Z234" s="1">
        <v>0</v>
      </c>
      <c r="AA234" s="1">
        <v>3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</row>
    <row r="235" spans="1:32" s="1" customFormat="1">
      <c r="A235" s="9">
        <v>42354</v>
      </c>
      <c r="B235" s="5" t="s">
        <v>18</v>
      </c>
      <c r="C235" s="1">
        <v>5819.17</v>
      </c>
      <c r="D235" s="1">
        <v>60</v>
      </c>
      <c r="E235" s="3">
        <f t="shared" ref="E235:E246" si="53">C235/6520</f>
        <v>0.89251073619631904</v>
      </c>
      <c r="F235" s="1">
        <v>16</v>
      </c>
      <c r="G235" s="1">
        <f t="shared" ref="G235:G246" si="54">F235/D235</f>
        <v>0.266666666666667</v>
      </c>
      <c r="H235" s="1">
        <f t="shared" si="52"/>
        <v>0.77785991177650005</v>
      </c>
      <c r="I235" s="1">
        <v>32.72</v>
      </c>
      <c r="J235" s="1">
        <v>188</v>
      </c>
      <c r="K235" s="1">
        <v>0</v>
      </c>
      <c r="L235" s="1">
        <v>5</v>
      </c>
      <c r="M235" s="1">
        <v>0</v>
      </c>
      <c r="N235" s="1">
        <v>0</v>
      </c>
      <c r="O235" s="1">
        <v>286</v>
      </c>
      <c r="S235" s="1">
        <v>1</v>
      </c>
      <c r="T235" s="1">
        <v>0</v>
      </c>
      <c r="U235" s="1">
        <v>1092</v>
      </c>
      <c r="V235" s="1">
        <v>0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2</v>
      </c>
    </row>
    <row r="236" spans="1:32" s="1" customFormat="1">
      <c r="A236" s="9">
        <v>42355</v>
      </c>
      <c r="B236" s="5" t="s">
        <v>19</v>
      </c>
      <c r="C236" s="1">
        <v>4901.66</v>
      </c>
      <c r="D236" s="1">
        <v>72</v>
      </c>
      <c r="E236" s="3">
        <f t="shared" si="53"/>
        <v>0.75178834355828195</v>
      </c>
      <c r="F236" s="1">
        <v>16</v>
      </c>
      <c r="G236" s="1">
        <f t="shared" si="54"/>
        <v>0.22222222222222199</v>
      </c>
      <c r="H236" s="1">
        <f t="shared" si="52"/>
        <v>0.65521454351022601</v>
      </c>
      <c r="I236" s="1">
        <v>42</v>
      </c>
      <c r="J236" s="1">
        <v>580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U236" s="1">
        <v>738</v>
      </c>
      <c r="V236" s="1">
        <v>0</v>
      </c>
      <c r="W236" s="1">
        <v>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2</v>
      </c>
    </row>
    <row r="237" spans="1:32" s="1" customFormat="1">
      <c r="A237" s="9">
        <v>42356</v>
      </c>
      <c r="B237" s="5" t="s">
        <v>20</v>
      </c>
      <c r="C237" s="1">
        <v>3604.56</v>
      </c>
      <c r="D237" s="1">
        <v>52</v>
      </c>
      <c r="E237" s="3">
        <f t="shared" si="53"/>
        <v>0.55284662576687105</v>
      </c>
      <c r="F237" s="1">
        <v>14</v>
      </c>
      <c r="G237" s="1">
        <f t="shared" si="54"/>
        <v>0.269230769230769</v>
      </c>
      <c r="H237" s="1">
        <f t="shared" ref="H237:H246" si="55">C237/7481</f>
        <v>0.48182863253575697</v>
      </c>
      <c r="I237" s="1">
        <v>30.13</v>
      </c>
      <c r="J237" s="1">
        <v>276.77</v>
      </c>
      <c r="K237" s="1">
        <v>0</v>
      </c>
      <c r="L237" s="1">
        <v>0</v>
      </c>
    </row>
    <row r="238" spans="1:32" s="1" customFormat="1">
      <c r="A238" s="9">
        <v>42357</v>
      </c>
      <c r="B238" s="5" t="s">
        <v>21</v>
      </c>
      <c r="C238" s="1">
        <v>2949.61</v>
      </c>
      <c r="D238" s="1">
        <v>49</v>
      </c>
      <c r="E238" s="3">
        <f t="shared" si="53"/>
        <v>0.45239417177914099</v>
      </c>
      <c r="F238" s="1">
        <v>12</v>
      </c>
      <c r="G238" s="1">
        <f t="shared" si="54"/>
        <v>0.24489795918367299</v>
      </c>
      <c r="H238" s="1">
        <f t="shared" si="55"/>
        <v>0.39428017644699898</v>
      </c>
      <c r="I238" s="1">
        <v>30.13</v>
      </c>
      <c r="J238" s="1">
        <v>128.55000000000001</v>
      </c>
      <c r="K238" s="1">
        <v>0</v>
      </c>
      <c r="L238" s="1">
        <v>0</v>
      </c>
      <c r="M238" s="1">
        <v>0</v>
      </c>
      <c r="N238" s="1">
        <v>1</v>
      </c>
      <c r="O238" s="1">
        <v>0</v>
      </c>
      <c r="S238" s="18">
        <v>42065</v>
      </c>
      <c r="T238" s="1">
        <v>1</v>
      </c>
      <c r="U238" s="1">
        <v>608</v>
      </c>
      <c r="V238" s="1">
        <v>0</v>
      </c>
      <c r="W238" s="1">
        <v>0</v>
      </c>
      <c r="X238" s="1">
        <v>4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</row>
    <row r="239" spans="1:32" s="1" customFormat="1">
      <c r="A239" s="9">
        <v>42358</v>
      </c>
      <c r="B239" s="5" t="s">
        <v>22</v>
      </c>
      <c r="C239" s="1">
        <v>5518.36</v>
      </c>
      <c r="D239" s="1">
        <v>62</v>
      </c>
      <c r="E239" s="3">
        <f t="shared" si="53"/>
        <v>0.84637423312883397</v>
      </c>
      <c r="F239" s="1">
        <v>18</v>
      </c>
      <c r="G239" s="1">
        <f t="shared" si="54"/>
        <v>0.29032258064516098</v>
      </c>
      <c r="H239" s="1">
        <f t="shared" si="55"/>
        <v>0.73765004678518897</v>
      </c>
      <c r="I239" s="1">
        <v>37.51</v>
      </c>
      <c r="J239" s="1">
        <v>513.47</v>
      </c>
      <c r="K239" s="1">
        <v>0</v>
      </c>
      <c r="L239" s="1">
        <v>3</v>
      </c>
      <c r="M239" s="1">
        <v>0</v>
      </c>
      <c r="N239" s="1">
        <v>0</v>
      </c>
      <c r="O239" s="1">
        <v>322</v>
      </c>
      <c r="S239" s="1">
        <v>8</v>
      </c>
      <c r="T239" s="1">
        <v>5</v>
      </c>
      <c r="U239" s="1">
        <v>650.70000000000005</v>
      </c>
      <c r="V239" s="1">
        <v>1</v>
      </c>
      <c r="W239" s="1">
        <v>1</v>
      </c>
      <c r="X239" s="1">
        <v>1</v>
      </c>
      <c r="Y239" s="1">
        <v>1</v>
      </c>
      <c r="Z239" s="1">
        <v>0</v>
      </c>
      <c r="AA239" s="1">
        <v>1</v>
      </c>
      <c r="AB239" s="1">
        <v>0</v>
      </c>
      <c r="AC239" s="1">
        <v>1</v>
      </c>
      <c r="AD239" s="1">
        <v>1</v>
      </c>
      <c r="AE239" s="1">
        <v>0</v>
      </c>
      <c r="AF239" s="1">
        <v>3</v>
      </c>
    </row>
    <row r="240" spans="1:32" s="1" customFormat="1">
      <c r="A240" s="9">
        <v>42359</v>
      </c>
      <c r="B240" s="5" t="s">
        <v>16</v>
      </c>
      <c r="C240" s="1">
        <v>4562.26</v>
      </c>
      <c r="D240" s="1">
        <v>57</v>
      </c>
      <c r="E240" s="3">
        <f t="shared" si="53"/>
        <v>0.69973312883435601</v>
      </c>
      <c r="F240" s="1">
        <v>13</v>
      </c>
      <c r="G240" s="1">
        <f t="shared" si="54"/>
        <v>0.22807017543859601</v>
      </c>
      <c r="H240" s="1">
        <f t="shared" si="55"/>
        <v>0.60984627723566398</v>
      </c>
      <c r="I240" s="1">
        <v>26.35</v>
      </c>
      <c r="J240" s="1">
        <v>324.91000000000003</v>
      </c>
      <c r="K240" s="1">
        <v>0</v>
      </c>
      <c r="L240" s="1">
        <v>0</v>
      </c>
      <c r="M240" s="1">
        <v>0</v>
      </c>
      <c r="N240" s="1">
        <v>0</v>
      </c>
      <c r="O240" s="1">
        <v>90</v>
      </c>
      <c r="S240" s="1">
        <v>5</v>
      </c>
      <c r="T240" s="1">
        <v>3</v>
      </c>
      <c r="U240" s="1">
        <v>0</v>
      </c>
      <c r="V240" s="1">
        <v>0</v>
      </c>
      <c r="W240" s="1">
        <v>0</v>
      </c>
      <c r="X240" s="1">
        <v>0</v>
      </c>
      <c r="Y240" s="1">
        <v>1</v>
      </c>
      <c r="Z240" s="1">
        <v>0</v>
      </c>
      <c r="AA240" s="1">
        <v>0</v>
      </c>
      <c r="AB240" s="1">
        <v>0</v>
      </c>
      <c r="AC240" s="1">
        <v>0</v>
      </c>
      <c r="AD240" s="1">
        <v>2</v>
      </c>
      <c r="AE240" s="1">
        <v>2</v>
      </c>
      <c r="AF240" s="1">
        <v>2</v>
      </c>
    </row>
    <row r="241" spans="1:46" s="1" customFormat="1">
      <c r="A241" s="9">
        <v>42360</v>
      </c>
      <c r="B241" s="5" t="s">
        <v>17</v>
      </c>
      <c r="E241" s="3">
        <f t="shared" si="53"/>
        <v>0</v>
      </c>
      <c r="G241" s="1" t="e">
        <f t="shared" si="54"/>
        <v>#DIV/0!</v>
      </c>
      <c r="H241" s="1">
        <f t="shared" si="55"/>
        <v>0</v>
      </c>
    </row>
    <row r="242" spans="1:46" s="1" customFormat="1">
      <c r="A242" s="9">
        <v>42361</v>
      </c>
      <c r="B242" s="5" t="s">
        <v>18</v>
      </c>
      <c r="C242" s="1">
        <v>6743.12</v>
      </c>
      <c r="D242" s="1">
        <v>65</v>
      </c>
      <c r="E242" s="3">
        <f t="shared" si="53"/>
        <v>1.03422085889571</v>
      </c>
      <c r="F242" s="1">
        <v>25</v>
      </c>
      <c r="G242" s="1">
        <f t="shared" si="54"/>
        <v>0.38461538461538503</v>
      </c>
      <c r="H242" s="1">
        <f t="shared" si="55"/>
        <v>0.901366127523058</v>
      </c>
      <c r="I242" s="1">
        <v>37.049999999999997</v>
      </c>
      <c r="J242" s="1">
        <v>570.5</v>
      </c>
      <c r="K242" s="1">
        <v>0</v>
      </c>
      <c r="M242" s="1">
        <v>356.47</v>
      </c>
      <c r="N242" s="1">
        <v>0</v>
      </c>
      <c r="O242" s="1">
        <v>45</v>
      </c>
      <c r="S242" s="18" t="s">
        <v>64</v>
      </c>
      <c r="T242" s="1">
        <v>5</v>
      </c>
      <c r="U242" s="1">
        <v>2110.6</v>
      </c>
      <c r="V242" s="1">
        <v>0</v>
      </c>
      <c r="W242" s="1">
        <v>0</v>
      </c>
      <c r="X242" s="1">
        <v>1</v>
      </c>
      <c r="Y242" s="1">
        <v>0</v>
      </c>
      <c r="Z242" s="1">
        <v>0</v>
      </c>
      <c r="AA242" s="1">
        <v>1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</row>
    <row r="243" spans="1:46" s="1" customFormat="1">
      <c r="A243" s="9">
        <v>42362</v>
      </c>
      <c r="B243" s="5" t="s">
        <v>19</v>
      </c>
      <c r="C243" s="1">
        <v>5327.3</v>
      </c>
      <c r="D243" s="1">
        <v>58</v>
      </c>
      <c r="E243" s="3">
        <f t="shared" si="53"/>
        <v>0.817070552147239</v>
      </c>
      <c r="F243" s="1">
        <v>22</v>
      </c>
      <c r="G243" s="1">
        <f t="shared" si="54"/>
        <v>0.37931034482758602</v>
      </c>
      <c r="H243" s="1">
        <f t="shared" si="55"/>
        <v>0.71211068039032199</v>
      </c>
      <c r="I243" s="1">
        <v>35.75</v>
      </c>
      <c r="J243" s="1">
        <v>470.8</v>
      </c>
      <c r="K243" s="1">
        <v>2</v>
      </c>
      <c r="L243" s="1">
        <v>3</v>
      </c>
      <c r="M243" s="1">
        <v>184</v>
      </c>
      <c r="N243" s="1">
        <v>0</v>
      </c>
      <c r="O243" s="1">
        <v>96</v>
      </c>
      <c r="S243" s="1" t="s">
        <v>65</v>
      </c>
      <c r="T243" s="1">
        <v>1</v>
      </c>
      <c r="U243" s="1">
        <v>742.9</v>
      </c>
      <c r="V243" s="1">
        <v>0</v>
      </c>
      <c r="W243" s="1">
        <v>0</v>
      </c>
      <c r="X243" s="1">
        <v>0</v>
      </c>
      <c r="Y243" s="1">
        <v>1</v>
      </c>
      <c r="Z243" s="1">
        <v>0</v>
      </c>
      <c r="AA243" s="1">
        <v>2</v>
      </c>
      <c r="AB243" s="1">
        <v>0</v>
      </c>
      <c r="AC243" s="1">
        <v>0</v>
      </c>
      <c r="AD243" s="1">
        <v>0</v>
      </c>
      <c r="AE243" s="1">
        <v>1</v>
      </c>
      <c r="AF243" s="1">
        <v>1</v>
      </c>
    </row>
    <row r="244" spans="1:46" s="1" customFormat="1">
      <c r="A244" s="9">
        <v>42363</v>
      </c>
      <c r="B244" s="5" t="s">
        <v>20</v>
      </c>
      <c r="C244" s="1">
        <v>5833.56</v>
      </c>
      <c r="D244" s="1">
        <v>58</v>
      </c>
      <c r="E244" s="3">
        <f t="shared" si="53"/>
        <v>0.89471779141104302</v>
      </c>
      <c r="F244" s="1">
        <v>15</v>
      </c>
      <c r="G244" s="1">
        <f t="shared" si="54"/>
        <v>0.25862068965517199</v>
      </c>
      <c r="H244" s="1">
        <f t="shared" si="55"/>
        <v>0.77978345141023897</v>
      </c>
      <c r="I244" s="1">
        <v>30.32</v>
      </c>
      <c r="J244" s="1">
        <v>189.93</v>
      </c>
      <c r="K244" s="1">
        <v>4</v>
      </c>
      <c r="L244" s="1">
        <v>0</v>
      </c>
      <c r="M244" s="1">
        <v>80</v>
      </c>
      <c r="N244" s="1">
        <v>0</v>
      </c>
      <c r="O244" s="1">
        <v>0</v>
      </c>
      <c r="S244" s="13" t="s">
        <v>66</v>
      </c>
      <c r="T244" s="1">
        <v>1</v>
      </c>
      <c r="U244" s="1">
        <v>318.24</v>
      </c>
      <c r="V244" s="1">
        <v>0</v>
      </c>
      <c r="W244" s="1">
        <v>0</v>
      </c>
      <c r="X244" s="1">
        <v>2</v>
      </c>
      <c r="Y244" s="1">
        <v>0</v>
      </c>
      <c r="Z244" s="1">
        <v>0</v>
      </c>
      <c r="AA244" s="1">
        <v>2</v>
      </c>
      <c r="AB244" s="1">
        <v>0</v>
      </c>
      <c r="AC244" s="1">
        <v>1</v>
      </c>
      <c r="AD244" s="1">
        <v>1</v>
      </c>
      <c r="AE244" s="1">
        <v>0</v>
      </c>
      <c r="AF244" s="1">
        <v>0</v>
      </c>
    </row>
    <row r="245" spans="1:46" s="1" customFormat="1">
      <c r="A245" s="9">
        <v>42364</v>
      </c>
      <c r="B245" s="5" t="s">
        <v>21</v>
      </c>
      <c r="C245" s="1">
        <v>7662.89</v>
      </c>
      <c r="D245" s="1">
        <v>53</v>
      </c>
      <c r="E245" s="3">
        <f t="shared" si="53"/>
        <v>1.17528987730061</v>
      </c>
      <c r="F245" s="1">
        <v>16</v>
      </c>
      <c r="G245" s="1">
        <f t="shared" si="54"/>
        <v>0.30188679245283001</v>
      </c>
      <c r="H245" s="1">
        <f t="shared" si="55"/>
        <v>1.0243135944392501</v>
      </c>
      <c r="I245" s="1">
        <v>33.090000000000003</v>
      </c>
      <c r="J245" s="1">
        <v>622</v>
      </c>
      <c r="K245" s="1">
        <v>2</v>
      </c>
      <c r="L245" s="1">
        <v>6</v>
      </c>
      <c r="M245" s="1">
        <v>0</v>
      </c>
      <c r="N245" s="1">
        <v>1</v>
      </c>
      <c r="O245" s="1">
        <v>0</v>
      </c>
      <c r="S245" s="1">
        <v>2</v>
      </c>
      <c r="T245" s="1">
        <v>2</v>
      </c>
      <c r="U245" s="1">
        <v>418.8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1</v>
      </c>
      <c r="AB245" s="1">
        <v>0</v>
      </c>
      <c r="AC245" s="1">
        <v>1</v>
      </c>
      <c r="AD245" s="1">
        <v>0</v>
      </c>
      <c r="AE245" s="1">
        <v>0</v>
      </c>
      <c r="AF245" s="1">
        <v>1</v>
      </c>
    </row>
    <row r="246" spans="1:46" s="1" customFormat="1">
      <c r="A246" s="9">
        <v>42365</v>
      </c>
      <c r="B246" s="5" t="s">
        <v>22</v>
      </c>
      <c r="C246" s="1">
        <v>4744.67</v>
      </c>
      <c r="D246" s="1">
        <v>58</v>
      </c>
      <c r="E246" s="3">
        <f t="shared" si="53"/>
        <v>0.72771012269938695</v>
      </c>
      <c r="F246" s="1">
        <v>16</v>
      </c>
      <c r="G246" s="1">
        <f t="shared" si="54"/>
        <v>0.27586206896551702</v>
      </c>
      <c r="H246" s="1">
        <f t="shared" si="55"/>
        <v>0.63422938109878402</v>
      </c>
      <c r="I246" s="1">
        <v>31.18</v>
      </c>
      <c r="J246" s="1">
        <v>109.68</v>
      </c>
      <c r="K246" s="1">
        <v>0</v>
      </c>
      <c r="L246" s="1">
        <v>3</v>
      </c>
      <c r="M246" s="1">
        <v>0</v>
      </c>
      <c r="N246" s="1">
        <v>0</v>
      </c>
      <c r="O246" s="1">
        <v>214.7</v>
      </c>
      <c r="S246" s="1">
        <v>3</v>
      </c>
      <c r="T246" s="1">
        <v>0</v>
      </c>
      <c r="U246" s="1">
        <v>508.8</v>
      </c>
      <c r="V246" s="1">
        <v>0</v>
      </c>
      <c r="W246" s="1">
        <v>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2</v>
      </c>
    </row>
    <row r="247" spans="1:46" s="1" customFormat="1">
      <c r="A247" s="9">
        <v>42366</v>
      </c>
      <c r="B247" s="11" t="s">
        <v>16</v>
      </c>
      <c r="C247" s="3">
        <v>6091.93</v>
      </c>
      <c r="D247" s="3">
        <v>69</v>
      </c>
      <c r="E247" s="3">
        <f t="shared" ref="E247:E256" si="56">C247/6520</f>
        <v>0.93434509202453997</v>
      </c>
      <c r="F247" s="3">
        <v>18</v>
      </c>
      <c r="G247" s="3">
        <f t="shared" ref="G247:G253" si="57">F247/D247</f>
        <v>0.26086956521739102</v>
      </c>
      <c r="H247" s="3">
        <f t="shared" ref="H247:H253" si="58">C247/7481</f>
        <v>0.81432027803769602</v>
      </c>
      <c r="I247" s="3">
        <v>19.41</v>
      </c>
      <c r="J247" s="3">
        <v>124.58</v>
      </c>
      <c r="K247" s="3">
        <v>0</v>
      </c>
      <c r="L247" s="3">
        <v>0</v>
      </c>
      <c r="M247" s="3">
        <v>0</v>
      </c>
      <c r="N247" s="3">
        <v>0</v>
      </c>
      <c r="O247" s="3">
        <v>45</v>
      </c>
      <c r="P247" s="3"/>
      <c r="Q247" s="3"/>
      <c r="R247" s="3"/>
      <c r="S247" s="3" t="s">
        <v>67</v>
      </c>
      <c r="T247" s="3">
        <v>0</v>
      </c>
      <c r="U247" s="3">
        <v>148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1</v>
      </c>
      <c r="AD247" s="3">
        <v>2</v>
      </c>
      <c r="AE247" s="3">
        <v>0</v>
      </c>
      <c r="AF247" s="3">
        <v>2</v>
      </c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</row>
    <row r="248" spans="1:46" s="1" customFormat="1">
      <c r="A248" s="16">
        <v>42367</v>
      </c>
      <c r="B248" s="5" t="s">
        <v>17</v>
      </c>
      <c r="C248" s="1">
        <v>4275.1499999999996</v>
      </c>
      <c r="D248" s="1">
        <v>65</v>
      </c>
      <c r="E248" s="1">
        <f t="shared" si="56"/>
        <v>0.655697852760736</v>
      </c>
      <c r="F248" s="1">
        <v>22</v>
      </c>
      <c r="G248" s="1">
        <f t="shared" si="57"/>
        <v>0.33846153846153798</v>
      </c>
      <c r="H248" s="1">
        <f t="shared" si="58"/>
        <v>0.57146771821948905</v>
      </c>
      <c r="I248" s="1">
        <v>30.2</v>
      </c>
      <c r="J248" s="1">
        <v>111.31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S248" s="1">
        <v>1</v>
      </c>
      <c r="U248" s="1">
        <v>477.8</v>
      </c>
      <c r="V248" s="1">
        <v>0</v>
      </c>
      <c r="W248" s="1">
        <v>0</v>
      </c>
      <c r="X248" s="1">
        <v>0</v>
      </c>
      <c r="Y248" s="1">
        <v>1</v>
      </c>
      <c r="Z248" s="1">
        <v>0</v>
      </c>
      <c r="AA248" s="1">
        <v>2</v>
      </c>
      <c r="AB248" s="1">
        <v>0</v>
      </c>
      <c r="AC248" s="1">
        <v>1</v>
      </c>
      <c r="AD248" s="1">
        <v>0</v>
      </c>
      <c r="AE248" s="1">
        <v>0</v>
      </c>
      <c r="AF248" s="1">
        <v>0</v>
      </c>
      <c r="AT248" s="19"/>
    </row>
    <row r="249" spans="1:46" s="1" customFormat="1">
      <c r="A249" s="16">
        <v>42368</v>
      </c>
      <c r="B249" s="5" t="s">
        <v>18</v>
      </c>
      <c r="C249" s="1">
        <v>5542.34</v>
      </c>
      <c r="D249" s="1">
        <v>61</v>
      </c>
      <c r="E249" s="1">
        <f t="shared" si="56"/>
        <v>0.85005214723926403</v>
      </c>
      <c r="F249" s="1">
        <v>25</v>
      </c>
      <c r="G249" s="1">
        <f t="shared" si="57"/>
        <v>0.409836065573771</v>
      </c>
      <c r="H249" s="1">
        <f t="shared" si="58"/>
        <v>0.74085550060152405</v>
      </c>
      <c r="I249" s="1">
        <v>33.950000000000003</v>
      </c>
      <c r="J249" s="1">
        <v>467.53</v>
      </c>
      <c r="K249" s="1">
        <v>0</v>
      </c>
      <c r="L249" s="1">
        <v>3</v>
      </c>
      <c r="M249" s="1">
        <v>0</v>
      </c>
      <c r="N249" s="1">
        <v>2</v>
      </c>
      <c r="O249" s="1">
        <v>447.95</v>
      </c>
      <c r="S249" s="18">
        <v>42039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2</v>
      </c>
      <c r="AT249" s="19"/>
    </row>
    <row r="250" spans="1:46">
      <c r="A250" s="16">
        <v>42369</v>
      </c>
      <c r="B250" s="5" t="s">
        <v>19</v>
      </c>
      <c r="C250" s="1">
        <v>4591.2700000000004</v>
      </c>
      <c r="D250" s="1">
        <v>65</v>
      </c>
      <c r="E250" s="1">
        <f t="shared" si="56"/>
        <v>0.70418251533742304</v>
      </c>
      <c r="F250" s="1">
        <v>16</v>
      </c>
      <c r="G250" s="1">
        <f t="shared" si="57"/>
        <v>0.246153846153846</v>
      </c>
      <c r="H250" s="1">
        <f t="shared" si="58"/>
        <v>0.61372410105600905</v>
      </c>
      <c r="I250" s="1">
        <v>30.1</v>
      </c>
      <c r="J250" s="1">
        <v>118.9</v>
      </c>
      <c r="K250" s="1">
        <v>0</v>
      </c>
      <c r="L250" s="1">
        <v>6</v>
      </c>
      <c r="M250" s="1">
        <v>0</v>
      </c>
      <c r="N250" s="1">
        <v>0</v>
      </c>
      <c r="O250" s="1">
        <v>244</v>
      </c>
      <c r="P250" s="1"/>
      <c r="Q250" s="1"/>
      <c r="R250" s="1"/>
      <c r="S250" s="1">
        <v>0</v>
      </c>
      <c r="T250" s="1">
        <v>0</v>
      </c>
      <c r="U250" s="1">
        <v>117.6</v>
      </c>
      <c r="V250" s="1">
        <v>0</v>
      </c>
      <c r="W250" s="1">
        <v>0</v>
      </c>
      <c r="X250" s="1">
        <v>15</v>
      </c>
      <c r="Y250" s="1">
        <v>0</v>
      </c>
      <c r="Z250" s="1">
        <v>0</v>
      </c>
      <c r="AA250" s="1">
        <v>1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6">
      <c r="A251" s="16">
        <v>42370</v>
      </c>
      <c r="B251" s="5" t="s">
        <v>20</v>
      </c>
      <c r="C251" s="1">
        <v>2424.3000000000002</v>
      </c>
      <c r="D251" s="1">
        <v>41</v>
      </c>
      <c r="E251" s="1">
        <f t="shared" si="56"/>
        <v>0.371825153374233</v>
      </c>
      <c r="F251" s="1">
        <v>6</v>
      </c>
      <c r="G251" s="1">
        <f t="shared" si="57"/>
        <v>0.146341463414634</v>
      </c>
      <c r="H251" s="1">
        <f t="shared" si="58"/>
        <v>0.32406095441785898</v>
      </c>
      <c r="I251" s="1">
        <v>27.47</v>
      </c>
      <c r="J251" s="1">
        <v>39.799999999999997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/>
      <c r="Q251" s="1"/>
      <c r="R251" s="1"/>
      <c r="S251" s="1">
        <v>1</v>
      </c>
      <c r="T251" s="1">
        <v>0</v>
      </c>
      <c r="U251" s="1">
        <v>228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2</v>
      </c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6">
      <c r="A252" s="16">
        <v>42371</v>
      </c>
      <c r="B252" s="5" t="s">
        <v>21</v>
      </c>
      <c r="C252" s="1">
        <v>2540.52</v>
      </c>
      <c r="D252" s="1">
        <v>50</v>
      </c>
      <c r="E252" s="1">
        <f t="shared" si="56"/>
        <v>0.38965030674846601</v>
      </c>
      <c r="F252" s="1">
        <v>11</v>
      </c>
      <c r="G252" s="1">
        <f t="shared" si="57"/>
        <v>0.22</v>
      </c>
      <c r="H252" s="1">
        <f t="shared" si="58"/>
        <v>0.33959631065365598</v>
      </c>
      <c r="I252" s="1">
        <v>37.380000000000003</v>
      </c>
      <c r="J252" s="1">
        <v>266.56</v>
      </c>
      <c r="K252" s="1">
        <v>0</v>
      </c>
      <c r="L252" s="1">
        <v>0</v>
      </c>
      <c r="M252" s="1">
        <v>0</v>
      </c>
      <c r="N252" s="1">
        <v>0</v>
      </c>
      <c r="O252" s="1">
        <v>166</v>
      </c>
      <c r="P252" s="1"/>
      <c r="Q252" s="1"/>
      <c r="R252" s="1"/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2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6">
      <c r="A253" s="16">
        <v>42372</v>
      </c>
      <c r="B253" s="5" t="s">
        <v>22</v>
      </c>
      <c r="C253" s="1">
        <v>6155.68</v>
      </c>
      <c r="D253" s="1">
        <v>65</v>
      </c>
      <c r="E253" s="1">
        <f t="shared" si="56"/>
        <v>0.94412269938650295</v>
      </c>
      <c r="F253" s="1">
        <v>20</v>
      </c>
      <c r="G253" s="1">
        <f t="shared" si="57"/>
        <v>0.30769230769230799</v>
      </c>
      <c r="H253" s="1">
        <f t="shared" si="58"/>
        <v>0.82284186606068699</v>
      </c>
      <c r="I253" s="1">
        <v>27.54</v>
      </c>
      <c r="J253" s="1">
        <v>447.37</v>
      </c>
      <c r="K253" s="1">
        <v>2</v>
      </c>
      <c r="L253" s="1">
        <v>3</v>
      </c>
      <c r="M253" s="1">
        <v>3</v>
      </c>
      <c r="N253" s="1">
        <v>0</v>
      </c>
      <c r="O253" s="1">
        <v>385</v>
      </c>
      <c r="P253" s="1"/>
      <c r="Q253" s="1"/>
      <c r="R253" s="1"/>
      <c r="S253" s="1">
        <v>0</v>
      </c>
      <c r="T253" s="1">
        <v>0</v>
      </c>
      <c r="U253" s="1">
        <v>225.28</v>
      </c>
      <c r="V253" s="1">
        <v>0</v>
      </c>
      <c r="W253" s="1">
        <v>0</v>
      </c>
      <c r="X253" s="1">
        <v>0</v>
      </c>
      <c r="Y253" s="1">
        <v>0</v>
      </c>
      <c r="Z253" s="1">
        <v>0</v>
      </c>
      <c r="AA253" s="1">
        <v>0</v>
      </c>
      <c r="AB253" s="1">
        <v>0</v>
      </c>
      <c r="AC253" s="1">
        <v>1</v>
      </c>
      <c r="AD253" s="1">
        <v>0</v>
      </c>
      <c r="AE253" s="1">
        <v>0</v>
      </c>
      <c r="AF253" s="1">
        <v>0</v>
      </c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6">
      <c r="A254" s="16">
        <v>42373</v>
      </c>
      <c r="B254" s="5" t="s">
        <v>16</v>
      </c>
      <c r="C254" s="1">
        <v>3045.21</v>
      </c>
      <c r="D254" s="1">
        <v>51</v>
      </c>
      <c r="E254" s="1">
        <f t="shared" si="56"/>
        <v>0.467056748466258</v>
      </c>
      <c r="F254" s="1">
        <v>15</v>
      </c>
      <c r="G254" s="1">
        <f t="shared" ref="G254:G266" si="59">F254/D254</f>
        <v>0.29411764705882398</v>
      </c>
      <c r="H254" s="1">
        <f t="shared" ref="H254:H262" si="60">C254/7481</f>
        <v>0.40705921668226203</v>
      </c>
      <c r="I254" s="17">
        <v>0.27100000000000002</v>
      </c>
      <c r="J254" s="1">
        <v>140.80000000000001</v>
      </c>
      <c r="K254" s="1">
        <v>0</v>
      </c>
      <c r="L254" s="1"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6">
      <c r="A255" s="16">
        <v>42374</v>
      </c>
      <c r="B255" s="5" t="s">
        <v>17</v>
      </c>
      <c r="C255" s="1">
        <v>5206.16</v>
      </c>
      <c r="D255" s="1">
        <v>55</v>
      </c>
      <c r="E255" s="1">
        <f t="shared" si="56"/>
        <v>0.79849079754601204</v>
      </c>
      <c r="F255" s="1">
        <v>14</v>
      </c>
      <c r="G255" s="1">
        <f t="shared" si="59"/>
        <v>0.25454545454545502</v>
      </c>
      <c r="H255" s="1">
        <f t="shared" si="60"/>
        <v>0.69591765806710304</v>
      </c>
      <c r="I255" s="1">
        <v>37.79</v>
      </c>
      <c r="J255" s="1">
        <v>78.09</v>
      </c>
      <c r="K255" s="1">
        <v>2</v>
      </c>
      <c r="L255" s="1">
        <v>0</v>
      </c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6">
      <c r="A256" s="16">
        <v>42375</v>
      </c>
      <c r="B256" s="5" t="s">
        <v>18</v>
      </c>
      <c r="C256" s="1">
        <v>4036.21</v>
      </c>
      <c r="D256" s="1">
        <v>65</v>
      </c>
      <c r="E256" s="1">
        <f t="shared" si="56"/>
        <v>0.61905061349693202</v>
      </c>
      <c r="F256" s="1">
        <v>17</v>
      </c>
      <c r="G256" s="1">
        <f t="shared" si="59"/>
        <v>0.261538461538462</v>
      </c>
      <c r="H256" s="1">
        <f t="shared" si="60"/>
        <v>0.53952813794947196</v>
      </c>
      <c r="I256" s="1">
        <v>37.29</v>
      </c>
      <c r="J256" s="1">
        <v>524.95000000000005</v>
      </c>
      <c r="K256" s="1">
        <v>0</v>
      </c>
      <c r="L256" s="1">
        <v>0</v>
      </c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>
      <c r="A257" s="16">
        <v>42376</v>
      </c>
      <c r="B257" s="5" t="s">
        <v>19</v>
      </c>
      <c r="C257" s="1">
        <v>2066.1</v>
      </c>
      <c r="D257" s="1">
        <v>47</v>
      </c>
      <c r="E257" s="1">
        <f t="shared" ref="E257:E266" si="61">C257/6520</f>
        <v>0.316886503067485</v>
      </c>
      <c r="F257" s="1">
        <v>17</v>
      </c>
      <c r="G257" s="1">
        <f t="shared" si="59"/>
        <v>0.36170212765957399</v>
      </c>
      <c r="H257" s="1">
        <f t="shared" si="60"/>
        <v>0.27617965512631998</v>
      </c>
      <c r="I257" s="1">
        <v>29.82</v>
      </c>
      <c r="J257" s="1">
        <v>400.13</v>
      </c>
      <c r="K257" s="1">
        <v>0</v>
      </c>
      <c r="L257" s="1">
        <v>0</v>
      </c>
      <c r="M257" s="1">
        <v>228</v>
      </c>
      <c r="N257" s="1">
        <v>0</v>
      </c>
      <c r="O257" s="1">
        <v>0</v>
      </c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>
      <c r="A258" s="16">
        <v>42377</v>
      </c>
      <c r="B258" s="5" t="s">
        <v>20</v>
      </c>
      <c r="C258" s="1">
        <v>3454.89</v>
      </c>
      <c r="D258" s="1">
        <v>40</v>
      </c>
      <c r="E258" s="1">
        <f t="shared" si="61"/>
        <v>0.52989110429447805</v>
      </c>
      <c r="F258" s="1">
        <v>12</v>
      </c>
      <c r="G258" s="1">
        <f t="shared" si="59"/>
        <v>0.3</v>
      </c>
      <c r="H258" s="1">
        <f t="shared" si="60"/>
        <v>0.46182194893730799</v>
      </c>
      <c r="I258" s="17">
        <v>0.40960000000000002</v>
      </c>
      <c r="J258" s="1">
        <v>421.27</v>
      </c>
      <c r="K258" s="1">
        <v>0</v>
      </c>
      <c r="L258" s="1">
        <v>0</v>
      </c>
      <c r="M258" s="1">
        <v>0</v>
      </c>
      <c r="N258" s="1">
        <v>0</v>
      </c>
      <c r="O258" s="1">
        <v>90</v>
      </c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>
      <c r="A259" s="16">
        <v>42378</v>
      </c>
      <c r="B259" s="5" t="s">
        <v>21</v>
      </c>
      <c r="C259" s="1">
        <v>5769.24</v>
      </c>
      <c r="D259" s="1">
        <v>65</v>
      </c>
      <c r="E259" s="1">
        <f t="shared" si="61"/>
        <v>0.88485276073619601</v>
      </c>
      <c r="F259" s="1">
        <v>29</v>
      </c>
      <c r="G259" s="1">
        <f t="shared" si="59"/>
        <v>0.44615384615384601</v>
      </c>
      <c r="H259" s="1">
        <f t="shared" si="60"/>
        <v>0.77118567036492403</v>
      </c>
      <c r="I259" s="17">
        <v>0.35680000000000001</v>
      </c>
      <c r="J259" s="1">
        <v>17.3</v>
      </c>
      <c r="K259" s="1">
        <v>0</v>
      </c>
      <c r="L259" s="1">
        <v>0</v>
      </c>
      <c r="M259" s="1">
        <v>0</v>
      </c>
      <c r="N259" s="1">
        <v>0</v>
      </c>
      <c r="O259" s="1">
        <v>451</v>
      </c>
      <c r="P259" s="1">
        <v>1</v>
      </c>
      <c r="Q259" s="1">
        <v>3</v>
      </c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>
      <c r="A260" s="16">
        <v>42379</v>
      </c>
      <c r="B260" s="5" t="s">
        <v>22</v>
      </c>
      <c r="C260" s="1">
        <v>4551</v>
      </c>
      <c r="D260" s="1">
        <v>58</v>
      </c>
      <c r="E260" s="1">
        <f t="shared" si="61"/>
        <v>0.69800613496932495</v>
      </c>
      <c r="F260" s="1">
        <v>24</v>
      </c>
      <c r="G260" s="1">
        <f t="shared" si="59"/>
        <v>0.41379310344827602</v>
      </c>
      <c r="H260" s="1">
        <f t="shared" si="60"/>
        <v>0.60834113086485797</v>
      </c>
      <c r="I260" s="20">
        <v>0.28999999999999998</v>
      </c>
      <c r="J260" s="1">
        <v>64.61</v>
      </c>
      <c r="K260" s="1">
        <v>0</v>
      </c>
      <c r="L260" s="1">
        <v>3</v>
      </c>
      <c r="M260" s="1">
        <v>0</v>
      </c>
      <c r="N260" s="1">
        <v>0</v>
      </c>
      <c r="O260" s="1">
        <v>0</v>
      </c>
      <c r="P260" s="1">
        <v>1</v>
      </c>
      <c r="Q260" s="1">
        <v>0</v>
      </c>
      <c r="R260" s="1">
        <v>0</v>
      </c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>
      <c r="A261" s="16">
        <v>42380</v>
      </c>
      <c r="B261" s="5" t="s">
        <v>16</v>
      </c>
      <c r="C261" s="1">
        <v>2437.27</v>
      </c>
      <c r="D261" s="1">
        <v>50</v>
      </c>
      <c r="E261" s="1">
        <f t="shared" si="61"/>
        <v>0.37381441717791403</v>
      </c>
      <c r="F261" s="1">
        <v>9</v>
      </c>
      <c r="G261" s="1">
        <f t="shared" si="59"/>
        <v>0.18</v>
      </c>
      <c r="H261" s="1">
        <f t="shared" si="60"/>
        <v>0.32579467985563398</v>
      </c>
      <c r="I261" s="17">
        <v>0.3296</v>
      </c>
      <c r="J261" s="1">
        <v>197.7</v>
      </c>
      <c r="K261" s="1">
        <v>0</v>
      </c>
      <c r="L261" s="1">
        <v>3</v>
      </c>
      <c r="M261" s="1">
        <v>0</v>
      </c>
      <c r="N261" s="1">
        <v>0</v>
      </c>
      <c r="O261" s="1">
        <v>45</v>
      </c>
      <c r="P261" s="1">
        <v>1</v>
      </c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>
      <c r="A262" s="16">
        <v>42381</v>
      </c>
      <c r="B262" s="5" t="s">
        <v>17</v>
      </c>
      <c r="C262" s="1">
        <v>3240.67</v>
      </c>
      <c r="D262" s="1">
        <v>55</v>
      </c>
      <c r="E262" s="1">
        <f t="shared" si="61"/>
        <v>0.49703527607362002</v>
      </c>
      <c r="F262" s="1">
        <v>23</v>
      </c>
      <c r="G262" s="1">
        <f t="shared" si="59"/>
        <v>0.41818181818181799</v>
      </c>
      <c r="H262" s="1">
        <f t="shared" si="60"/>
        <v>0.43318673974067601</v>
      </c>
      <c r="I262" s="1">
        <v>29.88</v>
      </c>
      <c r="J262" s="1">
        <v>416.81</v>
      </c>
      <c r="K262" s="1"/>
      <c r="L262" s="1"/>
      <c r="M262" s="1"/>
      <c r="N262" s="1"/>
      <c r="O262" s="1"/>
      <c r="P262" s="1">
        <v>1</v>
      </c>
      <c r="Q262" s="1"/>
      <c r="R262" s="1">
        <v>1</v>
      </c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>
      <c r="A263" s="16">
        <v>42382</v>
      </c>
      <c r="B263" s="5" t="s">
        <v>18</v>
      </c>
      <c r="C263" s="1">
        <v>5074.18</v>
      </c>
      <c r="D263" s="1">
        <v>63</v>
      </c>
      <c r="E263" s="1">
        <f t="shared" si="61"/>
        <v>0.77824846625766897</v>
      </c>
      <c r="F263" s="1">
        <v>18</v>
      </c>
      <c r="G263" s="1">
        <f t="shared" si="59"/>
        <v>0.28571428571428598</v>
      </c>
      <c r="H263" s="1">
        <f>C263/6405</f>
        <v>0.79222170179547202</v>
      </c>
      <c r="I263" s="17">
        <v>0.31490000000000001</v>
      </c>
      <c r="J263" s="1">
        <v>37</v>
      </c>
      <c r="K263" s="1">
        <v>0</v>
      </c>
      <c r="L263" s="1">
        <v>0</v>
      </c>
      <c r="M263" s="1">
        <v>0</v>
      </c>
      <c r="N263" s="1">
        <v>0</v>
      </c>
      <c r="O263" s="1">
        <v>90</v>
      </c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>
      <c r="A264" s="16">
        <v>42383</v>
      </c>
      <c r="B264" s="5" t="s">
        <v>19</v>
      </c>
      <c r="C264" s="1">
        <v>2635.79</v>
      </c>
      <c r="D264" s="1">
        <v>44</v>
      </c>
      <c r="E264" s="1">
        <f t="shared" si="61"/>
        <v>0.40426226993865</v>
      </c>
      <c r="F264" s="1">
        <v>8</v>
      </c>
      <c r="G264" s="1">
        <f t="shared" si="59"/>
        <v>0.18181818181818199</v>
      </c>
      <c r="H264" s="1">
        <f t="shared" ref="H264:H279" si="62">C264/6405</f>
        <v>0.41152068696331001</v>
      </c>
      <c r="I264" s="17">
        <v>0.36909999999999998</v>
      </c>
      <c r="J264" s="1">
        <v>84.4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>
      <c r="A265" s="16">
        <v>42384</v>
      </c>
      <c r="B265" s="5" t="s">
        <v>20</v>
      </c>
      <c r="C265" s="1">
        <v>5085.5200000000004</v>
      </c>
      <c r="D265" s="1">
        <v>59</v>
      </c>
      <c r="E265" s="1">
        <f t="shared" si="61"/>
        <v>0.77998773006135003</v>
      </c>
      <c r="F265" s="1"/>
      <c r="G265" s="1">
        <f t="shared" si="59"/>
        <v>0</v>
      </c>
      <c r="H265" s="1">
        <f t="shared" si="62"/>
        <v>0.79399219359875095</v>
      </c>
      <c r="I265" s="17">
        <v>0.3584</v>
      </c>
      <c r="J265" s="1">
        <v>274.3</v>
      </c>
      <c r="K265" s="1">
        <v>2</v>
      </c>
      <c r="L265" s="1">
        <v>0</v>
      </c>
      <c r="M265" s="1">
        <v>118</v>
      </c>
      <c r="N265" s="1">
        <v>0</v>
      </c>
      <c r="O265" s="1">
        <v>0</v>
      </c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>
      <c r="A266" s="16">
        <v>42385</v>
      </c>
      <c r="B266" s="5" t="s">
        <v>21</v>
      </c>
      <c r="C266" s="1">
        <v>3979.92</v>
      </c>
      <c r="D266" s="1">
        <v>53</v>
      </c>
      <c r="E266" s="1">
        <f t="shared" si="61"/>
        <v>0.61041717791410999</v>
      </c>
      <c r="F266" s="1">
        <v>13</v>
      </c>
      <c r="G266" s="1">
        <f t="shared" si="59"/>
        <v>0.245283018867925</v>
      </c>
      <c r="H266" s="1">
        <f t="shared" si="62"/>
        <v>0.62137704918032799</v>
      </c>
      <c r="I266" s="17">
        <v>0.31790000000000002</v>
      </c>
      <c r="J266" s="1">
        <v>411</v>
      </c>
      <c r="K266" s="1">
        <v>0</v>
      </c>
      <c r="L266" s="1">
        <v>0</v>
      </c>
      <c r="M266" s="1">
        <v>0</v>
      </c>
      <c r="N266" s="1">
        <v>0</v>
      </c>
      <c r="O266" s="1">
        <v>90</v>
      </c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>
      <c r="A267" s="16">
        <v>42386</v>
      </c>
      <c r="B267" s="5" t="s">
        <v>22</v>
      </c>
      <c r="C267" s="1">
        <v>6185.86</v>
      </c>
      <c r="D267" s="1">
        <v>81</v>
      </c>
      <c r="E267" s="1">
        <f t="shared" ref="E267:E330" si="63">C267/6520</f>
        <v>0.94875153374233101</v>
      </c>
      <c r="F267" s="1">
        <v>24</v>
      </c>
      <c r="G267" s="1">
        <f t="shared" ref="G267:G330" si="64">F267/D267</f>
        <v>0.296296296296296</v>
      </c>
      <c r="H267" s="1">
        <f t="shared" si="62"/>
        <v>0.96578610460577696</v>
      </c>
      <c r="I267" s="1">
        <v>33.270000000000003</v>
      </c>
      <c r="J267" s="1">
        <v>894.5</v>
      </c>
      <c r="K267" s="1">
        <v>0</v>
      </c>
      <c r="L267" s="1">
        <v>0</v>
      </c>
      <c r="M267" s="1">
        <v>0</v>
      </c>
      <c r="N267" s="1">
        <v>0</v>
      </c>
      <c r="O267" s="1">
        <v>193</v>
      </c>
      <c r="P267" s="1">
        <v>0</v>
      </c>
      <c r="Q267" s="1">
        <v>0</v>
      </c>
      <c r="R267" s="1">
        <v>0</v>
      </c>
      <c r="S267" s="1">
        <v>0</v>
      </c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>
      <c r="A268" s="16">
        <v>42387</v>
      </c>
      <c r="B268" s="5" t="s">
        <v>16</v>
      </c>
      <c r="C268" s="1">
        <v>2632.45</v>
      </c>
      <c r="D268" s="1">
        <v>50</v>
      </c>
      <c r="E268" s="1">
        <f t="shared" si="63"/>
        <v>0.40375</v>
      </c>
      <c r="F268" s="1">
        <v>17</v>
      </c>
      <c r="G268" s="1">
        <f t="shared" si="64"/>
        <v>0.34</v>
      </c>
      <c r="H268" s="1">
        <f t="shared" si="62"/>
        <v>0.41099921935987499</v>
      </c>
      <c r="I268" s="20">
        <v>0.34</v>
      </c>
      <c r="J268" s="1">
        <v>269.13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>
      <c r="A269" s="16">
        <v>42388</v>
      </c>
      <c r="B269" s="5" t="s">
        <v>17</v>
      </c>
      <c r="C269" s="1">
        <v>5976.75</v>
      </c>
      <c r="D269" s="1">
        <v>71</v>
      </c>
      <c r="E269" s="1">
        <f t="shared" si="63"/>
        <v>0.91667944785276101</v>
      </c>
      <c r="F269" s="1">
        <v>27</v>
      </c>
      <c r="G269" s="1">
        <f t="shared" si="64"/>
        <v>0.38028169014084501</v>
      </c>
      <c r="H269" s="1">
        <f t="shared" si="62"/>
        <v>0.93313817330210802</v>
      </c>
      <c r="I269" s="17">
        <v>0.24560000000000001</v>
      </c>
      <c r="J269" s="1">
        <v>559.6</v>
      </c>
      <c r="K269" s="1">
        <v>0</v>
      </c>
      <c r="L269" s="1">
        <v>0</v>
      </c>
      <c r="M269" s="1">
        <v>188</v>
      </c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>
      <c r="A270" s="16">
        <v>42389</v>
      </c>
      <c r="B270" s="5" t="s">
        <v>18</v>
      </c>
      <c r="C270" s="1">
        <v>3072.07</v>
      </c>
      <c r="D270" s="1">
        <v>50</v>
      </c>
      <c r="E270" s="1">
        <f t="shared" si="63"/>
        <v>0.471176380368098</v>
      </c>
      <c r="F270" s="1">
        <v>20</v>
      </c>
      <c r="G270" s="1">
        <f t="shared" si="64"/>
        <v>0.4</v>
      </c>
      <c r="H270" s="1">
        <f t="shared" si="62"/>
        <v>0.47963622170179498</v>
      </c>
      <c r="I270" s="17">
        <v>0.25219999999999998</v>
      </c>
      <c r="J270" s="1">
        <v>27.2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>
      <c r="A271" s="16">
        <v>42390</v>
      </c>
      <c r="B271" s="5" t="s">
        <v>19</v>
      </c>
      <c r="C271" s="1">
        <v>5948.72</v>
      </c>
      <c r="D271" s="1">
        <v>69</v>
      </c>
      <c r="E271" s="1">
        <f t="shared" si="63"/>
        <v>0.91238036809816003</v>
      </c>
      <c r="F271" s="1">
        <v>14</v>
      </c>
      <c r="G271" s="1">
        <f t="shared" si="64"/>
        <v>0.202898550724638</v>
      </c>
      <c r="H271" s="1">
        <f t="shared" si="62"/>
        <v>0.92876190476190501</v>
      </c>
      <c r="I271" s="1">
        <v>34.67</v>
      </c>
      <c r="J271" s="1">
        <v>352.73</v>
      </c>
      <c r="K271" s="1">
        <v>0</v>
      </c>
      <c r="L271" s="1">
        <v>3</v>
      </c>
      <c r="M271" s="1">
        <v>0</v>
      </c>
      <c r="N271" s="1">
        <v>3</v>
      </c>
      <c r="O271" s="1">
        <v>45</v>
      </c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>
      <c r="A272" s="16">
        <v>42391</v>
      </c>
      <c r="B272" s="5" t="s">
        <v>20</v>
      </c>
      <c r="C272" s="1">
        <v>4673.33</v>
      </c>
      <c r="D272" s="1">
        <v>42</v>
      </c>
      <c r="E272" s="1">
        <f t="shared" si="63"/>
        <v>0.716768404907975</v>
      </c>
      <c r="F272" s="1">
        <v>13</v>
      </c>
      <c r="G272" s="1">
        <f t="shared" si="64"/>
        <v>0.30952380952380998</v>
      </c>
      <c r="H272" s="1">
        <f t="shared" si="62"/>
        <v>0.72963778298204496</v>
      </c>
      <c r="I272" s="17">
        <v>0.35730000000000001</v>
      </c>
      <c r="J272" s="1">
        <v>230</v>
      </c>
      <c r="K272" s="1">
        <v>0</v>
      </c>
      <c r="L272" s="1">
        <v>0</v>
      </c>
      <c r="M272" s="1">
        <v>0</v>
      </c>
      <c r="N272" s="1">
        <v>0</v>
      </c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>
      <c r="A273" s="16">
        <v>42392</v>
      </c>
      <c r="B273" s="5" t="s">
        <v>21</v>
      </c>
      <c r="C273" s="1">
        <v>7396.06</v>
      </c>
      <c r="D273" s="1">
        <v>49</v>
      </c>
      <c r="E273" s="1">
        <f t="shared" si="63"/>
        <v>1.1343650306748501</v>
      </c>
      <c r="F273" s="1">
        <v>15</v>
      </c>
      <c r="G273" s="1">
        <f t="shared" si="64"/>
        <v>0.30612244897959201</v>
      </c>
      <c r="H273" s="1">
        <f t="shared" si="62"/>
        <v>1.1547322404371601</v>
      </c>
      <c r="I273" s="1">
        <v>29.26</v>
      </c>
      <c r="J273" s="1">
        <v>305.74</v>
      </c>
      <c r="K273" s="1">
        <v>2</v>
      </c>
      <c r="L273" s="1">
        <v>0</v>
      </c>
      <c r="M273" s="1">
        <v>0</v>
      </c>
      <c r="N273" s="1">
        <v>0</v>
      </c>
      <c r="O273" s="1">
        <v>0</v>
      </c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>
      <c r="A274" s="16">
        <v>42393</v>
      </c>
      <c r="B274" s="5" t="s">
        <v>22</v>
      </c>
      <c r="C274" s="1">
        <v>5686.24</v>
      </c>
      <c r="D274" s="1">
        <v>61</v>
      </c>
      <c r="E274" s="1">
        <f t="shared" si="63"/>
        <v>0.872122699386503</v>
      </c>
      <c r="F274" s="1">
        <v>20</v>
      </c>
      <c r="G274" s="1">
        <f t="shared" si="64"/>
        <v>0.32786885245901637</v>
      </c>
      <c r="H274" s="1">
        <f t="shared" si="62"/>
        <v>0.88778142076502731</v>
      </c>
      <c r="I274" s="1">
        <v>35.72</v>
      </c>
      <c r="J274" s="1">
        <v>365.85</v>
      </c>
      <c r="K274" s="1">
        <v>2</v>
      </c>
      <c r="L274" s="1">
        <v>1</v>
      </c>
      <c r="M274" s="1">
        <v>0</v>
      </c>
      <c r="N274" s="1">
        <v>0</v>
      </c>
      <c r="O274" s="1">
        <v>45</v>
      </c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>
      <c r="A275" s="16">
        <v>42394</v>
      </c>
      <c r="B275" s="5" t="s">
        <v>16</v>
      </c>
      <c r="C275" s="1">
        <v>6914.97</v>
      </c>
      <c r="D275" s="1">
        <v>57</v>
      </c>
      <c r="E275" s="1">
        <f t="shared" si="63"/>
        <v>1.0605782208588956</v>
      </c>
      <c r="F275" s="1">
        <v>9</v>
      </c>
      <c r="G275" s="1">
        <f t="shared" si="64"/>
        <v>0.15789473684210525</v>
      </c>
      <c r="H275" s="1">
        <f t="shared" si="62"/>
        <v>1.0796206088992975</v>
      </c>
      <c r="I275" s="1">
        <v>20.9</v>
      </c>
      <c r="J275" s="1">
        <v>318.39999999999998</v>
      </c>
      <c r="K275" s="1">
        <v>0</v>
      </c>
      <c r="L275" s="1">
        <v>0</v>
      </c>
      <c r="M275" s="1">
        <v>90</v>
      </c>
      <c r="N275" s="1">
        <v>0</v>
      </c>
      <c r="O275" s="1">
        <v>0</v>
      </c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>
      <c r="A276" s="16">
        <v>42395</v>
      </c>
      <c r="B276" s="5" t="s">
        <v>17</v>
      </c>
      <c r="C276" s="1">
        <v>3062.69</v>
      </c>
      <c r="D276" s="1">
        <v>41</v>
      </c>
      <c r="E276" s="1">
        <f t="shared" si="63"/>
        <v>0.46973773006134972</v>
      </c>
      <c r="F276" s="1">
        <v>9</v>
      </c>
      <c r="G276" s="1">
        <f t="shared" si="64"/>
        <v>0.21951219512195122</v>
      </c>
      <c r="H276" s="1">
        <f t="shared" si="62"/>
        <v>0.47817174082747854</v>
      </c>
      <c r="I276" s="17">
        <v>0.35870000000000002</v>
      </c>
      <c r="J276" s="1">
        <v>293.58999999999997</v>
      </c>
      <c r="K276" s="1">
        <v>0</v>
      </c>
      <c r="L276" s="1">
        <v>0</v>
      </c>
      <c r="M276" s="1">
        <v>0</v>
      </c>
      <c r="N276" s="1">
        <v>1</v>
      </c>
      <c r="O276" s="1">
        <v>0</v>
      </c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>
      <c r="A277" s="16">
        <v>42396</v>
      </c>
      <c r="B277" s="5" t="s">
        <v>18</v>
      </c>
      <c r="C277" s="1">
        <v>4253.3500000000004</v>
      </c>
      <c r="D277" s="1">
        <v>69</v>
      </c>
      <c r="E277" s="1">
        <f t="shared" si="63"/>
        <v>0.65235429447852766</v>
      </c>
      <c r="F277" s="1">
        <v>16</v>
      </c>
      <c r="G277" s="1">
        <f t="shared" si="64"/>
        <v>0.2318840579710145</v>
      </c>
      <c r="H277" s="1">
        <f t="shared" si="62"/>
        <v>0.66406713505074166</v>
      </c>
      <c r="I277" s="1">
        <v>39.93</v>
      </c>
      <c r="J277" s="1">
        <v>321.3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>
      <c r="A278" s="16">
        <v>42397</v>
      </c>
      <c r="B278" s="5" t="s">
        <v>19</v>
      </c>
      <c r="C278" s="1">
        <v>3786.91</v>
      </c>
      <c r="D278" s="1">
        <v>53</v>
      </c>
      <c r="E278" s="1">
        <f t="shared" si="63"/>
        <v>0.58081441717791404</v>
      </c>
      <c r="F278" s="1">
        <v>15</v>
      </c>
      <c r="G278" s="1">
        <f t="shared" si="64"/>
        <v>0.28301886792452829</v>
      </c>
      <c r="H278" s="1">
        <f t="shared" si="62"/>
        <v>0.59124277907884459</v>
      </c>
      <c r="I278" s="26">
        <v>30.92</v>
      </c>
      <c r="J278" s="1">
        <v>490.8</v>
      </c>
      <c r="K278" s="1">
        <v>0</v>
      </c>
      <c r="L278" s="1">
        <v>0</v>
      </c>
      <c r="M278" s="1">
        <v>0</v>
      </c>
      <c r="N278" s="1">
        <v>0</v>
      </c>
      <c r="O278" s="1">
        <v>173</v>
      </c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>
      <c r="A279" s="16">
        <v>42398</v>
      </c>
      <c r="B279" s="5" t="s">
        <v>20</v>
      </c>
      <c r="C279" s="1">
        <v>3552.14</v>
      </c>
      <c r="D279" s="1">
        <v>44</v>
      </c>
      <c r="E279" s="1">
        <f t="shared" si="63"/>
        <v>0.54480674846625765</v>
      </c>
      <c r="F279" s="1">
        <v>11</v>
      </c>
      <c r="G279" s="1">
        <f t="shared" si="64"/>
        <v>0.25</v>
      </c>
      <c r="H279" s="1">
        <f t="shared" si="62"/>
        <v>0.55458860265417642</v>
      </c>
      <c r="I279" s="1">
        <v>35.67</v>
      </c>
      <c r="J279" s="1">
        <v>77</v>
      </c>
      <c r="K279" s="1">
        <v>0</v>
      </c>
      <c r="L279" s="1">
        <v>0</v>
      </c>
      <c r="M279" s="1">
        <v>0</v>
      </c>
      <c r="N279" s="1">
        <v>0</v>
      </c>
      <c r="O279" s="1">
        <v>241</v>
      </c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>
      <c r="A280" s="16">
        <v>42399</v>
      </c>
      <c r="B280" s="5" t="s">
        <v>21</v>
      </c>
      <c r="C280" s="1">
        <v>6302.82</v>
      </c>
      <c r="D280" s="1">
        <v>56</v>
      </c>
      <c r="E280" s="1">
        <f t="shared" si="63"/>
        <v>0.96669018404907969</v>
      </c>
      <c r="F280" s="1">
        <v>16</v>
      </c>
      <c r="G280" s="1">
        <f t="shared" si="64"/>
        <v>0.2857142857142857</v>
      </c>
      <c r="H280" s="1">
        <f>C280/5584</f>
        <v>1.1287285100286533</v>
      </c>
      <c r="I280" s="1">
        <v>40.619999999999997</v>
      </c>
      <c r="J280" s="1">
        <v>721.59</v>
      </c>
      <c r="K280" s="1">
        <v>2</v>
      </c>
      <c r="L280" s="1">
        <v>3</v>
      </c>
      <c r="M280" s="1">
        <v>3</v>
      </c>
      <c r="N280" s="1">
        <v>0</v>
      </c>
      <c r="O280" s="1">
        <v>186</v>
      </c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>
      <c r="A281" s="16">
        <v>42400</v>
      </c>
      <c r="B281" s="5" t="s">
        <v>22</v>
      </c>
      <c r="C281" s="1">
        <v>6616.43</v>
      </c>
      <c r="D281" s="1">
        <v>73</v>
      </c>
      <c r="E281" s="1">
        <f t="shared" si="63"/>
        <v>1.0147898773006137</v>
      </c>
      <c r="F281" s="1">
        <v>22</v>
      </c>
      <c r="G281" s="1">
        <f t="shared" si="64"/>
        <v>0.30136986301369861</v>
      </c>
      <c r="H281" s="1">
        <f t="shared" ref="H281:H317" si="65">C281/5584</f>
        <v>1.184890759312321</v>
      </c>
      <c r="I281" s="17">
        <v>0.33300000000000002</v>
      </c>
      <c r="J281" s="1">
        <v>670.54</v>
      </c>
      <c r="K281" s="1">
        <v>0</v>
      </c>
      <c r="L281" s="1">
        <v>3</v>
      </c>
      <c r="M281" s="1">
        <v>1</v>
      </c>
      <c r="N281" s="1">
        <v>0</v>
      </c>
      <c r="O281" s="1">
        <v>0</v>
      </c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>
      <c r="A282" s="16">
        <v>42401</v>
      </c>
      <c r="B282" s="5" t="s">
        <v>16</v>
      </c>
      <c r="C282" s="1">
        <v>7061.1</v>
      </c>
      <c r="D282" s="1">
        <v>71</v>
      </c>
      <c r="E282" s="1">
        <f t="shared" si="63"/>
        <v>1.0829907975460122</v>
      </c>
      <c r="F282" s="1">
        <v>20</v>
      </c>
      <c r="G282" s="1">
        <f t="shared" si="64"/>
        <v>0.28169014084507044</v>
      </c>
      <c r="H282" s="1">
        <f t="shared" si="65"/>
        <v>1.2645236389684815</v>
      </c>
      <c r="I282" s="1">
        <v>28.81</v>
      </c>
      <c r="J282" s="1">
        <v>166.23</v>
      </c>
      <c r="K282" s="1">
        <v>0</v>
      </c>
      <c r="L282" s="1">
        <v>0</v>
      </c>
      <c r="M282" s="1">
        <v>0</v>
      </c>
      <c r="N282" s="1">
        <v>0</v>
      </c>
      <c r="O282" s="1">
        <v>141</v>
      </c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>
      <c r="A283" s="16">
        <v>42402</v>
      </c>
      <c r="B283" s="5" t="s">
        <v>17</v>
      </c>
      <c r="C283" s="1">
        <v>9592.39</v>
      </c>
      <c r="D283" s="1">
        <v>69</v>
      </c>
      <c r="E283" s="1">
        <f t="shared" si="63"/>
        <v>1.4712254601226993</v>
      </c>
      <c r="F283" s="1">
        <v>21</v>
      </c>
      <c r="G283" s="1">
        <f t="shared" si="64"/>
        <v>0.30434782608695654</v>
      </c>
      <c r="H283" s="1">
        <f t="shared" si="65"/>
        <v>1.7178348853868193</v>
      </c>
      <c r="I283" s="1">
        <v>33.86</v>
      </c>
      <c r="J283" s="1">
        <v>529.9</v>
      </c>
      <c r="K283" s="1">
        <v>0</v>
      </c>
      <c r="L283" s="1">
        <v>6</v>
      </c>
      <c r="M283" s="1">
        <v>0</v>
      </c>
      <c r="N283" s="1">
        <v>2</v>
      </c>
      <c r="O283" s="1">
        <v>0</v>
      </c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>
      <c r="A284" s="16">
        <v>42403</v>
      </c>
      <c r="B284" s="5" t="s">
        <v>18</v>
      </c>
      <c r="C284" s="1">
        <v>6506.37</v>
      </c>
      <c r="D284" s="1">
        <v>69</v>
      </c>
      <c r="E284" s="1">
        <f t="shared" si="63"/>
        <v>0.99790950920245403</v>
      </c>
      <c r="F284" s="1">
        <v>20</v>
      </c>
      <c r="G284" s="1">
        <f t="shared" si="64"/>
        <v>0.28985507246376813</v>
      </c>
      <c r="H284" s="1">
        <f t="shared" si="65"/>
        <v>1.1651808739255014</v>
      </c>
      <c r="I284" s="1">
        <v>25.48</v>
      </c>
      <c r="J284" s="1">
        <v>82.81</v>
      </c>
      <c r="K284" s="1">
        <v>0</v>
      </c>
      <c r="L284" s="1">
        <v>0</v>
      </c>
      <c r="M284" s="1">
        <v>0</v>
      </c>
      <c r="N284" s="1">
        <v>0</v>
      </c>
      <c r="O284" s="1">
        <v>226</v>
      </c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>
      <c r="A285" s="16">
        <v>42404</v>
      </c>
      <c r="B285" s="5" t="s">
        <v>19</v>
      </c>
      <c r="C285" s="1">
        <v>5071.6099999999997</v>
      </c>
      <c r="D285" s="1">
        <v>64</v>
      </c>
      <c r="E285" s="1">
        <f t="shared" si="63"/>
        <v>0.77785429447852761</v>
      </c>
      <c r="F285" s="1">
        <v>10</v>
      </c>
      <c r="G285" s="1">
        <f t="shared" si="64"/>
        <v>0.15625</v>
      </c>
      <c r="H285" s="1">
        <f t="shared" si="65"/>
        <v>0.90823961318051571</v>
      </c>
      <c r="I285" s="1">
        <v>34.97</v>
      </c>
      <c r="J285" s="1">
        <v>697.8</v>
      </c>
      <c r="K285" s="1">
        <v>0</v>
      </c>
      <c r="L285" s="1">
        <v>6</v>
      </c>
      <c r="M285" s="1">
        <v>50</v>
      </c>
      <c r="N285" s="1">
        <v>0</v>
      </c>
      <c r="O285" s="1">
        <v>45</v>
      </c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>
      <c r="A286" s="16">
        <v>42405</v>
      </c>
      <c r="B286" s="5" t="s">
        <v>20</v>
      </c>
      <c r="C286" s="1">
        <v>5758.16</v>
      </c>
      <c r="D286" s="1">
        <v>70</v>
      </c>
      <c r="E286" s="1">
        <f t="shared" si="63"/>
        <v>0.88315337423312879</v>
      </c>
      <c r="F286" s="1">
        <v>22</v>
      </c>
      <c r="G286" s="1">
        <f t="shared" si="64"/>
        <v>0.31428571428571428</v>
      </c>
      <c r="H286" s="1">
        <f t="shared" si="65"/>
        <v>1.0311891117478509</v>
      </c>
      <c r="I286" s="17">
        <v>0.28839999999999999</v>
      </c>
      <c r="J286" s="1">
        <v>498.9</v>
      </c>
      <c r="K286" s="1">
        <v>0</v>
      </c>
      <c r="L286" s="1">
        <v>0</v>
      </c>
      <c r="M286" s="1">
        <v>376</v>
      </c>
      <c r="N286" s="1">
        <v>2</v>
      </c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>
      <c r="A287" s="16">
        <v>42406</v>
      </c>
      <c r="B287" s="5" t="s">
        <v>21</v>
      </c>
      <c r="C287" s="1">
        <v>6295</v>
      </c>
      <c r="D287" s="1">
        <v>67</v>
      </c>
      <c r="E287" s="1">
        <f t="shared" si="63"/>
        <v>0.9654907975460123</v>
      </c>
      <c r="F287" s="1">
        <v>18</v>
      </c>
      <c r="G287" s="1">
        <f t="shared" si="64"/>
        <v>0.26865671641791045</v>
      </c>
      <c r="H287" s="1">
        <f t="shared" si="65"/>
        <v>1.1273280802292263</v>
      </c>
      <c r="I287" s="1">
        <v>39.75</v>
      </c>
      <c r="J287" s="1">
        <v>236</v>
      </c>
      <c r="K287" s="1">
        <v>2</v>
      </c>
      <c r="L287" s="1">
        <v>0</v>
      </c>
      <c r="M287" s="1">
        <v>0</v>
      </c>
      <c r="N287" s="1">
        <v>0</v>
      </c>
      <c r="O287" s="1">
        <v>326</v>
      </c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>
      <c r="A288" s="16">
        <v>42407</v>
      </c>
      <c r="B288" s="5" t="s">
        <v>22</v>
      </c>
      <c r="C288" s="1">
        <v>2504.2199999999998</v>
      </c>
      <c r="D288" s="1">
        <v>25</v>
      </c>
      <c r="E288" s="1">
        <f t="shared" si="63"/>
        <v>0.38408282208588956</v>
      </c>
      <c r="F288" s="1">
        <v>4</v>
      </c>
      <c r="G288" s="1">
        <f t="shared" si="64"/>
        <v>0.16</v>
      </c>
      <c r="H288" s="1">
        <f t="shared" si="65"/>
        <v>0.44846346704871054</v>
      </c>
      <c r="I288" s="1">
        <v>26.03</v>
      </c>
      <c r="J288" s="1">
        <v>58</v>
      </c>
      <c r="K288" s="1">
        <v>0</v>
      </c>
      <c r="L288" s="1">
        <v>0</v>
      </c>
      <c r="M288" s="1">
        <v>0</v>
      </c>
      <c r="N288" s="1">
        <v>0</v>
      </c>
      <c r="O288" s="1">
        <v>48</v>
      </c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>
      <c r="A289" s="16">
        <v>42408</v>
      </c>
      <c r="B289" s="5" t="s">
        <v>16</v>
      </c>
      <c r="C289" s="1">
        <v>2081.21</v>
      </c>
      <c r="D289" s="1">
        <v>25</v>
      </c>
      <c r="E289" s="1">
        <f t="shared" si="63"/>
        <v>0.31920398773006137</v>
      </c>
      <c r="F289" s="1">
        <v>3</v>
      </c>
      <c r="G289" s="1">
        <f t="shared" si="64"/>
        <v>0.12</v>
      </c>
      <c r="H289" s="1">
        <f t="shared" si="65"/>
        <v>0.37270952722063039</v>
      </c>
      <c r="I289" s="1">
        <v>36.19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165</v>
      </c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>
      <c r="A290" s="16">
        <v>42409</v>
      </c>
      <c r="B290" s="5" t="s">
        <v>17</v>
      </c>
      <c r="C290" s="1">
        <v>2782.96</v>
      </c>
      <c r="D290" s="1">
        <v>32</v>
      </c>
      <c r="E290" s="1">
        <f t="shared" si="63"/>
        <v>0.42683435582822088</v>
      </c>
      <c r="F290" s="1">
        <v>3</v>
      </c>
      <c r="G290" s="1">
        <f t="shared" si="64"/>
        <v>9.375E-2</v>
      </c>
      <c r="H290" s="1">
        <f t="shared" si="65"/>
        <v>0.49838108882521492</v>
      </c>
      <c r="I290" s="1">
        <v>38.06</v>
      </c>
      <c r="J290" s="1">
        <v>23.2</v>
      </c>
      <c r="K290" s="1">
        <v>0</v>
      </c>
      <c r="L290" s="1">
        <v>0</v>
      </c>
      <c r="M290" s="1">
        <v>0</v>
      </c>
      <c r="N290" s="1">
        <v>2</v>
      </c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>
      <c r="A291" s="16">
        <v>42410</v>
      </c>
      <c r="B291" s="5" t="s">
        <v>18</v>
      </c>
      <c r="C291" s="1">
        <v>3356.56</v>
      </c>
      <c r="D291" s="1">
        <v>35</v>
      </c>
      <c r="E291" s="1">
        <f t="shared" si="63"/>
        <v>0.51480981595092024</v>
      </c>
      <c r="F291" s="1">
        <v>5</v>
      </c>
      <c r="G291" s="1">
        <f t="shared" si="64"/>
        <v>0.14285714285714285</v>
      </c>
      <c r="H291" s="1">
        <f t="shared" si="65"/>
        <v>0.60110315186246421</v>
      </c>
      <c r="I291" s="1">
        <v>31.32</v>
      </c>
      <c r="J291" s="1">
        <v>50</v>
      </c>
      <c r="K291" s="1">
        <v>0</v>
      </c>
      <c r="L291" s="1">
        <v>6</v>
      </c>
      <c r="M291" s="1">
        <v>50</v>
      </c>
      <c r="N291" s="1">
        <v>0</v>
      </c>
      <c r="O291" s="1">
        <v>0</v>
      </c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>
      <c r="A292" s="16">
        <v>42411</v>
      </c>
      <c r="B292" s="5" t="s">
        <v>19</v>
      </c>
      <c r="C292" s="1">
        <v>4329.93</v>
      </c>
      <c r="D292" s="1">
        <v>38</v>
      </c>
      <c r="E292" s="1">
        <f t="shared" si="63"/>
        <v>0.66409969325153384</v>
      </c>
      <c r="F292" s="1">
        <v>10</v>
      </c>
      <c r="G292" s="1">
        <f t="shared" si="64"/>
        <v>0.26315789473684209</v>
      </c>
      <c r="H292" s="1">
        <f t="shared" si="65"/>
        <v>0.77541726361031527</v>
      </c>
      <c r="I292" s="1">
        <v>49.37</v>
      </c>
      <c r="J292" s="1">
        <v>1204</v>
      </c>
      <c r="K292" s="1">
        <v>0</v>
      </c>
      <c r="L292" s="1">
        <v>0</v>
      </c>
      <c r="M292" s="1">
        <v>1204</v>
      </c>
      <c r="N292" s="1">
        <v>4</v>
      </c>
      <c r="O292" s="1">
        <v>135</v>
      </c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>
      <c r="A293" s="16">
        <v>42412</v>
      </c>
      <c r="B293" s="5" t="s">
        <v>20</v>
      </c>
      <c r="C293" s="1">
        <v>3336.84</v>
      </c>
      <c r="D293" s="1">
        <v>44</v>
      </c>
      <c r="E293" s="1">
        <f t="shared" si="63"/>
        <v>0.51178527607361968</v>
      </c>
      <c r="F293" s="1">
        <v>10</v>
      </c>
      <c r="G293" s="1">
        <f t="shared" si="64"/>
        <v>0.22727272727272727</v>
      </c>
      <c r="H293" s="1">
        <f t="shared" si="65"/>
        <v>0.59757163323782236</v>
      </c>
      <c r="I293" s="1">
        <v>41.73</v>
      </c>
      <c r="J293" s="1">
        <v>209.24</v>
      </c>
      <c r="K293" s="1">
        <v>0</v>
      </c>
      <c r="L293" s="1">
        <v>3</v>
      </c>
      <c r="M293" s="1">
        <v>50</v>
      </c>
      <c r="N293" s="1">
        <v>0</v>
      </c>
      <c r="O293" s="1">
        <v>0</v>
      </c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>
      <c r="A294" s="16">
        <v>42413</v>
      </c>
      <c r="B294" s="5" t="s">
        <v>21</v>
      </c>
      <c r="C294" s="1">
        <v>4265.2</v>
      </c>
      <c r="D294" s="1">
        <v>36</v>
      </c>
      <c r="E294" s="1">
        <f t="shared" si="63"/>
        <v>0.65417177914110425</v>
      </c>
      <c r="F294" s="1">
        <v>9</v>
      </c>
      <c r="G294" s="1">
        <f t="shared" si="64"/>
        <v>0.25</v>
      </c>
      <c r="H294" s="1">
        <f t="shared" si="65"/>
        <v>0.76382521489971344</v>
      </c>
      <c r="I294" s="1">
        <v>32.26</v>
      </c>
      <c r="J294" s="1">
        <v>78</v>
      </c>
      <c r="K294" s="1">
        <v>0</v>
      </c>
      <c r="L294" s="1">
        <v>3</v>
      </c>
      <c r="M294" s="1">
        <v>0</v>
      </c>
      <c r="N294" s="1">
        <v>0</v>
      </c>
      <c r="O294" s="1">
        <v>0</v>
      </c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>
      <c r="A295" s="16">
        <v>42414</v>
      </c>
      <c r="B295" s="5" t="s">
        <v>22</v>
      </c>
      <c r="C295" s="1">
        <v>2154.96</v>
      </c>
      <c r="D295" s="1">
        <v>32</v>
      </c>
      <c r="E295" s="1">
        <f t="shared" si="63"/>
        <v>0.3305153374233129</v>
      </c>
      <c r="F295" s="1">
        <v>10</v>
      </c>
      <c r="G295" s="1">
        <f t="shared" si="64"/>
        <v>0.3125</v>
      </c>
      <c r="H295" s="1">
        <f t="shared" si="65"/>
        <v>0.3859169054441261</v>
      </c>
      <c r="I295" s="1">
        <v>30.04</v>
      </c>
      <c r="J295" s="1">
        <v>36.5</v>
      </c>
      <c r="K295" s="1">
        <v>0</v>
      </c>
      <c r="L295" s="1">
        <v>1</v>
      </c>
      <c r="M295" s="1">
        <v>0</v>
      </c>
      <c r="N295" s="1">
        <v>0</v>
      </c>
      <c r="O295" s="1">
        <v>0</v>
      </c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>
      <c r="A296" s="16">
        <v>42415</v>
      </c>
      <c r="B296" s="5" t="s">
        <v>16</v>
      </c>
      <c r="C296" s="1">
        <v>5399.33</v>
      </c>
      <c r="D296" s="1">
        <v>56</v>
      </c>
      <c r="E296" s="1">
        <f t="shared" si="63"/>
        <v>0.82811809815950921</v>
      </c>
      <c r="F296" s="1">
        <v>15</v>
      </c>
      <c r="G296" s="1">
        <f t="shared" si="64"/>
        <v>0.26785714285714285</v>
      </c>
      <c r="H296" s="1">
        <f t="shared" si="65"/>
        <v>0.96692872492836679</v>
      </c>
      <c r="I296" s="1">
        <v>36.11</v>
      </c>
      <c r="J296" s="1">
        <v>770.68</v>
      </c>
      <c r="K296" s="1">
        <v>0</v>
      </c>
      <c r="L296" s="1">
        <v>0</v>
      </c>
      <c r="M296" s="1">
        <v>684</v>
      </c>
      <c r="N296" s="1">
        <v>0</v>
      </c>
      <c r="O296" s="1">
        <v>0</v>
      </c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>
      <c r="A297" s="16">
        <v>42416</v>
      </c>
      <c r="B297" s="5" t="s">
        <v>17</v>
      </c>
      <c r="C297" s="1">
        <v>3950.88</v>
      </c>
      <c r="D297" s="1">
        <v>64</v>
      </c>
      <c r="E297" s="1">
        <f t="shared" si="63"/>
        <v>0.60596319018404909</v>
      </c>
      <c r="F297" s="1">
        <v>15</v>
      </c>
      <c r="G297" s="1">
        <f t="shared" si="64"/>
        <v>0.234375</v>
      </c>
      <c r="H297" s="1">
        <f t="shared" si="65"/>
        <v>0.70753581661891118</v>
      </c>
      <c r="I297" s="1">
        <v>35.909999999999997</v>
      </c>
      <c r="J297" s="1">
        <v>79.41</v>
      </c>
      <c r="K297" s="1">
        <v>0</v>
      </c>
      <c r="L297" s="1">
        <v>3</v>
      </c>
      <c r="M297" s="1">
        <v>0</v>
      </c>
      <c r="N297" s="1">
        <v>0</v>
      </c>
      <c r="O297" s="1">
        <v>0</v>
      </c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>
      <c r="A298" s="16">
        <v>42417</v>
      </c>
      <c r="B298" s="5" t="s">
        <v>18</v>
      </c>
      <c r="C298" s="1">
        <v>3995.92</v>
      </c>
      <c r="D298" s="1">
        <v>53</v>
      </c>
      <c r="E298" s="1">
        <f t="shared" si="63"/>
        <v>0.61287116564417177</v>
      </c>
      <c r="F298" s="1">
        <v>14</v>
      </c>
      <c r="G298" s="1">
        <f t="shared" si="64"/>
        <v>0.26415094339622641</v>
      </c>
      <c r="H298" s="1">
        <f t="shared" si="65"/>
        <v>0.71560171919770776</v>
      </c>
      <c r="I298" s="1">
        <v>27.41</v>
      </c>
      <c r="J298" s="1"/>
      <c r="K298" s="1">
        <v>0</v>
      </c>
      <c r="L298" s="1">
        <v>3</v>
      </c>
      <c r="M298" s="1">
        <v>0</v>
      </c>
      <c r="N298" s="1">
        <v>0</v>
      </c>
      <c r="O298" s="1">
        <v>45</v>
      </c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>
      <c r="A299" s="16">
        <v>42418</v>
      </c>
      <c r="B299" s="5" t="s">
        <v>19</v>
      </c>
      <c r="C299" s="1">
        <v>4626.8500000000004</v>
      </c>
      <c r="D299" s="1">
        <v>50</v>
      </c>
      <c r="E299" s="1">
        <f t="shared" si="63"/>
        <v>0.70963957055214733</v>
      </c>
      <c r="F299" s="1">
        <v>13</v>
      </c>
      <c r="G299" s="1">
        <f t="shared" si="64"/>
        <v>0.26</v>
      </c>
      <c r="H299" s="1">
        <f t="shared" si="65"/>
        <v>0.82859061604584539</v>
      </c>
      <c r="I299" s="1">
        <v>34.01</v>
      </c>
      <c r="J299" s="1">
        <v>226.52</v>
      </c>
      <c r="K299" s="1">
        <v>0</v>
      </c>
      <c r="L299" s="1">
        <v>0</v>
      </c>
      <c r="M299" s="1">
        <v>0</v>
      </c>
      <c r="N299" s="1">
        <v>0</v>
      </c>
      <c r="O299" s="1">
        <v>92</v>
      </c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>
      <c r="A300" s="16">
        <v>42419</v>
      </c>
      <c r="B300" s="5" t="s">
        <v>20</v>
      </c>
      <c r="C300" s="1">
        <v>3604.14</v>
      </c>
      <c r="D300" s="1">
        <v>69</v>
      </c>
      <c r="E300" s="1">
        <f t="shared" si="63"/>
        <v>0.55278220858895699</v>
      </c>
      <c r="F300" s="1">
        <v>21</v>
      </c>
      <c r="G300" s="1">
        <f t="shared" si="64"/>
        <v>0.30434782608695654</v>
      </c>
      <c r="H300" s="1">
        <f t="shared" si="65"/>
        <v>0.64544054441260745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>
      <c r="A301" s="16">
        <v>42420</v>
      </c>
      <c r="B301" s="5" t="s">
        <v>21</v>
      </c>
      <c r="C301" s="1">
        <v>3927.55</v>
      </c>
      <c r="D301" s="1">
        <v>57</v>
      </c>
      <c r="E301" s="1">
        <f t="shared" si="63"/>
        <v>0.6023849693251534</v>
      </c>
      <c r="F301" s="1">
        <v>16</v>
      </c>
      <c r="G301" s="1">
        <f t="shared" si="64"/>
        <v>0.2807017543859649</v>
      </c>
      <c r="H301" s="1">
        <f t="shared" si="65"/>
        <v>0.70335780802292269</v>
      </c>
      <c r="I301" s="1">
        <v>37.83</v>
      </c>
      <c r="J301" s="1">
        <v>563</v>
      </c>
      <c r="K301" s="1">
        <v>0</v>
      </c>
      <c r="L301" s="1">
        <v>0</v>
      </c>
      <c r="M301" s="1">
        <v>90</v>
      </c>
      <c r="N301" s="1">
        <v>1</v>
      </c>
      <c r="O301" s="1">
        <v>466</v>
      </c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>
      <c r="A302" s="16">
        <v>42421</v>
      </c>
      <c r="B302" s="5" t="s">
        <v>22</v>
      </c>
      <c r="C302" s="1">
        <v>2280.4899999999998</v>
      </c>
      <c r="D302" s="1">
        <v>42</v>
      </c>
      <c r="E302" s="1">
        <f t="shared" si="63"/>
        <v>0.34976840490797545</v>
      </c>
      <c r="F302" s="1">
        <v>18</v>
      </c>
      <c r="G302" s="1">
        <f t="shared" si="64"/>
        <v>0.42857142857142855</v>
      </c>
      <c r="H302" s="1">
        <f t="shared" si="65"/>
        <v>0.40839720630372489</v>
      </c>
      <c r="I302" s="1">
        <v>36.6</v>
      </c>
      <c r="J302" s="1">
        <v>273</v>
      </c>
      <c r="K302" s="1">
        <v>0</v>
      </c>
      <c r="L302" s="1">
        <v>0</v>
      </c>
      <c r="M302" s="1">
        <v>0</v>
      </c>
      <c r="N302" s="1">
        <v>0</v>
      </c>
      <c r="O302" s="1">
        <v>90</v>
      </c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>
      <c r="A303" s="16">
        <v>42422</v>
      </c>
      <c r="B303" s="5" t="s">
        <v>16</v>
      </c>
      <c r="C303" s="1">
        <v>5995.78</v>
      </c>
      <c r="D303" s="1">
        <v>69</v>
      </c>
      <c r="E303" s="1">
        <f t="shared" si="63"/>
        <v>0.91959815950920243</v>
      </c>
      <c r="F303" s="1">
        <v>21</v>
      </c>
      <c r="G303" s="1">
        <f t="shared" si="64"/>
        <v>0.30434782608695654</v>
      </c>
      <c r="H303" s="1">
        <f t="shared" si="65"/>
        <v>1.0737428366762176</v>
      </c>
      <c r="I303" s="1">
        <v>35.83</v>
      </c>
      <c r="J303" s="1">
        <v>349</v>
      </c>
      <c r="K303" s="1">
        <v>0</v>
      </c>
      <c r="L303" s="1">
        <v>0</v>
      </c>
      <c r="M303" s="1">
        <v>0</v>
      </c>
      <c r="N303" s="1">
        <v>1</v>
      </c>
      <c r="O303" s="1">
        <v>305</v>
      </c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>
      <c r="A304" s="16">
        <v>42423</v>
      </c>
      <c r="B304" s="5" t="s">
        <v>17</v>
      </c>
      <c r="C304" s="1">
        <v>3340.55</v>
      </c>
      <c r="D304" s="1">
        <v>46</v>
      </c>
      <c r="E304" s="1">
        <f t="shared" si="63"/>
        <v>0.51235429447852765</v>
      </c>
      <c r="F304" s="1">
        <v>8</v>
      </c>
      <c r="G304" s="1">
        <f t="shared" si="64"/>
        <v>0.17391304347826086</v>
      </c>
      <c r="H304" s="1">
        <f t="shared" si="65"/>
        <v>0.5982360315186247</v>
      </c>
      <c r="I304" s="1">
        <v>39.4</v>
      </c>
      <c r="J304" s="1">
        <v>546</v>
      </c>
      <c r="K304" s="1">
        <v>0</v>
      </c>
      <c r="L304" s="1">
        <v>0</v>
      </c>
      <c r="M304" s="1">
        <v>0</v>
      </c>
      <c r="N304" s="1">
        <v>0</v>
      </c>
      <c r="O304" s="1">
        <v>45</v>
      </c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>
      <c r="A305" s="9">
        <v>42424</v>
      </c>
      <c r="B305" s="28" t="s">
        <v>18</v>
      </c>
      <c r="C305" s="1">
        <v>6906.63</v>
      </c>
      <c r="D305" s="1">
        <v>61</v>
      </c>
      <c r="E305" s="1">
        <f t="shared" si="63"/>
        <v>1.0592990797546011</v>
      </c>
      <c r="F305" s="1">
        <v>17</v>
      </c>
      <c r="G305" s="1">
        <f t="shared" si="64"/>
        <v>0.27868852459016391</v>
      </c>
      <c r="H305" s="1">
        <f t="shared" si="65"/>
        <v>1.2368606733524357</v>
      </c>
      <c r="I305" s="1">
        <v>27.7</v>
      </c>
      <c r="J305" s="1">
        <v>240.2</v>
      </c>
      <c r="K305" s="1">
        <v>0</v>
      </c>
      <c r="L305" s="1">
        <v>0</v>
      </c>
      <c r="M305" s="1">
        <v>0</v>
      </c>
      <c r="N305" s="1">
        <v>0</v>
      </c>
      <c r="O305" s="1">
        <v>410</v>
      </c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>
      <c r="A306" s="9">
        <v>42425</v>
      </c>
      <c r="B306" s="28" t="s">
        <v>19</v>
      </c>
      <c r="C306" s="1">
        <v>7014.07</v>
      </c>
      <c r="D306" s="1">
        <v>54</v>
      </c>
      <c r="E306" s="1">
        <f t="shared" si="63"/>
        <v>1.0757776073619632</v>
      </c>
      <c r="F306" s="1">
        <v>9</v>
      </c>
      <c r="G306" s="1">
        <f t="shared" si="64"/>
        <v>0.16666666666666666</v>
      </c>
      <c r="H306" s="1">
        <f t="shared" si="65"/>
        <v>1.2561013610315186</v>
      </c>
      <c r="I306" s="1">
        <v>30</v>
      </c>
      <c r="J306" s="1">
        <v>55</v>
      </c>
      <c r="K306" s="1">
        <v>0</v>
      </c>
      <c r="L306" s="1">
        <v>6</v>
      </c>
      <c r="M306" s="1">
        <v>0</v>
      </c>
      <c r="N306" s="1">
        <v>0</v>
      </c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>
      <c r="A307" s="9">
        <v>42426</v>
      </c>
      <c r="B307" s="28" t="s">
        <v>20</v>
      </c>
      <c r="C307" s="1">
        <v>4938.01</v>
      </c>
      <c r="D307" s="1">
        <v>52</v>
      </c>
      <c r="E307" s="1">
        <f t="shared" si="63"/>
        <v>0.75736349693251537</v>
      </c>
      <c r="F307" s="1">
        <v>15</v>
      </c>
      <c r="G307" s="1">
        <f t="shared" si="64"/>
        <v>0.28846153846153844</v>
      </c>
      <c r="H307" s="1">
        <f t="shared" si="65"/>
        <v>0.88431411174785102</v>
      </c>
      <c r="I307" s="1">
        <v>34</v>
      </c>
      <c r="J307" s="1"/>
      <c r="K307" s="1">
        <v>0</v>
      </c>
      <c r="L307" s="1">
        <v>0</v>
      </c>
      <c r="M307" s="1">
        <v>0</v>
      </c>
      <c r="N307" s="1">
        <v>0</v>
      </c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>
      <c r="A308" s="9">
        <v>42427</v>
      </c>
      <c r="B308" s="28" t="s">
        <v>21</v>
      </c>
      <c r="C308" s="1">
        <v>4247.96</v>
      </c>
      <c r="D308" s="1">
        <v>59</v>
      </c>
      <c r="E308" s="1">
        <f t="shared" si="63"/>
        <v>0.65152760736196325</v>
      </c>
      <c r="F308" s="1">
        <v>12</v>
      </c>
      <c r="G308" s="1">
        <f t="shared" si="64"/>
        <v>0.20338983050847459</v>
      </c>
      <c r="H308" s="1">
        <f t="shared" si="65"/>
        <v>0.76073782234957021</v>
      </c>
      <c r="I308" s="1">
        <v>35.67</v>
      </c>
      <c r="J308" s="1">
        <v>196</v>
      </c>
      <c r="K308" s="1">
        <v>0</v>
      </c>
      <c r="L308" s="1">
        <v>0</v>
      </c>
      <c r="M308" s="1">
        <v>0</v>
      </c>
      <c r="N308" s="1">
        <v>0</v>
      </c>
      <c r="O308" s="1">
        <v>406</v>
      </c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>
      <c r="A309" s="9">
        <v>42428</v>
      </c>
      <c r="B309" s="28" t="s">
        <v>22</v>
      </c>
      <c r="C309" s="1">
        <v>4995.34</v>
      </c>
      <c r="D309" s="1">
        <v>56</v>
      </c>
      <c r="E309" s="1">
        <f t="shared" si="63"/>
        <v>0.7661564417177914</v>
      </c>
      <c r="F309" s="1">
        <v>15</v>
      </c>
      <c r="G309" s="1">
        <f t="shared" si="64"/>
        <v>0.26785714285714285</v>
      </c>
      <c r="H309" s="1">
        <f t="shared" si="65"/>
        <v>0.89458094555873924</v>
      </c>
      <c r="I309" s="1">
        <v>41.83</v>
      </c>
      <c r="J309" s="1">
        <v>302</v>
      </c>
      <c r="K309" s="1">
        <v>0</v>
      </c>
      <c r="L309" s="1">
        <v>0</v>
      </c>
      <c r="M309" s="1">
        <v>170</v>
      </c>
      <c r="N309" s="1">
        <v>0</v>
      </c>
      <c r="O309" s="1">
        <v>358.7</v>
      </c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>
      <c r="A310" s="9">
        <v>42429</v>
      </c>
      <c r="B310" s="28" t="s">
        <v>16</v>
      </c>
      <c r="C310" s="1">
        <v>4218.7700000000004</v>
      </c>
      <c r="D310" s="1">
        <v>62</v>
      </c>
      <c r="E310" s="1">
        <f t="shared" si="63"/>
        <v>0.6470506134969326</v>
      </c>
      <c r="F310" s="1">
        <v>11</v>
      </c>
      <c r="G310" s="1">
        <f t="shared" si="64"/>
        <v>0.17741935483870969</v>
      </c>
      <c r="H310" s="1">
        <f t="shared" si="65"/>
        <v>0.75551038681948435</v>
      </c>
      <c r="I310" s="1">
        <v>33.4</v>
      </c>
      <c r="J310" s="1">
        <v>386.5</v>
      </c>
      <c r="K310" s="1">
        <v>0</v>
      </c>
      <c r="L310" s="1">
        <v>0</v>
      </c>
      <c r="M310" s="1">
        <v>0</v>
      </c>
      <c r="N310" s="1">
        <v>0</v>
      </c>
      <c r="O310" s="1">
        <v>0</v>
      </c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>
      <c r="A311" s="9">
        <v>42430</v>
      </c>
      <c r="B311" s="28" t="s">
        <v>17</v>
      </c>
      <c r="C311" s="1">
        <v>3096.82</v>
      </c>
      <c r="D311" s="1">
        <v>49</v>
      </c>
      <c r="E311" s="1">
        <f t="shared" si="63"/>
        <v>0.47497239263803681</v>
      </c>
      <c r="F311" s="1">
        <v>12</v>
      </c>
      <c r="G311" s="1">
        <f t="shared" si="64"/>
        <v>0.24489795918367346</v>
      </c>
      <c r="H311" s="1">
        <f t="shared" si="65"/>
        <v>0.55458810888252152</v>
      </c>
      <c r="I311" s="1">
        <v>42.38</v>
      </c>
      <c r="J311" s="1">
        <v>94.3</v>
      </c>
      <c r="K311" s="1">
        <v>0</v>
      </c>
      <c r="L311" s="1">
        <v>0</v>
      </c>
      <c r="M311" s="1">
        <v>0</v>
      </c>
      <c r="N311" s="1">
        <v>0</v>
      </c>
      <c r="O311" s="1">
        <v>0</v>
      </c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>
      <c r="A312" s="9">
        <v>42431</v>
      </c>
      <c r="B312" s="28" t="s">
        <v>18</v>
      </c>
      <c r="C312" s="1">
        <v>4538.2299999999996</v>
      </c>
      <c r="D312" s="1">
        <v>59</v>
      </c>
      <c r="E312" s="1">
        <f t="shared" si="63"/>
        <v>0.69604754601226992</v>
      </c>
      <c r="F312" s="1">
        <v>20</v>
      </c>
      <c r="G312" s="1">
        <f t="shared" si="64"/>
        <v>0.33898305084745761</v>
      </c>
      <c r="H312" s="1">
        <f t="shared" si="65"/>
        <v>0.81272027220630361</v>
      </c>
      <c r="I312" s="1">
        <v>37.5</v>
      </c>
      <c r="J312" s="1">
        <v>923.98</v>
      </c>
      <c r="K312" s="1">
        <v>0</v>
      </c>
      <c r="L312" s="1">
        <v>0</v>
      </c>
      <c r="M312" s="1">
        <v>5.5</v>
      </c>
      <c r="N312" s="1">
        <v>0</v>
      </c>
      <c r="O312" s="1">
        <v>213.8</v>
      </c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>
      <c r="A313" s="9">
        <v>42432</v>
      </c>
      <c r="B313" s="28" t="s">
        <v>19</v>
      </c>
      <c r="C313" s="1">
        <v>5873.11</v>
      </c>
      <c r="D313" s="1">
        <v>52</v>
      </c>
      <c r="E313" s="1">
        <f t="shared" si="63"/>
        <v>0.90078374233128833</v>
      </c>
      <c r="F313" s="1">
        <v>19</v>
      </c>
      <c r="G313" s="1">
        <f t="shared" si="64"/>
        <v>0.36538461538461536</v>
      </c>
      <c r="H313" s="1">
        <f t="shared" si="65"/>
        <v>1.0517747134670488</v>
      </c>
      <c r="I313" s="1">
        <v>24.3</v>
      </c>
      <c r="J313" s="1">
        <v>99.09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>
      <c r="A314" s="9">
        <v>42433</v>
      </c>
      <c r="B314" s="28" t="s">
        <v>20</v>
      </c>
      <c r="C314" s="1">
        <v>4021.96</v>
      </c>
      <c r="D314" s="1">
        <v>59</v>
      </c>
      <c r="E314" s="1">
        <f t="shared" si="63"/>
        <v>0.61686503067484666</v>
      </c>
      <c r="F314" s="1">
        <v>7</v>
      </c>
      <c r="G314" s="1">
        <f t="shared" si="64"/>
        <v>0.11864406779661017</v>
      </c>
      <c r="H314" s="1">
        <f t="shared" si="65"/>
        <v>0.72026504297994265</v>
      </c>
      <c r="I314" s="1">
        <v>30.45</v>
      </c>
      <c r="J314" s="1">
        <v>101.76</v>
      </c>
      <c r="K314" s="1">
        <v>0</v>
      </c>
      <c r="L314" s="1">
        <v>0</v>
      </c>
      <c r="M314" s="1">
        <v>0</v>
      </c>
      <c r="N314" s="1">
        <v>0</v>
      </c>
      <c r="O314" s="1">
        <v>0</v>
      </c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>
      <c r="A315" s="9">
        <v>42434</v>
      </c>
      <c r="B315" s="28" t="s">
        <v>21</v>
      </c>
      <c r="C315" s="1">
        <v>4504.41</v>
      </c>
      <c r="D315" s="1">
        <v>55</v>
      </c>
      <c r="E315" s="1">
        <f t="shared" si="63"/>
        <v>0.69086042944785275</v>
      </c>
      <c r="F315" s="1">
        <v>12</v>
      </c>
      <c r="G315" s="1">
        <f t="shared" si="64"/>
        <v>0.21818181818181817</v>
      </c>
      <c r="H315" s="1">
        <f t="shared" si="65"/>
        <v>0.80666368194842408</v>
      </c>
      <c r="I315" s="1">
        <v>35.090000000000003</v>
      </c>
      <c r="J315" s="1">
        <v>421</v>
      </c>
      <c r="K315" s="1">
        <v>0</v>
      </c>
      <c r="L315" s="1">
        <v>1</v>
      </c>
      <c r="M315" s="1">
        <v>0</v>
      </c>
      <c r="N315" s="1">
        <v>0</v>
      </c>
      <c r="O315" s="1">
        <v>0</v>
      </c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>
      <c r="A316" s="9">
        <v>42435</v>
      </c>
      <c r="B316" s="28" t="s">
        <v>22</v>
      </c>
      <c r="C316" s="1">
        <v>3662.57</v>
      </c>
      <c r="D316" s="1">
        <v>51</v>
      </c>
      <c r="E316" s="1">
        <f t="shared" si="63"/>
        <v>0.56174386503067486</v>
      </c>
      <c r="F316" s="1">
        <v>13</v>
      </c>
      <c r="G316" s="1">
        <f t="shared" si="64"/>
        <v>0.25490196078431371</v>
      </c>
      <c r="H316" s="1">
        <f t="shared" si="65"/>
        <v>0.6559043696275072</v>
      </c>
      <c r="I316" s="1">
        <v>33.130000000000003</v>
      </c>
      <c r="J316" s="1">
        <v>79.48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>
      <c r="A317" s="9">
        <v>42436</v>
      </c>
      <c r="B317" s="28" t="s">
        <v>16</v>
      </c>
      <c r="C317" s="1">
        <v>6281.69</v>
      </c>
      <c r="D317" s="1">
        <v>61</v>
      </c>
      <c r="E317" s="1">
        <f t="shared" si="63"/>
        <v>0.96344938650306744</v>
      </c>
      <c r="F317" s="1">
        <v>17</v>
      </c>
      <c r="G317" s="1">
        <f t="shared" si="64"/>
        <v>0.27868852459016391</v>
      </c>
      <c r="H317" s="1">
        <f t="shared" si="65"/>
        <v>1.1249444842406877</v>
      </c>
      <c r="I317" s="1">
        <v>30.16</v>
      </c>
      <c r="J317" s="1">
        <v>928.63</v>
      </c>
      <c r="K317" s="1">
        <v>0</v>
      </c>
      <c r="L317" s="1">
        <v>0</v>
      </c>
      <c r="M317" s="1">
        <v>355.24</v>
      </c>
      <c r="N317" s="1">
        <v>1</v>
      </c>
      <c r="O317" s="1">
        <v>0</v>
      </c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>
      <c r="A318" s="9">
        <v>42437</v>
      </c>
      <c r="B318" s="28" t="s">
        <v>17</v>
      </c>
      <c r="C318" s="1">
        <v>6504.69</v>
      </c>
      <c r="D318" s="1">
        <v>58</v>
      </c>
      <c r="E318" s="1">
        <f t="shared" si="63"/>
        <v>0.99765184049079747</v>
      </c>
      <c r="F318" s="1">
        <v>18</v>
      </c>
      <c r="G318" s="1">
        <f t="shared" si="64"/>
        <v>0.31034482758620691</v>
      </c>
      <c r="H318" s="1">
        <f>C318/6155</f>
        <v>1.0568139723801786</v>
      </c>
      <c r="I318" s="1">
        <v>36.9</v>
      </c>
      <c r="J318" s="1">
        <v>491</v>
      </c>
      <c r="K318" s="1">
        <v>0</v>
      </c>
      <c r="L318" s="1">
        <v>3</v>
      </c>
      <c r="M318" s="1">
        <v>260.60000000000002</v>
      </c>
      <c r="N318" s="1">
        <v>0</v>
      </c>
      <c r="O318" s="1">
        <v>224</v>
      </c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>
      <c r="A319" s="9">
        <v>42438</v>
      </c>
      <c r="B319" s="28" t="s">
        <v>18</v>
      </c>
      <c r="C319" s="1">
        <v>3936.15</v>
      </c>
      <c r="D319" s="1">
        <v>66</v>
      </c>
      <c r="E319" s="1">
        <f t="shared" si="63"/>
        <v>0.6037039877300614</v>
      </c>
      <c r="F319" s="1">
        <v>19</v>
      </c>
      <c r="G319" s="1">
        <f t="shared" si="64"/>
        <v>0.2878787878787879</v>
      </c>
      <c r="H319" s="1">
        <f t="shared" ref="H319:H353" si="66">C319/6155</f>
        <v>0.63950446791226645</v>
      </c>
      <c r="I319" s="1">
        <v>37.15</v>
      </c>
      <c r="J319" s="1">
        <v>91.6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>
      <c r="A320" s="9">
        <v>42439</v>
      </c>
      <c r="B320" s="28" t="s">
        <v>19</v>
      </c>
      <c r="C320" s="1">
        <v>4508.63</v>
      </c>
      <c r="D320" s="1">
        <v>61</v>
      </c>
      <c r="E320" s="1">
        <f t="shared" si="63"/>
        <v>0.69150766871165648</v>
      </c>
      <c r="F320" s="1">
        <v>24</v>
      </c>
      <c r="G320" s="1">
        <f t="shared" si="64"/>
        <v>0.39344262295081966</v>
      </c>
      <c r="H320" s="1">
        <f t="shared" si="66"/>
        <v>0.73251502843216898</v>
      </c>
      <c r="I320" s="1">
        <v>29.68</v>
      </c>
      <c r="J320" s="1">
        <v>194</v>
      </c>
      <c r="K320" s="1">
        <v>0</v>
      </c>
      <c r="L320" s="1">
        <v>0</v>
      </c>
      <c r="M320" s="1">
        <v>0</v>
      </c>
      <c r="N320" s="1">
        <v>0</v>
      </c>
      <c r="O320" s="1">
        <v>45</v>
      </c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>
      <c r="A321" s="9">
        <v>42440</v>
      </c>
      <c r="B321" s="28" t="s">
        <v>20</v>
      </c>
      <c r="C321" s="1">
        <v>4122.34</v>
      </c>
      <c r="D321" s="1">
        <v>48</v>
      </c>
      <c r="E321" s="1">
        <f t="shared" si="63"/>
        <v>0.63226073619631906</v>
      </c>
      <c r="F321" s="1">
        <v>9</v>
      </c>
      <c r="G321" s="1">
        <f t="shared" si="64"/>
        <v>0.1875</v>
      </c>
      <c r="H321" s="1">
        <f t="shared" si="66"/>
        <v>0.66975467099918773</v>
      </c>
      <c r="I321" s="1">
        <v>32.659999999999997</v>
      </c>
      <c r="J321" s="1">
        <v>442</v>
      </c>
      <c r="K321" s="1">
        <v>0</v>
      </c>
      <c r="L321" s="1">
        <v>0</v>
      </c>
      <c r="M321" s="1">
        <v>2</v>
      </c>
      <c r="N321" s="1">
        <v>0</v>
      </c>
      <c r="O321" s="1">
        <v>45</v>
      </c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>
      <c r="A322" s="9">
        <v>42441</v>
      </c>
      <c r="B322" s="28" t="s">
        <v>21</v>
      </c>
      <c r="C322" s="1">
        <v>4616.93</v>
      </c>
      <c r="D322" s="1">
        <v>54</v>
      </c>
      <c r="E322" s="1">
        <f t="shared" si="63"/>
        <v>0.70811809815950921</v>
      </c>
      <c r="F322" s="1">
        <v>17</v>
      </c>
      <c r="G322" s="1">
        <f t="shared" si="64"/>
        <v>0.31481481481481483</v>
      </c>
      <c r="H322" s="1">
        <f t="shared" si="66"/>
        <v>0.75011047928513408</v>
      </c>
      <c r="I322" s="1">
        <v>33.93</v>
      </c>
      <c r="J322" s="1">
        <v>790.4</v>
      </c>
      <c r="K322" s="1">
        <v>0</v>
      </c>
      <c r="L322" s="1">
        <v>0</v>
      </c>
      <c r="M322" s="1">
        <v>3</v>
      </c>
      <c r="N322" s="1">
        <v>0</v>
      </c>
      <c r="O322" s="1">
        <v>0</v>
      </c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>
      <c r="A323" s="9">
        <v>42442</v>
      </c>
      <c r="B323" s="28" t="s">
        <v>22</v>
      </c>
      <c r="C323" s="1">
        <v>4765.24</v>
      </c>
      <c r="D323" s="1">
        <v>45</v>
      </c>
      <c r="E323" s="1">
        <f t="shared" si="63"/>
        <v>0.73086503067484654</v>
      </c>
      <c r="F323" s="1">
        <v>13</v>
      </c>
      <c r="G323" s="1">
        <f t="shared" si="64"/>
        <v>0.28888888888888886</v>
      </c>
      <c r="H323" s="1">
        <f t="shared" si="66"/>
        <v>0.77420633631194147</v>
      </c>
      <c r="I323" s="1">
        <v>36.880000000000003</v>
      </c>
      <c r="J323" s="1">
        <v>291.60000000000002</v>
      </c>
      <c r="K323" s="1">
        <v>0</v>
      </c>
      <c r="L323" s="1">
        <v>6</v>
      </c>
      <c r="M323" s="1">
        <v>1</v>
      </c>
      <c r="N323" s="1">
        <v>0</v>
      </c>
      <c r="O323" s="1">
        <v>0</v>
      </c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>
      <c r="A324" s="9">
        <v>42443</v>
      </c>
      <c r="B324" s="28" t="s">
        <v>16</v>
      </c>
      <c r="C324" s="1">
        <v>4765.68</v>
      </c>
      <c r="D324" s="1">
        <v>81</v>
      </c>
      <c r="E324" s="1">
        <f t="shared" si="63"/>
        <v>0.73093251533742332</v>
      </c>
      <c r="F324" s="1">
        <v>27</v>
      </c>
      <c r="G324" s="1">
        <f t="shared" si="64"/>
        <v>0.33333333333333331</v>
      </c>
      <c r="H324" s="1">
        <f t="shared" si="66"/>
        <v>0.77427782290820479</v>
      </c>
      <c r="I324" s="1">
        <v>33.36</v>
      </c>
      <c r="J324" s="1">
        <v>92.2</v>
      </c>
      <c r="K324" s="1">
        <v>0</v>
      </c>
      <c r="L324" s="1">
        <v>3</v>
      </c>
      <c r="M324" s="1">
        <v>0</v>
      </c>
      <c r="N324" s="1">
        <v>2</v>
      </c>
      <c r="O324" s="1">
        <v>135</v>
      </c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>
      <c r="A325" s="9">
        <v>42444</v>
      </c>
      <c r="B325" s="28" t="s">
        <v>17</v>
      </c>
      <c r="C325" s="1">
        <v>3747.26</v>
      </c>
      <c r="D325" s="1">
        <v>54</v>
      </c>
      <c r="E325" s="1">
        <f t="shared" si="63"/>
        <v>0.5747331288343559</v>
      </c>
      <c r="F325" s="1">
        <v>22</v>
      </c>
      <c r="G325" s="1">
        <f t="shared" si="64"/>
        <v>0.40740740740740738</v>
      </c>
      <c r="H325" s="1">
        <f t="shared" si="66"/>
        <v>0.60881559707554833</v>
      </c>
      <c r="I325" s="1">
        <v>40.28</v>
      </c>
      <c r="J325" s="1">
        <v>495.15</v>
      </c>
      <c r="K325" s="1">
        <v>0</v>
      </c>
      <c r="L325" s="1">
        <v>0</v>
      </c>
      <c r="M325" s="1">
        <v>0</v>
      </c>
      <c r="N325" s="1">
        <v>2</v>
      </c>
      <c r="O325" s="1">
        <v>0</v>
      </c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>
      <c r="A326" s="9">
        <v>42445</v>
      </c>
      <c r="B326" s="28" t="s">
        <v>18</v>
      </c>
      <c r="C326" s="1">
        <v>4152.1899999999996</v>
      </c>
      <c r="D326" s="1">
        <v>56</v>
      </c>
      <c r="E326" s="1">
        <f t="shared" si="63"/>
        <v>0.63683895705521465</v>
      </c>
      <c r="F326" s="1">
        <v>13</v>
      </c>
      <c r="G326" s="1">
        <f t="shared" si="64"/>
        <v>0.23214285714285715</v>
      </c>
      <c r="H326" s="1">
        <f t="shared" si="66"/>
        <v>0.67460438667749789</v>
      </c>
      <c r="I326" s="1">
        <v>36.54</v>
      </c>
      <c r="J326" s="1">
        <v>129</v>
      </c>
      <c r="K326" s="1">
        <v>0</v>
      </c>
      <c r="L326" s="1">
        <v>3</v>
      </c>
      <c r="M326" s="1">
        <v>0</v>
      </c>
      <c r="N326" s="1">
        <v>0</v>
      </c>
      <c r="O326" s="1">
        <v>45</v>
      </c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>
      <c r="A327" s="9">
        <v>42446</v>
      </c>
      <c r="B327" s="28" t="s">
        <v>19</v>
      </c>
      <c r="C327" s="1">
        <v>4223.82</v>
      </c>
      <c r="D327" s="1">
        <v>53</v>
      </c>
      <c r="E327" s="1">
        <f t="shared" si="63"/>
        <v>0.64782515337423308</v>
      </c>
      <c r="F327" s="1">
        <v>18</v>
      </c>
      <c r="G327" s="1">
        <f t="shared" si="64"/>
        <v>0.33962264150943394</v>
      </c>
      <c r="H327" s="1">
        <f t="shared" si="66"/>
        <v>0.68624207961007311</v>
      </c>
      <c r="I327" s="1">
        <v>25.91</v>
      </c>
      <c r="J327" s="1">
        <v>304.83999999999997</v>
      </c>
      <c r="K327" s="1">
        <v>0</v>
      </c>
      <c r="L327" s="1">
        <v>0</v>
      </c>
      <c r="M327" s="1">
        <v>0</v>
      </c>
      <c r="N327" s="1">
        <v>0</v>
      </c>
      <c r="O327" s="1">
        <v>45</v>
      </c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>
      <c r="A328" s="9">
        <v>42447</v>
      </c>
      <c r="B328" s="28" t="s">
        <v>20</v>
      </c>
      <c r="C328" s="1">
        <v>3277.47</v>
      </c>
      <c r="D328" s="1">
        <v>52</v>
      </c>
      <c r="E328" s="1">
        <f t="shared" si="63"/>
        <v>0.50267944785276075</v>
      </c>
      <c r="F328" s="1">
        <v>9</v>
      </c>
      <c r="G328" s="1">
        <f t="shared" si="64"/>
        <v>0.17307692307692307</v>
      </c>
      <c r="H328" s="1">
        <f t="shared" si="66"/>
        <v>0.53248903330625508</v>
      </c>
      <c r="I328" s="1">
        <v>30.67</v>
      </c>
      <c r="J328" s="1">
        <v>615.79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>
      <c r="A329" s="9">
        <v>42448</v>
      </c>
      <c r="B329" s="28" t="s">
        <v>21</v>
      </c>
      <c r="C329" s="1">
        <v>7373.8</v>
      </c>
      <c r="D329" s="1">
        <v>73</v>
      </c>
      <c r="E329" s="1">
        <f t="shared" si="63"/>
        <v>1.1309509202453989</v>
      </c>
      <c r="F329" s="1">
        <v>21</v>
      </c>
      <c r="G329" s="1">
        <f t="shared" si="64"/>
        <v>0.28767123287671231</v>
      </c>
      <c r="H329" s="1">
        <f t="shared" si="66"/>
        <v>1.1980178716490659</v>
      </c>
      <c r="I329" s="1">
        <v>35.96</v>
      </c>
      <c r="J329" s="1">
        <v>393.8</v>
      </c>
      <c r="K329" s="1">
        <v>0</v>
      </c>
      <c r="L329" s="1">
        <v>0</v>
      </c>
      <c r="M329" s="1">
        <v>3</v>
      </c>
      <c r="N329" s="1">
        <v>0</v>
      </c>
      <c r="O329" s="1">
        <v>0</v>
      </c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>
      <c r="A330" s="9">
        <v>42449</v>
      </c>
      <c r="B330" s="28" t="s">
        <v>22</v>
      </c>
      <c r="C330" s="1">
        <v>6358.58</v>
      </c>
      <c r="D330" s="1">
        <v>49</v>
      </c>
      <c r="E330" s="1">
        <f t="shared" si="63"/>
        <v>0.97524233128834359</v>
      </c>
      <c r="F330" s="1">
        <v>12</v>
      </c>
      <c r="G330" s="1">
        <f t="shared" si="64"/>
        <v>0.24489795918367346</v>
      </c>
      <c r="H330" s="1">
        <f t="shared" si="66"/>
        <v>1.0330755483346872</v>
      </c>
      <c r="I330" s="1">
        <v>27.8</v>
      </c>
      <c r="J330" s="1">
        <v>546</v>
      </c>
      <c r="K330" s="1">
        <v>4</v>
      </c>
      <c r="L330" s="1">
        <v>0</v>
      </c>
      <c r="M330" s="1">
        <v>0</v>
      </c>
      <c r="N330" s="1">
        <v>0</v>
      </c>
      <c r="O330" s="1">
        <v>0</v>
      </c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>
      <c r="A331" s="9">
        <v>42450</v>
      </c>
      <c r="B331" s="28" t="s">
        <v>16</v>
      </c>
      <c r="C331" s="1">
        <v>4471.22</v>
      </c>
      <c r="D331" s="1">
        <v>59</v>
      </c>
      <c r="E331" s="1">
        <f t="shared" ref="E331:E363" si="67">C331/6520</f>
        <v>0.68576993865030678</v>
      </c>
      <c r="F331" s="1">
        <v>13</v>
      </c>
      <c r="G331" s="1">
        <f t="shared" ref="G331:G363" si="68">F331/D331</f>
        <v>0.22033898305084745</v>
      </c>
      <c r="H331" s="1">
        <f t="shared" si="66"/>
        <v>0.72643704305442736</v>
      </c>
      <c r="I331" s="1">
        <v>37.44</v>
      </c>
      <c r="J331" s="1">
        <v>182.14</v>
      </c>
      <c r="K331" s="1">
        <v>0</v>
      </c>
      <c r="L331" s="1">
        <v>0</v>
      </c>
      <c r="M331" s="1">
        <v>0</v>
      </c>
      <c r="N331" s="1">
        <v>0</v>
      </c>
      <c r="O331" s="1">
        <v>128</v>
      </c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>
      <c r="A332" s="9">
        <v>42451</v>
      </c>
      <c r="B332" s="28" t="s">
        <v>17</v>
      </c>
      <c r="C332" s="1">
        <v>3083.83</v>
      </c>
      <c r="D332" s="1">
        <v>36</v>
      </c>
      <c r="E332" s="1">
        <f t="shared" si="67"/>
        <v>0.47298006134969323</v>
      </c>
      <c r="F332" s="1">
        <v>7</v>
      </c>
      <c r="G332" s="1">
        <f t="shared" si="68"/>
        <v>0.19444444444444445</v>
      </c>
      <c r="H332" s="1">
        <f t="shared" si="66"/>
        <v>0.50102843216896831</v>
      </c>
      <c r="I332" s="1"/>
      <c r="J332" s="1">
        <v>315</v>
      </c>
      <c r="K332" s="1"/>
      <c r="L332" s="1"/>
      <c r="M332" s="1"/>
      <c r="N332" s="1"/>
      <c r="O332" s="1">
        <v>70</v>
      </c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>
      <c r="A333" s="9">
        <v>42452</v>
      </c>
      <c r="B333" s="28" t="s">
        <v>18</v>
      </c>
      <c r="C333" s="1">
        <v>3718.58</v>
      </c>
      <c r="D333" s="1">
        <v>58</v>
      </c>
      <c r="E333" s="1">
        <f t="shared" si="67"/>
        <v>0.5703343558282209</v>
      </c>
      <c r="F333" s="1">
        <v>23</v>
      </c>
      <c r="G333" s="1">
        <f t="shared" si="68"/>
        <v>0.39655172413793105</v>
      </c>
      <c r="H333" s="1">
        <f t="shared" si="66"/>
        <v>0.60415597075548333</v>
      </c>
      <c r="I333" s="1">
        <v>38.15</v>
      </c>
      <c r="J333" s="1">
        <v>227</v>
      </c>
      <c r="K333" s="1">
        <v>0</v>
      </c>
      <c r="L333" s="1">
        <v>0</v>
      </c>
      <c r="M333" s="1">
        <v>90</v>
      </c>
      <c r="N333" s="1">
        <v>0</v>
      </c>
      <c r="O333" s="1">
        <v>185</v>
      </c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>
      <c r="A334" s="9">
        <v>42453</v>
      </c>
      <c r="B334" s="28" t="s">
        <v>19</v>
      </c>
      <c r="C334" s="1">
        <v>5918.57</v>
      </c>
      <c r="D334" s="1">
        <v>67</v>
      </c>
      <c r="E334" s="1">
        <f t="shared" si="67"/>
        <v>0.90775613496932506</v>
      </c>
      <c r="F334" s="1">
        <v>25</v>
      </c>
      <c r="G334" s="1">
        <f t="shared" si="68"/>
        <v>0.37313432835820898</v>
      </c>
      <c r="H334" s="1">
        <f t="shared" si="66"/>
        <v>0.96158732737611696</v>
      </c>
      <c r="I334" s="1">
        <v>25.46</v>
      </c>
      <c r="J334" s="1">
        <v>155</v>
      </c>
      <c r="K334" s="1">
        <v>0</v>
      </c>
      <c r="L334" s="1">
        <v>0</v>
      </c>
      <c r="M334" s="1">
        <v>0</v>
      </c>
      <c r="N334" s="1">
        <v>2</v>
      </c>
      <c r="O334" s="1">
        <v>0</v>
      </c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>
      <c r="A335" s="9">
        <v>42454</v>
      </c>
      <c r="B335" s="28" t="s">
        <v>20</v>
      </c>
      <c r="C335" s="1">
        <v>5593.42</v>
      </c>
      <c r="D335" s="1">
        <v>47</v>
      </c>
      <c r="E335" s="1">
        <f t="shared" si="67"/>
        <v>0.85788650306748471</v>
      </c>
      <c r="F335" s="1">
        <v>10</v>
      </c>
      <c r="G335" s="1">
        <f t="shared" si="68"/>
        <v>0.21276595744680851</v>
      </c>
      <c r="H335" s="1">
        <f t="shared" si="66"/>
        <v>0.90876035743298134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>
      <c r="A336" s="9">
        <v>42455</v>
      </c>
      <c r="B336" s="28" t="s">
        <v>21</v>
      </c>
      <c r="C336" s="1">
        <v>4122.88</v>
      </c>
      <c r="D336" s="1">
        <v>51</v>
      </c>
      <c r="E336" s="1">
        <f t="shared" si="67"/>
        <v>0.63234355828220856</v>
      </c>
      <c r="F336" s="1">
        <v>12</v>
      </c>
      <c r="G336" s="1">
        <f t="shared" si="68"/>
        <v>0.23529411764705882</v>
      </c>
      <c r="H336" s="1">
        <f t="shared" si="66"/>
        <v>0.66984240454914701</v>
      </c>
      <c r="I336" s="1"/>
      <c r="J336" s="1">
        <v>521.20000000000005</v>
      </c>
      <c r="K336" s="1">
        <v>0</v>
      </c>
      <c r="L336" s="1">
        <v>0</v>
      </c>
      <c r="M336" s="1">
        <v>4</v>
      </c>
      <c r="N336" s="1">
        <v>0</v>
      </c>
      <c r="O336" s="1">
        <v>0</v>
      </c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>
      <c r="A337" s="9">
        <v>42456</v>
      </c>
      <c r="B337" s="28" t="s">
        <v>22</v>
      </c>
      <c r="C337" s="1">
        <v>6215.4</v>
      </c>
      <c r="D337" s="1">
        <v>68</v>
      </c>
      <c r="E337" s="1">
        <f t="shared" si="67"/>
        <v>0.95328220858895696</v>
      </c>
      <c r="F337" s="1">
        <v>17</v>
      </c>
      <c r="G337" s="1">
        <f t="shared" si="68"/>
        <v>0.25</v>
      </c>
      <c r="H337" s="1">
        <f t="shared" si="66"/>
        <v>1.0098131600324938</v>
      </c>
      <c r="I337" s="1"/>
      <c r="J337" s="1"/>
      <c r="K337" s="1">
        <v>0</v>
      </c>
      <c r="L337" s="1">
        <v>1</v>
      </c>
      <c r="M337" s="1">
        <v>5</v>
      </c>
      <c r="N337" s="1">
        <v>0</v>
      </c>
      <c r="O337" s="1">
        <v>0</v>
      </c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>
      <c r="A338" s="9">
        <v>42457</v>
      </c>
      <c r="B338" s="28" t="s">
        <v>16</v>
      </c>
      <c r="C338" s="1">
        <v>6204.71</v>
      </c>
      <c r="D338" s="1">
        <v>57</v>
      </c>
      <c r="E338" s="1">
        <f t="shared" si="67"/>
        <v>0.95164263803680982</v>
      </c>
      <c r="F338" s="1">
        <v>16</v>
      </c>
      <c r="G338" s="1">
        <f t="shared" si="68"/>
        <v>0.2807017543859649</v>
      </c>
      <c r="H338" s="1">
        <f t="shared" si="66"/>
        <v>1.0080763606823722</v>
      </c>
      <c r="I338" s="1"/>
      <c r="J338" s="1">
        <v>393.54</v>
      </c>
      <c r="K338" s="1">
        <v>2</v>
      </c>
      <c r="L338" s="1">
        <v>0</v>
      </c>
      <c r="M338" s="1">
        <v>0</v>
      </c>
      <c r="N338" s="1">
        <v>0</v>
      </c>
      <c r="O338" s="1">
        <v>434</v>
      </c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>
      <c r="A339" s="9">
        <v>42458</v>
      </c>
      <c r="B339" s="28" t="s">
        <v>17</v>
      </c>
      <c r="C339" s="1">
        <v>4065.55</v>
      </c>
      <c r="D339" s="1">
        <v>43</v>
      </c>
      <c r="E339" s="1">
        <f t="shared" si="67"/>
        <v>0.62355061349693253</v>
      </c>
      <c r="F339" s="1">
        <v>6</v>
      </c>
      <c r="G339" s="1">
        <f t="shared" si="68"/>
        <v>0.13953488372093023</v>
      </c>
      <c r="H339" s="1">
        <f t="shared" si="66"/>
        <v>0.66052802599512594</v>
      </c>
      <c r="I339" s="1">
        <v>36.15</v>
      </c>
      <c r="J339" s="1">
        <v>105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>
      <c r="A340" s="9">
        <v>42459</v>
      </c>
      <c r="B340" s="28" t="s">
        <v>18</v>
      </c>
      <c r="C340" s="1">
        <v>3242.15</v>
      </c>
      <c r="D340" s="1">
        <v>63</v>
      </c>
      <c r="E340" s="1">
        <f t="shared" si="67"/>
        <v>0.4972622699386503</v>
      </c>
      <c r="F340" s="1">
        <v>18</v>
      </c>
      <c r="G340" s="1">
        <f t="shared" si="68"/>
        <v>0.2857142857142857</v>
      </c>
      <c r="H340" s="1">
        <f t="shared" si="66"/>
        <v>0.52675060926076367</v>
      </c>
      <c r="I340" s="1">
        <v>37.47</v>
      </c>
      <c r="J340" s="1">
        <v>347</v>
      </c>
      <c r="K340" s="1">
        <v>0</v>
      </c>
      <c r="L340" s="1">
        <v>1</v>
      </c>
      <c r="M340" s="1">
        <v>0</v>
      </c>
      <c r="N340" s="1">
        <v>0</v>
      </c>
      <c r="O340" s="1">
        <v>0</v>
      </c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>
      <c r="A341" s="9">
        <v>42460</v>
      </c>
      <c r="B341" s="28" t="s">
        <v>19</v>
      </c>
      <c r="C341" s="1">
        <v>3395.69</v>
      </c>
      <c r="D341" s="1">
        <v>64</v>
      </c>
      <c r="E341" s="1">
        <f t="shared" si="67"/>
        <v>0.52081134969325149</v>
      </c>
      <c r="F341" s="1">
        <v>15</v>
      </c>
      <c r="G341" s="1">
        <f t="shared" si="68"/>
        <v>0.234375</v>
      </c>
      <c r="H341" s="1">
        <f t="shared" si="66"/>
        <v>0.55169618196588144</v>
      </c>
      <c r="I341" s="1"/>
      <c r="J341" s="1">
        <v>335.55</v>
      </c>
      <c r="K341" s="1">
        <v>0</v>
      </c>
      <c r="L341" s="1">
        <v>3</v>
      </c>
      <c r="M341" s="1">
        <v>0</v>
      </c>
      <c r="N341" s="1">
        <v>0</v>
      </c>
      <c r="O341" s="1">
        <v>0</v>
      </c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>
      <c r="A342" s="9">
        <v>42461</v>
      </c>
      <c r="B342" s="28" t="s">
        <v>20</v>
      </c>
      <c r="C342" s="1">
        <v>4971.87</v>
      </c>
      <c r="D342" s="1">
        <v>58</v>
      </c>
      <c r="E342" s="1">
        <f t="shared" si="67"/>
        <v>0.76255674846625765</v>
      </c>
      <c r="F342" s="1">
        <v>12</v>
      </c>
      <c r="G342" s="1">
        <f t="shared" si="68"/>
        <v>0.20689655172413793</v>
      </c>
      <c r="H342" s="1">
        <f t="shared" si="66"/>
        <v>0.80777741673436232</v>
      </c>
      <c r="I342" s="1">
        <v>29.72</v>
      </c>
      <c r="J342" s="1">
        <v>212.1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>
      <c r="A343" s="9">
        <v>42462</v>
      </c>
      <c r="B343" s="28" t="s">
        <v>21</v>
      </c>
      <c r="C343" s="1">
        <v>6306.71</v>
      </c>
      <c r="D343" s="1">
        <v>60</v>
      </c>
      <c r="E343" s="1">
        <f t="shared" si="67"/>
        <v>0.96728680981595094</v>
      </c>
      <c r="F343" s="1">
        <v>20</v>
      </c>
      <c r="G343" s="1">
        <f t="shared" si="68"/>
        <v>0.33333333333333331</v>
      </c>
      <c r="H343" s="1">
        <f t="shared" si="66"/>
        <v>1.0246482534524777</v>
      </c>
      <c r="I343" s="1">
        <v>21.65</v>
      </c>
      <c r="J343" s="1">
        <v>255.65</v>
      </c>
      <c r="K343" s="1">
        <v>0</v>
      </c>
      <c r="L343" s="1">
        <v>0</v>
      </c>
      <c r="M343" s="1">
        <v>0</v>
      </c>
      <c r="N343" s="1">
        <v>0</v>
      </c>
      <c r="O343" s="1">
        <v>180</v>
      </c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9"/>
      <c r="AN343" s="1"/>
      <c r="AO343" s="1"/>
      <c r="AP343" s="1"/>
      <c r="AQ343" s="1"/>
      <c r="AR343" s="1"/>
      <c r="AS343" s="1"/>
    </row>
    <row r="344" spans="1:45">
      <c r="A344" s="9">
        <v>42463</v>
      </c>
      <c r="B344" s="28" t="s">
        <v>22</v>
      </c>
      <c r="C344" s="1">
        <v>5517.21</v>
      </c>
      <c r="D344" s="1">
        <v>77</v>
      </c>
      <c r="E344" s="1">
        <f t="shared" si="67"/>
        <v>0.84619785276073622</v>
      </c>
      <c r="F344" s="1">
        <v>12</v>
      </c>
      <c r="G344" s="1">
        <f t="shared" si="68"/>
        <v>0.15584415584415584</v>
      </c>
      <c r="H344" s="1">
        <f t="shared" si="66"/>
        <v>0.8963785540211211</v>
      </c>
      <c r="I344" s="1">
        <v>26.78</v>
      </c>
      <c r="J344" s="1">
        <v>81.66</v>
      </c>
      <c r="K344" s="1">
        <v>0</v>
      </c>
      <c r="L344" s="1">
        <v>6</v>
      </c>
      <c r="M344" s="1">
        <v>0</v>
      </c>
      <c r="N344" s="1">
        <v>0</v>
      </c>
      <c r="O344" s="1">
        <v>45</v>
      </c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45">
      <c r="A345" s="9">
        <v>42464</v>
      </c>
      <c r="B345" s="28" t="s">
        <v>16</v>
      </c>
      <c r="C345" s="1">
        <v>5409.31</v>
      </c>
      <c r="D345" s="1">
        <v>71</v>
      </c>
      <c r="E345" s="1">
        <f t="shared" si="67"/>
        <v>0.82964877300613504</v>
      </c>
      <c r="F345" s="1">
        <v>17</v>
      </c>
      <c r="G345" s="1">
        <f t="shared" si="68"/>
        <v>0.23943661971830985</v>
      </c>
      <c r="H345" s="1">
        <f t="shared" si="66"/>
        <v>0.87884809098294081</v>
      </c>
      <c r="I345" s="1">
        <v>26.89</v>
      </c>
      <c r="J345" s="1">
        <v>1670.85</v>
      </c>
      <c r="K345" s="1">
        <v>0</v>
      </c>
      <c r="L345" s="1">
        <v>0</v>
      </c>
      <c r="M345" s="1">
        <v>2</v>
      </c>
      <c r="N345" s="1">
        <v>0</v>
      </c>
      <c r="O345" s="1">
        <v>0</v>
      </c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45">
      <c r="A346" s="9">
        <v>42465</v>
      </c>
      <c r="B346" s="28" t="s">
        <v>17</v>
      </c>
      <c r="C346" s="1">
        <v>3090.54</v>
      </c>
      <c r="D346" s="1">
        <v>65</v>
      </c>
      <c r="E346" s="1">
        <f t="shared" si="67"/>
        <v>0.4740092024539877</v>
      </c>
      <c r="F346" s="1">
        <v>10</v>
      </c>
      <c r="G346" s="1">
        <f t="shared" si="68"/>
        <v>0.15384615384615385</v>
      </c>
      <c r="H346" s="1">
        <f t="shared" si="66"/>
        <v>0.50211860276198217</v>
      </c>
      <c r="I346" s="1">
        <v>35.81</v>
      </c>
      <c r="J346" s="1">
        <v>101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45">
      <c r="A347" s="9">
        <v>42466</v>
      </c>
      <c r="B347" s="28" t="s">
        <v>18</v>
      </c>
      <c r="C347" s="1">
        <v>5648.82</v>
      </c>
      <c r="D347" s="1">
        <v>59</v>
      </c>
      <c r="E347" s="1">
        <f t="shared" si="67"/>
        <v>0.86638343558282205</v>
      </c>
      <c r="F347" s="1">
        <v>14</v>
      </c>
      <c r="G347" s="1">
        <f t="shared" si="68"/>
        <v>0.23728813559322035</v>
      </c>
      <c r="H347" s="1">
        <f t="shared" si="66"/>
        <v>0.91776116978066613</v>
      </c>
      <c r="I347" s="1">
        <v>23.45</v>
      </c>
      <c r="J347" s="1">
        <v>163.1</v>
      </c>
      <c r="K347" s="1">
        <v>0</v>
      </c>
      <c r="L347" s="1">
        <v>0</v>
      </c>
      <c r="M347" s="1">
        <v>0</v>
      </c>
      <c r="N347" s="1">
        <v>0</v>
      </c>
      <c r="O347" s="1">
        <v>93</v>
      </c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45">
      <c r="A348" s="9">
        <v>42467</v>
      </c>
      <c r="B348" s="28" t="s">
        <v>19</v>
      </c>
      <c r="C348" s="1">
        <v>7490.32</v>
      </c>
      <c r="D348" s="1">
        <v>64</v>
      </c>
      <c r="E348" s="1">
        <f t="shared" si="67"/>
        <v>1.1488220858895706</v>
      </c>
      <c r="F348" s="1">
        <v>21</v>
      </c>
      <c r="G348" s="1">
        <f t="shared" si="68"/>
        <v>0.328125</v>
      </c>
      <c r="H348" s="1">
        <f t="shared" si="66"/>
        <v>1.2169488220958571</v>
      </c>
      <c r="I348" s="1">
        <v>24.73</v>
      </c>
      <c r="J348" s="1">
        <v>133.80000000000001</v>
      </c>
      <c r="K348" s="1">
        <v>0</v>
      </c>
      <c r="L348" s="1">
        <v>6</v>
      </c>
      <c r="M348" s="1">
        <v>0</v>
      </c>
      <c r="N348" s="1">
        <v>2</v>
      </c>
      <c r="O348" s="1">
        <v>463</v>
      </c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45">
      <c r="A349" s="9">
        <v>42468</v>
      </c>
      <c r="B349" s="28" t="s">
        <v>20</v>
      </c>
      <c r="C349" s="1">
        <v>5423.7</v>
      </c>
      <c r="D349" s="1">
        <v>80</v>
      </c>
      <c r="E349" s="1">
        <f t="shared" si="67"/>
        <v>0.83185582822085891</v>
      </c>
      <c r="F349" s="1">
        <v>19</v>
      </c>
      <c r="G349" s="1">
        <f t="shared" si="68"/>
        <v>0.23749999999999999</v>
      </c>
      <c r="H349" s="1">
        <f t="shared" si="66"/>
        <v>0.88118602761982123</v>
      </c>
      <c r="I349" s="1">
        <v>27.28</v>
      </c>
      <c r="J349" s="1">
        <v>138</v>
      </c>
      <c r="K349" s="1">
        <v>0</v>
      </c>
      <c r="L349" s="1">
        <v>0</v>
      </c>
      <c r="M349" s="1">
        <v>0</v>
      </c>
      <c r="N349" s="1">
        <v>0</v>
      </c>
      <c r="O349" s="1">
        <v>45</v>
      </c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45">
      <c r="A350" s="9">
        <v>42469</v>
      </c>
      <c r="B350" s="28" t="s">
        <v>21</v>
      </c>
      <c r="C350" s="1">
        <v>5642.94</v>
      </c>
      <c r="D350" s="1">
        <v>48</v>
      </c>
      <c r="E350" s="1">
        <f>C350/6520</f>
        <v>0.86548159509202449</v>
      </c>
      <c r="F350" s="1">
        <v>15</v>
      </c>
      <c r="G350" s="1">
        <f t="shared" si="68"/>
        <v>0.3125</v>
      </c>
      <c r="H350" s="1">
        <f t="shared" si="66"/>
        <v>0.91680584890333061</v>
      </c>
      <c r="I350" s="1">
        <v>22.22</v>
      </c>
      <c r="J350" s="1">
        <v>169.8</v>
      </c>
      <c r="K350" s="1">
        <v>0</v>
      </c>
      <c r="L350" s="1">
        <v>0</v>
      </c>
      <c r="M350" s="1">
        <v>0</v>
      </c>
      <c r="N350" s="1">
        <v>0</v>
      </c>
      <c r="O350" s="1">
        <v>136</v>
      </c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45">
      <c r="A351" s="9">
        <v>42470</v>
      </c>
      <c r="B351" s="28" t="s">
        <v>22</v>
      </c>
      <c r="C351" s="1">
        <v>4380.59</v>
      </c>
      <c r="D351" s="1">
        <v>66</v>
      </c>
      <c r="E351" s="1">
        <f t="shared" si="67"/>
        <v>0.67186963190184046</v>
      </c>
      <c r="F351" s="1">
        <v>26</v>
      </c>
      <c r="G351" s="1">
        <f t="shared" si="68"/>
        <v>0.39393939393939392</v>
      </c>
      <c r="H351" s="1">
        <f t="shared" si="66"/>
        <v>0.71171242891957764</v>
      </c>
      <c r="I351" s="1">
        <v>32.24</v>
      </c>
      <c r="J351" s="1">
        <v>166</v>
      </c>
      <c r="K351" s="1">
        <v>0</v>
      </c>
      <c r="L351" s="1">
        <v>0</v>
      </c>
      <c r="M351" s="1">
        <v>1</v>
      </c>
      <c r="N351" s="1">
        <v>0</v>
      </c>
      <c r="O351" s="1">
        <v>288</v>
      </c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45">
      <c r="A352" s="9">
        <v>42471</v>
      </c>
      <c r="B352" s="28" t="s">
        <v>16</v>
      </c>
      <c r="C352" s="1">
        <v>4865.5600000000004</v>
      </c>
      <c r="D352" s="1">
        <v>63</v>
      </c>
      <c r="E352" s="1">
        <f>C352/6520</f>
        <v>0.74625153374233133</v>
      </c>
      <c r="F352" s="1">
        <v>21</v>
      </c>
      <c r="G352" s="1">
        <f t="shared" si="68"/>
        <v>0.33333333333333331</v>
      </c>
      <c r="H352" s="1">
        <f t="shared" si="66"/>
        <v>0.79050528025995137</v>
      </c>
      <c r="I352" s="1">
        <v>33.78</v>
      </c>
      <c r="J352" s="1">
        <v>343.52</v>
      </c>
      <c r="K352" s="1">
        <v>0</v>
      </c>
      <c r="L352" s="1">
        <v>0</v>
      </c>
      <c r="M352" s="1">
        <v>3</v>
      </c>
      <c r="N352" s="1">
        <v>0</v>
      </c>
      <c r="O352" s="1">
        <v>0</v>
      </c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>
      <c r="A353" s="9">
        <v>42472</v>
      </c>
      <c r="B353" s="28" t="s">
        <v>17</v>
      </c>
      <c r="C353" s="26">
        <v>3572.51</v>
      </c>
      <c r="D353" s="1">
        <v>54</v>
      </c>
      <c r="E353" s="1">
        <f t="shared" si="67"/>
        <v>0.54793098159509201</v>
      </c>
      <c r="F353" s="1">
        <v>11</v>
      </c>
      <c r="G353" s="1">
        <f t="shared" si="68"/>
        <v>0.20370370370370369</v>
      </c>
      <c r="H353" s="1">
        <f t="shared" si="66"/>
        <v>0.58042404549147042</v>
      </c>
      <c r="I353" s="1">
        <v>27.95</v>
      </c>
      <c r="J353" s="1">
        <v>319.61</v>
      </c>
      <c r="K353" s="1">
        <v>0</v>
      </c>
      <c r="L353" s="1">
        <v>0</v>
      </c>
      <c r="M353" s="1">
        <v>0</v>
      </c>
      <c r="N353" s="1">
        <v>0</v>
      </c>
      <c r="O353" s="1">
        <v>0</v>
      </c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>
      <c r="A354" s="9">
        <v>42473</v>
      </c>
      <c r="B354" s="28" t="s">
        <v>18</v>
      </c>
      <c r="C354" s="1">
        <v>2940.45</v>
      </c>
      <c r="D354" s="1">
        <v>48</v>
      </c>
      <c r="E354" s="1">
        <f t="shared" si="67"/>
        <v>0.45098926380368093</v>
      </c>
      <c r="F354" s="1">
        <v>15</v>
      </c>
      <c r="G354" s="1">
        <f t="shared" si="68"/>
        <v>0.3125</v>
      </c>
      <c r="H354" s="1">
        <f>C354/5484</f>
        <v>0.53618708971553608</v>
      </c>
      <c r="I354" s="1">
        <v>26.62</v>
      </c>
      <c r="J354" s="1">
        <v>44.5</v>
      </c>
      <c r="K354" s="1">
        <v>0</v>
      </c>
      <c r="L354" s="1">
        <v>0</v>
      </c>
      <c r="M354" s="1">
        <v>0</v>
      </c>
      <c r="N354" s="1">
        <v>0</v>
      </c>
      <c r="O354" s="1">
        <v>87.75</v>
      </c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>
      <c r="A355" s="9">
        <v>42474</v>
      </c>
      <c r="B355" s="28" t="s">
        <v>19</v>
      </c>
      <c r="C355" s="1">
        <v>3824.6</v>
      </c>
      <c r="D355" s="1">
        <v>44</v>
      </c>
      <c r="E355" s="1">
        <f t="shared" si="67"/>
        <v>0.58659509202453985</v>
      </c>
      <c r="F355" s="1">
        <v>11</v>
      </c>
      <c r="G355" s="1">
        <f t="shared" si="68"/>
        <v>0.25</v>
      </c>
      <c r="H355" s="1">
        <f t="shared" ref="H355:H363" si="69">C355/5484</f>
        <v>0.69741064916119622</v>
      </c>
      <c r="I355" s="1">
        <v>30.5</v>
      </c>
      <c r="J355" s="1">
        <v>259.3</v>
      </c>
      <c r="K355" s="1">
        <v>0</v>
      </c>
      <c r="L355" s="1">
        <v>0</v>
      </c>
      <c r="M355" s="1">
        <v>0</v>
      </c>
      <c r="N355" s="1">
        <v>0</v>
      </c>
      <c r="O355" s="1">
        <v>226</v>
      </c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>
      <c r="A356" s="9">
        <v>42475</v>
      </c>
      <c r="B356" s="28" t="s">
        <v>20</v>
      </c>
      <c r="C356" s="1">
        <v>4368.0600000000004</v>
      </c>
      <c r="D356" s="1">
        <v>54</v>
      </c>
      <c r="E356" s="1">
        <f t="shared" si="67"/>
        <v>0.66994785276073621</v>
      </c>
      <c r="F356" s="1">
        <v>18</v>
      </c>
      <c r="G356" s="1">
        <f t="shared" si="68"/>
        <v>0.33333333333333331</v>
      </c>
      <c r="H356" s="1">
        <f t="shared" si="69"/>
        <v>0.79650984682713355</v>
      </c>
      <c r="I356" s="1">
        <v>38.119999999999997</v>
      </c>
      <c r="J356" s="1">
        <v>868.28</v>
      </c>
      <c r="K356" s="1">
        <v>0</v>
      </c>
      <c r="L356" s="1">
        <v>0</v>
      </c>
      <c r="M356" s="1">
        <v>5</v>
      </c>
      <c r="N356" s="1">
        <v>1</v>
      </c>
      <c r="O356" s="1">
        <v>290</v>
      </c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>
      <c r="A357" s="9">
        <v>42476</v>
      </c>
      <c r="B357" s="28" t="s">
        <v>21</v>
      </c>
      <c r="C357" s="1">
        <v>4946.8</v>
      </c>
      <c r="D357" s="1">
        <v>70</v>
      </c>
      <c r="E357" s="1">
        <f t="shared" si="67"/>
        <v>0.75871165644171779</v>
      </c>
      <c r="F357" s="1">
        <v>13</v>
      </c>
      <c r="G357" s="1">
        <f t="shared" si="68"/>
        <v>0.18571428571428572</v>
      </c>
      <c r="H357" s="1">
        <f t="shared" si="69"/>
        <v>0.90204230488694392</v>
      </c>
      <c r="I357" s="1">
        <v>30.57</v>
      </c>
      <c r="J357" s="1">
        <v>82</v>
      </c>
      <c r="K357" s="1">
        <v>0</v>
      </c>
      <c r="L357" s="1">
        <v>0</v>
      </c>
      <c r="M357" s="1">
        <v>3</v>
      </c>
      <c r="N357" s="1">
        <v>0</v>
      </c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>
      <c r="A358" s="9">
        <v>42477</v>
      </c>
      <c r="B358" s="28" t="s">
        <v>22</v>
      </c>
      <c r="C358" s="1">
        <v>3363.54</v>
      </c>
      <c r="D358" s="1">
        <v>56</v>
      </c>
      <c r="E358" s="1">
        <f t="shared" si="67"/>
        <v>0.51588036809815951</v>
      </c>
      <c r="F358" s="1">
        <v>14</v>
      </c>
      <c r="G358" s="1">
        <f t="shared" si="68"/>
        <v>0.25</v>
      </c>
      <c r="H358" s="1">
        <f t="shared" si="69"/>
        <v>0.61333698030634576</v>
      </c>
      <c r="I358" s="26">
        <v>30.5</v>
      </c>
      <c r="J358" s="1">
        <v>52.9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>
      <c r="A359" s="9">
        <v>42478</v>
      </c>
      <c r="B359" s="28" t="s">
        <v>16</v>
      </c>
      <c r="C359" s="1">
        <v>4167.47</v>
      </c>
      <c r="D359" s="1">
        <v>58</v>
      </c>
      <c r="E359" s="1">
        <f t="shared" si="67"/>
        <v>0.63918251533742332</v>
      </c>
      <c r="F359" s="1">
        <v>20</v>
      </c>
      <c r="G359" s="1">
        <f t="shared" si="68"/>
        <v>0.34482758620689657</v>
      </c>
      <c r="H359" s="1">
        <f t="shared" si="69"/>
        <v>0.75993253099927061</v>
      </c>
      <c r="I359" s="1">
        <v>30.9</v>
      </c>
      <c r="J359" s="1">
        <v>123.95</v>
      </c>
      <c r="K359" s="1">
        <v>0</v>
      </c>
      <c r="L359" s="1">
        <v>0</v>
      </c>
      <c r="M359" s="1">
        <v>0</v>
      </c>
      <c r="N359" s="1">
        <v>2</v>
      </c>
      <c r="O359" s="1">
        <v>45</v>
      </c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>
      <c r="A360" s="9">
        <v>42479</v>
      </c>
      <c r="B360" s="28" t="s">
        <v>17</v>
      </c>
      <c r="C360" s="1">
        <v>4723.7700000000004</v>
      </c>
      <c r="D360" s="1">
        <v>65</v>
      </c>
      <c r="E360" s="1">
        <f t="shared" si="67"/>
        <v>0.72450460122699389</v>
      </c>
      <c r="F360" s="1">
        <v>28</v>
      </c>
      <c r="G360" s="1">
        <f t="shared" si="68"/>
        <v>0.43076923076923079</v>
      </c>
      <c r="H360" s="1">
        <f t="shared" si="69"/>
        <v>0.86137308533916856</v>
      </c>
      <c r="I360" s="1">
        <v>29.38</v>
      </c>
      <c r="J360" s="1">
        <v>89.1</v>
      </c>
      <c r="K360" s="1"/>
      <c r="L360" s="1">
        <v>3</v>
      </c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>
      <c r="A361" s="9">
        <v>42480</v>
      </c>
      <c r="B361" s="28" t="s">
        <v>18</v>
      </c>
      <c r="C361" s="1">
        <v>3581.57</v>
      </c>
      <c r="D361" s="1">
        <v>55</v>
      </c>
      <c r="E361" s="1">
        <f t="shared" si="67"/>
        <v>0.54932055214723929</v>
      </c>
      <c r="F361" s="1">
        <v>15</v>
      </c>
      <c r="G361" s="1">
        <f t="shared" si="68"/>
        <v>0.27272727272727271</v>
      </c>
      <c r="H361" s="1">
        <f t="shared" si="69"/>
        <v>0.65309445660102117</v>
      </c>
      <c r="I361" s="1">
        <v>35.39</v>
      </c>
      <c r="J361" s="1">
        <v>92.2</v>
      </c>
      <c r="K361" s="1">
        <v>0</v>
      </c>
      <c r="L361" s="1">
        <v>0</v>
      </c>
      <c r="M361" s="1">
        <v>1</v>
      </c>
      <c r="N361" s="1">
        <v>0</v>
      </c>
      <c r="O361" s="1">
        <v>0</v>
      </c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>
      <c r="A362" s="9">
        <v>42481</v>
      </c>
      <c r="B362" s="28" t="s">
        <v>19</v>
      </c>
      <c r="C362" s="1">
        <v>4281.03</v>
      </c>
      <c r="D362" s="1">
        <v>68</v>
      </c>
      <c r="E362" s="1">
        <f t="shared" si="67"/>
        <v>0.65659969325153367</v>
      </c>
      <c r="F362" s="1">
        <v>25</v>
      </c>
      <c r="G362" s="1">
        <f t="shared" si="68"/>
        <v>0.36764705882352944</v>
      </c>
      <c r="H362" s="1">
        <f t="shared" si="69"/>
        <v>0.78064004376367613</v>
      </c>
      <c r="I362" s="1">
        <v>30.7</v>
      </c>
      <c r="J362" s="1">
        <v>108</v>
      </c>
      <c r="K362" s="1">
        <v>1</v>
      </c>
      <c r="L362" s="1"/>
      <c r="M362" s="1"/>
      <c r="N362" s="1"/>
      <c r="O362" s="1">
        <v>45</v>
      </c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>
      <c r="A363" s="9">
        <v>42482</v>
      </c>
      <c r="B363" s="28" t="s">
        <v>20</v>
      </c>
      <c r="C363" s="1">
        <v>4135.3100000000004</v>
      </c>
      <c r="D363" s="1">
        <v>54</v>
      </c>
      <c r="E363" s="1">
        <f t="shared" si="67"/>
        <v>0.63425000000000009</v>
      </c>
      <c r="F363" s="1">
        <v>18</v>
      </c>
      <c r="G363" s="1">
        <f t="shared" si="68"/>
        <v>0.33333333333333331</v>
      </c>
      <c r="H363" s="1">
        <f t="shared" si="69"/>
        <v>0.7540681983953319</v>
      </c>
      <c r="I363" s="1">
        <v>30.56</v>
      </c>
      <c r="J363" s="1">
        <v>155.99</v>
      </c>
      <c r="K363" s="1">
        <v>0</v>
      </c>
      <c r="L363" s="1">
        <v>0</v>
      </c>
      <c r="M363" s="1">
        <v>0</v>
      </c>
      <c r="N363" s="1">
        <v>0</v>
      </c>
      <c r="O363" s="1">
        <v>188</v>
      </c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>
      <c r="A364" s="9">
        <v>42483</v>
      </c>
      <c r="B364" s="28" t="s">
        <v>21</v>
      </c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>
      <c r="A365" s="9">
        <v>42484</v>
      </c>
      <c r="B365" s="28" t="s">
        <v>22</v>
      </c>
      <c r="C365" s="1">
        <v>7153.82</v>
      </c>
      <c r="D365" s="1">
        <v>70</v>
      </c>
      <c r="E365" s="1">
        <f t="shared" ref="E365:E378" si="70">C365/6520</f>
        <v>1.0972116564417178</v>
      </c>
      <c r="F365" s="1">
        <v>18</v>
      </c>
      <c r="G365" s="1">
        <f t="shared" ref="G365:G378" si="71">F365/D365</f>
        <v>0.25714285714285712</v>
      </c>
      <c r="H365" s="1">
        <f t="shared" ref="H365:H378" si="72">C365/5484</f>
        <v>1.304489423778264</v>
      </c>
      <c r="I365" s="1">
        <v>33.450000000000003</v>
      </c>
      <c r="J365" s="1">
        <v>71</v>
      </c>
      <c r="K365" s="1">
        <v>0</v>
      </c>
      <c r="L365" s="1">
        <v>3</v>
      </c>
      <c r="M365" s="1">
        <v>0</v>
      </c>
      <c r="N365" s="1">
        <v>2</v>
      </c>
      <c r="O365" s="1">
        <v>83</v>
      </c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>
      <c r="A366" s="9">
        <v>42485</v>
      </c>
      <c r="B366" s="28" t="s">
        <v>16</v>
      </c>
      <c r="C366" s="1">
        <v>3925.05</v>
      </c>
      <c r="D366" s="1">
        <v>63</v>
      </c>
      <c r="E366" s="1">
        <f t="shared" si="70"/>
        <v>0.60200153374233134</v>
      </c>
      <c r="F366" s="1">
        <v>17</v>
      </c>
      <c r="G366" s="1">
        <f t="shared" si="71"/>
        <v>0.26984126984126983</v>
      </c>
      <c r="H366" s="1">
        <f t="shared" si="72"/>
        <v>0.71572757111597374</v>
      </c>
      <c r="I366" s="1">
        <v>36.200000000000003</v>
      </c>
      <c r="J366" s="1">
        <v>326</v>
      </c>
      <c r="K366" s="1"/>
      <c r="L366" s="1"/>
      <c r="M366" s="1"/>
      <c r="N366" s="1"/>
      <c r="O366" s="1">
        <v>145</v>
      </c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>
      <c r="A367" s="9">
        <v>42486</v>
      </c>
      <c r="B367" s="28" t="s">
        <v>17</v>
      </c>
      <c r="C367" s="1">
        <v>6646.99</v>
      </c>
      <c r="D367" s="1">
        <v>52</v>
      </c>
      <c r="E367" s="1">
        <f t="shared" si="70"/>
        <v>1.0194769938650305</v>
      </c>
      <c r="F367" s="1">
        <v>10</v>
      </c>
      <c r="G367" s="1">
        <f t="shared" si="71"/>
        <v>0.19230769230769232</v>
      </c>
      <c r="H367" s="1">
        <f t="shared" si="72"/>
        <v>1.2120696571845369</v>
      </c>
      <c r="I367" s="1">
        <v>33.01</v>
      </c>
      <c r="J367" s="1">
        <v>578.36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>
      <c r="A368" s="9">
        <v>42487</v>
      </c>
      <c r="B368" s="28" t="s">
        <v>18</v>
      </c>
      <c r="C368" s="1"/>
      <c r="D368" s="1"/>
      <c r="E368" s="1">
        <f t="shared" si="70"/>
        <v>0</v>
      </c>
      <c r="F368" s="1"/>
      <c r="G368" s="1" t="e">
        <f t="shared" si="71"/>
        <v>#DIV/0!</v>
      </c>
      <c r="H368" s="1">
        <f t="shared" si="72"/>
        <v>0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>
      <c r="A369" s="9">
        <v>42488</v>
      </c>
      <c r="B369" s="28" t="s">
        <v>19</v>
      </c>
      <c r="C369" s="1">
        <v>5574.46</v>
      </c>
      <c r="D369" s="1">
        <v>61</v>
      </c>
      <c r="E369" s="1">
        <f t="shared" si="70"/>
        <v>0.85497852760736193</v>
      </c>
      <c r="F369" s="1">
        <v>19</v>
      </c>
      <c r="G369" s="1">
        <f t="shared" si="71"/>
        <v>0.31147540983606559</v>
      </c>
      <c r="H369" s="1">
        <f t="shared" si="72"/>
        <v>1.016495258935084</v>
      </c>
      <c r="I369" s="1">
        <v>27.6</v>
      </c>
      <c r="J369" s="1">
        <v>469.1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>
      <c r="A370" s="9">
        <v>42489</v>
      </c>
      <c r="B370" s="28" t="s">
        <v>20</v>
      </c>
      <c r="C370" s="1">
        <v>7640.73</v>
      </c>
      <c r="D370" s="1">
        <v>50</v>
      </c>
      <c r="E370" s="1">
        <f t="shared" si="70"/>
        <v>1.1718911042944784</v>
      </c>
      <c r="F370" s="1">
        <v>20</v>
      </c>
      <c r="G370" s="1">
        <f t="shared" si="71"/>
        <v>0.4</v>
      </c>
      <c r="H370" s="1">
        <f t="shared" si="72"/>
        <v>1.3932768052516411</v>
      </c>
      <c r="I370" s="1">
        <v>25.34</v>
      </c>
      <c r="J370" s="1">
        <v>114</v>
      </c>
      <c r="K370" s="1">
        <v>0</v>
      </c>
      <c r="L370" s="1">
        <v>5</v>
      </c>
      <c r="M370" s="1">
        <v>1</v>
      </c>
      <c r="N370" s="1">
        <v>0</v>
      </c>
      <c r="O370" s="1">
        <v>135</v>
      </c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>
      <c r="A371" s="9">
        <v>42490</v>
      </c>
      <c r="B371" s="28" t="s">
        <v>21</v>
      </c>
      <c r="C371" s="1">
        <v>3491.76</v>
      </c>
      <c r="D371" s="1">
        <v>49</v>
      </c>
      <c r="E371" s="1">
        <f t="shared" si="70"/>
        <v>0.5355460122699387</v>
      </c>
      <c r="F371" s="1">
        <v>13</v>
      </c>
      <c r="G371" s="1">
        <f t="shared" si="71"/>
        <v>0.26530612244897961</v>
      </c>
      <c r="H371" s="1">
        <f t="shared" si="72"/>
        <v>0.63671772428884033</v>
      </c>
      <c r="I371" s="1">
        <v>33.200000000000003</v>
      </c>
      <c r="J371" s="1">
        <v>511.7</v>
      </c>
      <c r="K371" s="1">
        <v>0</v>
      </c>
      <c r="L371" s="1">
        <v>0</v>
      </c>
      <c r="M371" s="1">
        <v>1</v>
      </c>
      <c r="N371" s="1">
        <v>0</v>
      </c>
      <c r="O371" s="1">
        <v>226</v>
      </c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>
      <c r="A372" s="9">
        <v>42491</v>
      </c>
      <c r="B372" s="28" t="s">
        <v>22</v>
      </c>
      <c r="C372" s="1">
        <v>4740.3999999999996</v>
      </c>
      <c r="D372" s="1">
        <v>60</v>
      </c>
      <c r="E372" s="1">
        <f t="shared" si="70"/>
        <v>0.72705521472392631</v>
      </c>
      <c r="F372" s="1">
        <v>17</v>
      </c>
      <c r="G372" s="1">
        <f t="shared" si="71"/>
        <v>0.28333333333333333</v>
      </c>
      <c r="H372" s="1">
        <f t="shared" si="72"/>
        <v>0.86440554339897879</v>
      </c>
      <c r="I372" s="1">
        <v>33.380000000000003</v>
      </c>
      <c r="J372" s="1">
        <v>232</v>
      </c>
      <c r="K372" s="1"/>
      <c r="L372" s="1">
        <v>6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>
      <c r="A373" s="9">
        <v>42492</v>
      </c>
      <c r="B373" s="28" t="s">
        <v>16</v>
      </c>
      <c r="C373" s="1">
        <v>5018.0600000000004</v>
      </c>
      <c r="D373" s="1">
        <v>53</v>
      </c>
      <c r="E373" s="1">
        <f t="shared" si="70"/>
        <v>0.76964110429447863</v>
      </c>
      <c r="F373" s="1">
        <v>12</v>
      </c>
      <c r="G373" s="1">
        <f t="shared" si="71"/>
        <v>0.22641509433962265</v>
      </c>
      <c r="H373" s="1">
        <f t="shared" si="72"/>
        <v>0.91503646973012409</v>
      </c>
      <c r="I373" s="1">
        <v>21.2</v>
      </c>
      <c r="J373" s="1">
        <v>186.5</v>
      </c>
      <c r="K373" s="1">
        <v>0</v>
      </c>
      <c r="L373" s="1">
        <v>0</v>
      </c>
      <c r="M373" s="1">
        <v>1</v>
      </c>
      <c r="N373" s="1">
        <v>0</v>
      </c>
      <c r="O373" s="1">
        <v>96</v>
      </c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>
      <c r="A374" s="9">
        <v>42493</v>
      </c>
      <c r="B374" s="28" t="s">
        <v>17</v>
      </c>
      <c r="C374" s="1">
        <v>5014.1400000000003</v>
      </c>
      <c r="D374" s="1">
        <v>88</v>
      </c>
      <c r="E374" s="1">
        <f t="shared" si="70"/>
        <v>0.76903987730061352</v>
      </c>
      <c r="F374" s="1">
        <v>22</v>
      </c>
      <c r="G374" s="1">
        <f t="shared" si="71"/>
        <v>0.25</v>
      </c>
      <c r="H374" s="1">
        <f t="shared" si="72"/>
        <v>0.91432166301969375</v>
      </c>
      <c r="I374" s="1">
        <v>28.95</v>
      </c>
      <c r="J374" s="1">
        <v>699</v>
      </c>
      <c r="K374" s="1">
        <v>0</v>
      </c>
      <c r="L374" s="1">
        <v>0</v>
      </c>
      <c r="M374" s="1">
        <v>1</v>
      </c>
      <c r="N374" s="1">
        <v>0</v>
      </c>
      <c r="O374" s="1">
        <v>93</v>
      </c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>
      <c r="A375" s="9">
        <v>42494</v>
      </c>
      <c r="B375" s="28" t="s">
        <v>18</v>
      </c>
      <c r="C375" s="1">
        <v>4874.6099999999997</v>
      </c>
      <c r="D375" s="1">
        <v>74</v>
      </c>
      <c r="E375" s="1">
        <f t="shared" si="70"/>
        <v>0.74763957055214714</v>
      </c>
      <c r="F375" s="1">
        <v>38</v>
      </c>
      <c r="G375" s="1">
        <f t="shared" si="71"/>
        <v>0.51351351351351349</v>
      </c>
      <c r="H375" s="1">
        <f t="shared" si="72"/>
        <v>0.88887855579868702</v>
      </c>
      <c r="I375" s="1">
        <v>27.39</v>
      </c>
      <c r="J375" s="1">
        <v>114.76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>
      <c r="A376" s="9">
        <v>42495</v>
      </c>
      <c r="B376" s="28" t="s">
        <v>19</v>
      </c>
      <c r="C376" s="1">
        <v>5142.6000000000004</v>
      </c>
      <c r="D376" s="1"/>
      <c r="E376" s="1">
        <f t="shared" si="70"/>
        <v>0.78874233128834359</v>
      </c>
      <c r="F376" s="1">
        <v>22</v>
      </c>
      <c r="G376" s="1" t="e">
        <f t="shared" si="71"/>
        <v>#DIV/0!</v>
      </c>
      <c r="H376" s="1">
        <f t="shared" si="72"/>
        <v>0.9377461706783371</v>
      </c>
      <c r="I376" s="1"/>
      <c r="J376" s="1">
        <v>495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>
      <c r="A377" s="9">
        <v>42496</v>
      </c>
      <c r="B377" s="28" t="s">
        <v>20</v>
      </c>
      <c r="C377" s="1">
        <v>3995.64</v>
      </c>
      <c r="D377" s="1">
        <v>49</v>
      </c>
      <c r="E377" s="1">
        <f t="shared" si="70"/>
        <v>0.61282822085889566</v>
      </c>
      <c r="F377" s="1">
        <v>17</v>
      </c>
      <c r="G377" s="1">
        <f t="shared" si="71"/>
        <v>0.34693877551020408</v>
      </c>
      <c r="H377" s="1">
        <f t="shared" si="72"/>
        <v>0.72859956236323853</v>
      </c>
      <c r="I377" s="1">
        <v>28.13</v>
      </c>
      <c r="J377" s="1">
        <v>274.94</v>
      </c>
      <c r="K377" s="1">
        <v>0</v>
      </c>
      <c r="L377" s="1">
        <v>0</v>
      </c>
      <c r="M377" s="1">
        <v>0</v>
      </c>
      <c r="N377" s="1">
        <v>0</v>
      </c>
      <c r="O377" s="1">
        <v>45</v>
      </c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>
      <c r="A378" s="9">
        <v>42497</v>
      </c>
      <c r="B378" s="28" t="s">
        <v>21</v>
      </c>
      <c r="C378" s="1">
        <v>4843.4799999999996</v>
      </c>
      <c r="D378" s="1">
        <v>62</v>
      </c>
      <c r="E378" s="1">
        <f t="shared" si="70"/>
        <v>0.74286503067484655</v>
      </c>
      <c r="F378" s="1">
        <v>28</v>
      </c>
      <c r="G378" s="1">
        <f t="shared" si="71"/>
        <v>0.45161290322580644</v>
      </c>
      <c r="H378" s="1">
        <f t="shared" si="72"/>
        <v>0.88320204230488686</v>
      </c>
      <c r="I378" s="26" t="s">
        <v>76</v>
      </c>
      <c r="J378" s="1">
        <v>71</v>
      </c>
      <c r="K378" s="1">
        <v>0</v>
      </c>
      <c r="L378" s="1">
        <v>3</v>
      </c>
      <c r="M378" s="1">
        <v>0</v>
      </c>
      <c r="N378" s="1">
        <v>0</v>
      </c>
      <c r="O378" s="1">
        <v>0</v>
      </c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>
      <c r="A379" s="9">
        <v>42498</v>
      </c>
      <c r="B379" s="28" t="s">
        <v>22</v>
      </c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>
      <c r="A380" s="9">
        <v>42499</v>
      </c>
      <c r="B380" s="28" t="s">
        <v>16</v>
      </c>
    </row>
    <row r="381" spans="1:38">
      <c r="A381" s="9">
        <v>42500</v>
      </c>
      <c r="B381" s="28" t="s">
        <v>17</v>
      </c>
    </row>
    <row r="382" spans="1:38">
      <c r="A382" s="9">
        <v>42501</v>
      </c>
      <c r="B382" s="28" t="s">
        <v>18</v>
      </c>
    </row>
    <row r="383" spans="1:38">
      <c r="A383" s="9">
        <v>42502</v>
      </c>
      <c r="B383" s="28" t="s">
        <v>19</v>
      </c>
    </row>
    <row r="384" spans="1:38">
      <c r="A384" s="9">
        <v>42503</v>
      </c>
      <c r="B384" s="28" t="s">
        <v>20</v>
      </c>
    </row>
    <row r="385" spans="1:2">
      <c r="A385" s="9">
        <v>42504</v>
      </c>
      <c r="B385" s="28" t="s">
        <v>21</v>
      </c>
    </row>
    <row r="386" spans="1:2">
      <c r="A386" s="9">
        <v>42505</v>
      </c>
      <c r="B386" s="28" t="s">
        <v>22</v>
      </c>
    </row>
    <row r="387" spans="1:2">
      <c r="A387" s="9">
        <v>42506</v>
      </c>
      <c r="B387" s="28" t="s">
        <v>16</v>
      </c>
    </row>
    <row r="388" spans="1:2">
      <c r="A388" s="9">
        <v>42507</v>
      </c>
      <c r="B388" s="28" t="s">
        <v>17</v>
      </c>
    </row>
    <row r="389" spans="1:2">
      <c r="A389" s="9">
        <v>42508</v>
      </c>
      <c r="B389" s="28" t="s">
        <v>18</v>
      </c>
    </row>
    <row r="390" spans="1:2">
      <c r="A390" s="9">
        <v>42509</v>
      </c>
      <c r="B390" s="28" t="s">
        <v>19</v>
      </c>
    </row>
  </sheetData>
  <phoneticPr fontId="3" type="noConversion"/>
  <pageMargins left="0.69930555555555596" right="0.69930555555555596" top="0.75" bottom="0.75" header="0.3" footer="0.3"/>
  <pageSetup paperSize="9" orientation="portrait" horizontalDpi="17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dcterms:created xsi:type="dcterms:W3CDTF">2008-09-11T17:22:00Z</dcterms:created>
  <dcterms:modified xsi:type="dcterms:W3CDTF">2016-07-01T09:06:55Z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