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870" windowHeight="8535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14210" fullCalcOnLoad="1"/>
</workbook>
</file>

<file path=xl/calcChain.xml><?xml version="1.0" encoding="utf-8"?>
<calcChain xmlns="http://schemas.openxmlformats.org/spreadsheetml/2006/main">
  <c r="F27" i="1"/>
  <c r="F26"/>
  <c r="F25"/>
  <c r="F24"/>
  <c r="F23"/>
  <c r="F22"/>
  <c r="F21"/>
  <c r="F20"/>
  <c r="F19"/>
  <c r="F18"/>
  <c r="F17"/>
  <c r="F16"/>
  <c r="F15"/>
  <c r="F14"/>
  <c r="F13"/>
  <c r="F12"/>
  <c r="F11"/>
  <c r="J10"/>
  <c r="F10"/>
  <c r="J9"/>
  <c r="F9"/>
  <c r="J8"/>
  <c r="F8"/>
  <c r="J7"/>
  <c r="F7"/>
  <c r="J6"/>
  <c r="F6"/>
  <c r="J5"/>
  <c r="F5"/>
  <c r="J4"/>
  <c r="F4"/>
  <c r="J3"/>
  <c r="F3"/>
</calcChain>
</file>

<file path=xl/sharedStrings.xml><?xml version="1.0" encoding="utf-8"?>
<sst xmlns="http://schemas.openxmlformats.org/spreadsheetml/2006/main" count="143" uniqueCount="78">
  <si>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</si>
  <si>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</si>
  <si>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</si>
  <si>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</si>
  <si>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</si>
  <si>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</si>
  <si>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</si>
  <si>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</si>
  <si>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</si>
  <si>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</si>
  <si>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</si>
  <si>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</si>
  <si>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</si>
  <si>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</si>
  <si>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</si>
  <si>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</si>
  <si>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</si>
  <si>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</si>
  <si>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</si>
  <si>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</si>
  <si>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</si>
  <si>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</si>
  <si>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</si>
  <si>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</si>
  <si>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</si>
  <si>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华油路店</t>
  </si>
  <si>
    <t>唐田</t>
  </si>
  <si>
    <t>都江堰奎光中段</t>
  </si>
  <si>
    <t>钱亚辉</t>
  </si>
  <si>
    <t>龙潭西路店</t>
  </si>
  <si>
    <t>陈丽梅</t>
  </si>
  <si>
    <t>都江堰翔凤路</t>
  </si>
  <si>
    <t>冯灵</t>
  </si>
  <si>
    <t>锦江区楠丰路店</t>
  </si>
  <si>
    <t>汪慧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</si>
  <si>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</si>
  <si>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</si>
  <si>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</si>
  <si>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</si>
  <si>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</si>
  <si>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</si>
  <si>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</si>
  <si>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</si>
  <si>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</si>
  <si>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</si>
  <si>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</si>
  <si>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</si>
  <si>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</si>
  <si>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</si>
  <si>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</si>
  <si>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</si>
  <si>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</si>
  <si>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</si>
  <si>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</si>
  <si>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</si>
  <si>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</si>
  <si>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</si>
  <si>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</si>
  <si>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</si>
  <si>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</si>
  <si>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</si>
  <si>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</si>
  <si>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</si>
  <si>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</si>
  <si>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</si>
  <si>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</si>
  <si>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双林路店</t>
  </si>
  <si>
    <t>梅茜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</si>
  <si>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</si>
  <si>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</si>
  <si>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</si>
  <si>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</si>
  <si>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</si>
  <si>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</si>
  <si>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</si>
  <si>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</si>
  <si>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</si>
  <si>
    <t>继续续签5年</t>
    <phoneticPr fontId="1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</si>
</sst>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_);[Red]\(0.0\)"/>
    <numFmt numFmtId="177" formatCode="* #,##0.00;* \-#,##0.00;* &quot;-&quot;??;@"/>
    <numFmt numFmtId="178" formatCode="0_);[Red]\(0\)"/>
  </numFmts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43" fontId="1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2" borderId="1" xfId="3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">
    <cellStyle name="常规" xfId="0" builtinId="0"/>
    <cellStyle name="常规_Sheet1" xfId="1"/>
    <cellStyle name="常规_外聘新增_1" xfId="2"/>
    <cellStyle name="千位分隔" xfId="3" builtinId="3"/>
  </cellStyles>
  <dxfs count="2">
    <dxf>
      <fill>
        <patternFill patternType="solid">
          <bgColor indexed="48"/>
        </patternFill>
      </fill>
    </dxf>
    <dxf>
      <fill>
        <patternFill patternType="solid"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&#24180;&#24180;&#20013;&#22823;&#20419;/&#29992;&#25143;&#30446;&#24405;/Downloads/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/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/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/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/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/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M19" sqref="M19"/>
    </sheetView>
  </sheetViews>
  <sheetFormatPr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1" width="7" customWidth="1"/>
    <col min="12" max="12" width="4.75" customWidth="1"/>
    <col min="13" max="13" width="12.875" customWidth="1"/>
  </cols>
  <sheetData>
    <row r="1" spans="1:13" s="1" customFormat="1" ht="29.1" customHeight="1">
      <c r="A1" s="55" t="s">
        <v>0</v>
      </c>
      <c r="B1" s="55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s="2" customFormat="1" ht="24" customHeight="1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1" t="s">
        <v>6</v>
      </c>
      <c r="G2" s="8" t="s">
        <v>7</v>
      </c>
      <c r="H2" s="12" t="s">
        <v>8</v>
      </c>
      <c r="I2" s="12" t="s">
        <v>9</v>
      </c>
      <c r="J2" s="43" t="s">
        <v>10</v>
      </c>
      <c r="K2" s="12" t="s">
        <v>11</v>
      </c>
      <c r="L2" s="44" t="s">
        <v>12</v>
      </c>
      <c r="M2" s="45" t="s">
        <v>13</v>
      </c>
    </row>
    <row r="3" spans="1:13" s="2" customFormat="1" ht="24" customHeight="1">
      <c r="A3" s="13">
        <v>1</v>
      </c>
      <c r="B3" s="14">
        <v>337</v>
      </c>
      <c r="C3" s="15" t="s">
        <v>14</v>
      </c>
      <c r="D3" s="16" t="s">
        <v>15</v>
      </c>
      <c r="E3" s="17" t="s">
        <v>16</v>
      </c>
      <c r="F3" s="16">
        <f>VLOOKUP(D3,[1]在职!$D$1:$J$65536,7,0)</f>
        <v>27</v>
      </c>
      <c r="G3" s="18">
        <v>0.89506211948249303</v>
      </c>
      <c r="H3" s="19" t="s">
        <v>17</v>
      </c>
      <c r="I3" s="19" t="s">
        <v>18</v>
      </c>
      <c r="J3" s="46" t="str">
        <f t="shared" ref="J3:J10" ca="1" si="0">IF(I3="无固定期","未到期",IF(ISERROR(DATEDIF(TODAY(),I3,"D")),"已过期",IF(DATEDIF(TODAY(),I3,"D")&gt;60,"未到期","差"&amp;DATEDIF(TODAY(),I3,"D")&amp;"天到期")))</f>
        <v>差36天到期</v>
      </c>
      <c r="K3" s="46" t="s">
        <v>19</v>
      </c>
      <c r="L3" s="16"/>
      <c r="M3" s="47"/>
    </row>
    <row r="4" spans="1:13" s="2" customFormat="1" ht="24" customHeight="1">
      <c r="A4" s="13">
        <v>2</v>
      </c>
      <c r="B4" s="16">
        <v>52</v>
      </c>
      <c r="C4" s="15" t="s">
        <v>20</v>
      </c>
      <c r="D4" s="20" t="s">
        <v>21</v>
      </c>
      <c r="E4" s="16" t="s">
        <v>16</v>
      </c>
      <c r="F4" s="16">
        <f>VLOOKUP(D4,[1]在职!$D$1:$J$65536,7,0)</f>
        <v>29</v>
      </c>
      <c r="G4" s="18">
        <v>0.88958266742769898</v>
      </c>
      <c r="H4" s="21">
        <v>42074</v>
      </c>
      <c r="I4" s="21">
        <v>42439</v>
      </c>
      <c r="J4" s="46" t="str">
        <f t="shared" ca="1" si="0"/>
        <v>差38天到期</v>
      </c>
      <c r="K4" s="46" t="s">
        <v>19</v>
      </c>
      <c r="L4" s="16"/>
      <c r="M4" s="47"/>
    </row>
    <row r="5" spans="1:13" s="2" customFormat="1" ht="24" customHeight="1">
      <c r="A5" s="13">
        <v>3</v>
      </c>
      <c r="B5" s="14">
        <v>512</v>
      </c>
      <c r="C5" s="15" t="s">
        <v>22</v>
      </c>
      <c r="D5" s="16" t="s">
        <v>23</v>
      </c>
      <c r="E5" s="16" t="s">
        <v>16</v>
      </c>
      <c r="F5" s="16">
        <f>VLOOKUP(D5,[1]在职!$D$1:$J$65536,7,0)</f>
        <v>27</v>
      </c>
      <c r="G5" s="18">
        <v>0.88958266742769898</v>
      </c>
      <c r="H5" s="21">
        <v>42074</v>
      </c>
      <c r="I5" s="21">
        <v>42439</v>
      </c>
      <c r="J5" s="46" t="str">
        <f t="shared" ca="1" si="0"/>
        <v>差38天到期</v>
      </c>
      <c r="K5" s="46" t="s">
        <v>19</v>
      </c>
      <c r="L5" s="16" t="s">
        <v>24</v>
      </c>
      <c r="M5" s="47"/>
    </row>
    <row r="6" spans="1:13" s="2" customFormat="1" ht="24" customHeight="1">
      <c r="A6" s="13">
        <v>4</v>
      </c>
      <c r="B6" s="22">
        <v>578</v>
      </c>
      <c r="C6" s="15" t="s">
        <v>25</v>
      </c>
      <c r="D6" s="16" t="s">
        <v>26</v>
      </c>
      <c r="E6" s="16" t="s">
        <v>16</v>
      </c>
      <c r="F6" s="16">
        <f>VLOOKUP(D6,[1]在职!$D$1:$J$65536,7,0)</f>
        <v>23</v>
      </c>
      <c r="G6" s="18">
        <v>0.88410321537290404</v>
      </c>
      <c r="H6" s="23">
        <v>42076</v>
      </c>
      <c r="I6" s="23">
        <v>42441</v>
      </c>
      <c r="J6" s="46" t="str">
        <f t="shared" ca="1" si="0"/>
        <v>差40天到期</v>
      </c>
      <c r="K6" s="46" t="s">
        <v>19</v>
      </c>
      <c r="L6" s="16"/>
      <c r="M6" s="47"/>
    </row>
    <row r="7" spans="1:13" s="2" customFormat="1" ht="24" customHeight="1">
      <c r="A7" s="13">
        <v>5</v>
      </c>
      <c r="B7" s="14">
        <v>704</v>
      </c>
      <c r="C7" s="15" t="s">
        <v>27</v>
      </c>
      <c r="D7" s="16" t="s">
        <v>28</v>
      </c>
      <c r="E7" s="16" t="s">
        <v>16</v>
      </c>
      <c r="F7" s="16">
        <f>VLOOKUP(D7,[1]在职!$D$1:$J$65536,7,0)</f>
        <v>26</v>
      </c>
      <c r="G7" s="18">
        <v>0.88136348934550701</v>
      </c>
      <c r="H7" s="23">
        <v>42077</v>
      </c>
      <c r="I7" s="23">
        <v>42442</v>
      </c>
      <c r="J7" s="46" t="str">
        <f t="shared" ca="1" si="0"/>
        <v>差41天到期</v>
      </c>
      <c r="K7" s="46" t="s">
        <v>19</v>
      </c>
      <c r="L7" s="16"/>
      <c r="M7" s="47"/>
    </row>
    <row r="8" spans="1:13" s="2" customFormat="1" ht="24" customHeight="1">
      <c r="A8" s="13">
        <v>6</v>
      </c>
      <c r="B8" s="16">
        <v>545</v>
      </c>
      <c r="C8" s="15" t="s">
        <v>29</v>
      </c>
      <c r="D8" s="16" t="s">
        <v>30</v>
      </c>
      <c r="E8" s="16" t="s">
        <v>16</v>
      </c>
      <c r="F8" s="16">
        <f>VLOOKUP(D8,[1]在职!$D$1:$J$65536,7,0)</f>
        <v>34</v>
      </c>
      <c r="G8" s="18">
        <v>0.86492513318112396</v>
      </c>
      <c r="H8" s="23">
        <v>42083</v>
      </c>
      <c r="I8" s="23">
        <v>42448</v>
      </c>
      <c r="J8" s="46" t="str">
        <f t="shared" ca="1" si="0"/>
        <v>差47天到期</v>
      </c>
      <c r="K8" s="46" t="s">
        <v>19</v>
      </c>
      <c r="L8" s="16"/>
      <c r="M8" s="47"/>
    </row>
    <row r="9" spans="1:13" s="2" customFormat="1" ht="24" customHeight="1">
      <c r="A9" s="13">
        <v>7</v>
      </c>
      <c r="B9" s="16">
        <v>706</v>
      </c>
      <c r="C9" s="15" t="s">
        <v>31</v>
      </c>
      <c r="D9" s="16" t="s">
        <v>32</v>
      </c>
      <c r="E9" s="16" t="s">
        <v>16</v>
      </c>
      <c r="F9" s="16">
        <f>VLOOKUP(D9,[1]在职!$D$1:$J$65536,7,0)</f>
        <v>28</v>
      </c>
      <c r="G9" s="18">
        <v>0.86492513318112396</v>
      </c>
      <c r="H9" s="23">
        <v>42083</v>
      </c>
      <c r="I9" s="23">
        <v>42448</v>
      </c>
      <c r="J9" s="46" t="str">
        <f t="shared" ca="1" si="0"/>
        <v>差47天到期</v>
      </c>
      <c r="K9" s="46" t="s">
        <v>19</v>
      </c>
      <c r="L9" s="16"/>
      <c r="M9" s="47"/>
    </row>
    <row r="10" spans="1:13" s="2" customFormat="1" ht="24" customHeight="1">
      <c r="A10" s="13">
        <v>8</v>
      </c>
      <c r="B10" s="16">
        <v>546</v>
      </c>
      <c r="C10" s="15" t="s">
        <v>33</v>
      </c>
      <c r="D10" s="16" t="s">
        <v>34</v>
      </c>
      <c r="E10" s="16" t="s">
        <v>16</v>
      </c>
      <c r="F10" s="16">
        <f>VLOOKUP(D10,[1]在职!$D$1:$J$65536,7,0)</f>
        <v>22</v>
      </c>
      <c r="G10" s="18">
        <v>0.84300732496194497</v>
      </c>
      <c r="H10" s="23">
        <v>42091</v>
      </c>
      <c r="I10" s="23">
        <v>42456</v>
      </c>
      <c r="J10" s="46" t="str">
        <f t="shared" ca="1" si="0"/>
        <v>差55天到期</v>
      </c>
      <c r="K10" s="46" t="s">
        <v>19</v>
      </c>
      <c r="L10" s="16"/>
      <c r="M10" s="47"/>
    </row>
    <row r="11" spans="1:13" s="2" customFormat="1" ht="24" customHeight="1">
      <c r="A11" s="13">
        <v>9</v>
      </c>
      <c r="B11" s="16">
        <v>545</v>
      </c>
      <c r="C11" s="15" t="s">
        <v>29</v>
      </c>
      <c r="D11" s="16" t="s">
        <v>35</v>
      </c>
      <c r="E11" s="16" t="s">
        <v>36</v>
      </c>
      <c r="F11" s="16">
        <f>VLOOKUP(D11,[1]在职!$D$1:$J$65536,7,0)</f>
        <v>38</v>
      </c>
      <c r="G11" s="18">
        <v>0.80739088660578096</v>
      </c>
      <c r="H11" s="16" t="s">
        <v>37</v>
      </c>
      <c r="I11" s="21">
        <v>42469</v>
      </c>
      <c r="J11" s="16" t="s">
        <v>38</v>
      </c>
      <c r="K11" s="46" t="s">
        <v>19</v>
      </c>
      <c r="L11" s="16"/>
      <c r="M11" s="47"/>
    </row>
    <row r="12" spans="1:13" s="2" customFormat="1" ht="24" customHeight="1">
      <c r="A12" s="13">
        <v>10</v>
      </c>
      <c r="B12" s="14">
        <v>730</v>
      </c>
      <c r="C12" s="15" t="s">
        <v>39</v>
      </c>
      <c r="D12" s="24" t="s">
        <v>40</v>
      </c>
      <c r="E12" s="25" t="s">
        <v>41</v>
      </c>
      <c r="F12" s="16">
        <f>VLOOKUP(D12,[1]在职!$D$1:$J$65536,7,0)</f>
        <v>30</v>
      </c>
      <c r="G12" s="18">
        <v>3.788212804414</v>
      </c>
      <c r="H12" s="26">
        <v>41380</v>
      </c>
      <c r="I12" s="26">
        <v>42475</v>
      </c>
      <c r="J12" s="16" t="s">
        <v>38</v>
      </c>
      <c r="K12" s="48" t="s">
        <v>42</v>
      </c>
      <c r="L12" s="16"/>
      <c r="M12" s="47" t="s">
        <v>77</v>
      </c>
    </row>
    <row r="13" spans="1:13" s="2" customFormat="1" ht="24" customHeight="1">
      <c r="A13" s="13">
        <v>11</v>
      </c>
      <c r="B13" s="14">
        <v>349</v>
      </c>
      <c r="C13" s="15" t="s">
        <v>43</v>
      </c>
      <c r="D13" s="16" t="s">
        <v>44</v>
      </c>
      <c r="E13" s="13" t="s">
        <v>36</v>
      </c>
      <c r="F13" s="16">
        <f>VLOOKUP(D13,[1]在职!$D$1:$J$65536,7,0)</f>
        <v>35</v>
      </c>
      <c r="G13" s="18">
        <v>3.7854730783866</v>
      </c>
      <c r="H13" s="21">
        <v>41381</v>
      </c>
      <c r="I13" s="26">
        <v>42476</v>
      </c>
      <c r="J13" s="16" t="s">
        <v>38</v>
      </c>
      <c r="K13" s="48" t="s">
        <v>42</v>
      </c>
      <c r="L13" s="16"/>
      <c r="M13" s="47" t="s">
        <v>77</v>
      </c>
    </row>
    <row r="14" spans="1:13" s="2" customFormat="1" ht="24" customHeight="1">
      <c r="A14" s="13">
        <v>12</v>
      </c>
      <c r="B14" s="14">
        <v>715</v>
      </c>
      <c r="C14" s="15" t="s">
        <v>45</v>
      </c>
      <c r="D14" s="16" t="s">
        <v>46</v>
      </c>
      <c r="E14" s="16" t="s">
        <v>36</v>
      </c>
      <c r="F14" s="16">
        <f>VLOOKUP(D14,[1]在职!$D$1:$J$65536,7,0)</f>
        <v>34</v>
      </c>
      <c r="G14" s="18">
        <v>3.7854730783866</v>
      </c>
      <c r="H14" s="26">
        <v>41381</v>
      </c>
      <c r="I14" s="26">
        <v>42476</v>
      </c>
      <c r="J14" s="16" t="s">
        <v>38</v>
      </c>
      <c r="K14" s="48" t="s">
        <v>42</v>
      </c>
      <c r="L14" s="16"/>
      <c r="M14" s="47"/>
    </row>
    <row r="15" spans="1:13" s="2" customFormat="1" ht="24" customHeight="1">
      <c r="A15" s="13">
        <v>13</v>
      </c>
      <c r="B15" s="14">
        <v>539</v>
      </c>
      <c r="C15" s="15" t="s">
        <v>47</v>
      </c>
      <c r="D15" s="16" t="s">
        <v>48</v>
      </c>
      <c r="E15" s="13" t="s">
        <v>16</v>
      </c>
      <c r="F15" s="16">
        <f>VLOOKUP(D15,[1]在职!$D$1:$J$65536,7,0)</f>
        <v>40</v>
      </c>
      <c r="G15" s="18">
        <v>3.7827333523592102</v>
      </c>
      <c r="H15" s="26">
        <v>41382</v>
      </c>
      <c r="I15" s="26">
        <v>42477</v>
      </c>
      <c r="J15" s="16" t="s">
        <v>38</v>
      </c>
      <c r="K15" s="48" t="s">
        <v>42</v>
      </c>
      <c r="L15" s="16"/>
      <c r="M15" s="47"/>
    </row>
    <row r="16" spans="1:13" s="2" customFormat="1" ht="24" customHeight="1">
      <c r="A16" s="13">
        <v>14</v>
      </c>
      <c r="B16" s="14">
        <v>719</v>
      </c>
      <c r="C16" s="15" t="s">
        <v>49</v>
      </c>
      <c r="D16" s="16" t="s">
        <v>50</v>
      </c>
      <c r="E16" s="16" t="s">
        <v>16</v>
      </c>
      <c r="F16" s="16">
        <f>VLOOKUP(D16,[1]在职!$D$1:$J$65536,7,0)</f>
        <v>41</v>
      </c>
      <c r="G16" s="18">
        <v>3.7772539003044101</v>
      </c>
      <c r="H16" s="26">
        <v>41384</v>
      </c>
      <c r="I16" s="26">
        <v>42479</v>
      </c>
      <c r="J16" s="16" t="s">
        <v>38</v>
      </c>
      <c r="K16" s="48" t="s">
        <v>42</v>
      </c>
      <c r="L16" s="16"/>
      <c r="M16" s="47"/>
    </row>
    <row r="17" spans="1:13" s="2" customFormat="1" ht="24" hidden="1" customHeight="1">
      <c r="A17" s="13">
        <v>15</v>
      </c>
      <c r="B17" s="27" t="s">
        <v>51</v>
      </c>
      <c r="C17" s="28" t="s">
        <v>52</v>
      </c>
      <c r="D17" s="27" t="s">
        <v>53</v>
      </c>
      <c r="E17" s="13" t="s">
        <v>54</v>
      </c>
      <c r="F17" s="16">
        <f>VLOOKUP(D17,[1]在职!$D$1:$J$65536,7,0)</f>
        <v>30</v>
      </c>
      <c r="G17" s="18">
        <v>0.76903472222221902</v>
      </c>
      <c r="H17" s="29">
        <v>42118</v>
      </c>
      <c r="I17" s="29">
        <v>42483</v>
      </c>
      <c r="J17" s="16" t="s">
        <v>38</v>
      </c>
      <c r="K17" s="46" t="s">
        <v>19</v>
      </c>
      <c r="L17" s="16"/>
      <c r="M17" s="47"/>
    </row>
    <row r="18" spans="1:13" s="2" customFormat="1" ht="24" customHeight="1">
      <c r="A18" s="13">
        <v>16</v>
      </c>
      <c r="B18" s="14">
        <v>385</v>
      </c>
      <c r="C18" s="15" t="s">
        <v>55</v>
      </c>
      <c r="D18" s="16" t="s">
        <v>56</v>
      </c>
      <c r="E18" s="16" t="s">
        <v>16</v>
      </c>
      <c r="F18" s="16">
        <f>VLOOKUP(D18,[1]在职!$D$1:$J$65536,7,0)</f>
        <v>30</v>
      </c>
      <c r="G18" s="18">
        <v>3.7142402016742699</v>
      </c>
      <c r="H18" s="26">
        <v>41407</v>
      </c>
      <c r="I18" s="26">
        <v>42502</v>
      </c>
      <c r="J18" s="16" t="s">
        <v>38</v>
      </c>
      <c r="K18" s="48" t="s">
        <v>42</v>
      </c>
      <c r="L18" s="16"/>
      <c r="M18" s="47"/>
    </row>
    <row r="19" spans="1:13" s="2" customFormat="1" ht="24" customHeight="1">
      <c r="A19" s="13">
        <v>17</v>
      </c>
      <c r="B19" s="14">
        <v>307</v>
      </c>
      <c r="C19" s="15" t="s">
        <v>57</v>
      </c>
      <c r="D19" s="16" t="s">
        <v>58</v>
      </c>
      <c r="E19" s="30" t="s">
        <v>16</v>
      </c>
      <c r="F19" s="16">
        <f>VLOOKUP(D19,[1]在职!$D$1:$J$65536,7,0)</f>
        <v>31</v>
      </c>
      <c r="G19" s="18">
        <v>5.7087607496194801</v>
      </c>
      <c r="H19" s="26">
        <v>41409</v>
      </c>
      <c r="I19" s="21">
        <v>42504</v>
      </c>
      <c r="J19" s="16" t="s">
        <v>38</v>
      </c>
      <c r="K19" s="48" t="s">
        <v>42</v>
      </c>
      <c r="L19" s="16"/>
      <c r="M19" s="47"/>
    </row>
    <row r="20" spans="1:13" s="2" customFormat="1" ht="24" customHeight="1">
      <c r="A20" s="13">
        <v>18</v>
      </c>
      <c r="B20" s="16">
        <v>732</v>
      </c>
      <c r="C20" s="15" t="s">
        <v>59</v>
      </c>
      <c r="D20" s="22" t="s">
        <v>60</v>
      </c>
      <c r="E20" s="16" t="s">
        <v>16</v>
      </c>
      <c r="F20" s="16">
        <f>VLOOKUP(D20,[1]在职!$D$1:$J$65536,7,0)</f>
        <v>23</v>
      </c>
      <c r="G20" s="18">
        <v>0.71150047564687702</v>
      </c>
      <c r="H20" s="31">
        <v>42139</v>
      </c>
      <c r="I20" s="31">
        <v>42504</v>
      </c>
      <c r="J20" s="16" t="s">
        <v>38</v>
      </c>
      <c r="K20" s="46" t="s">
        <v>19</v>
      </c>
      <c r="L20" s="16"/>
      <c r="M20" s="47"/>
    </row>
    <row r="21" spans="1:13" s="2" customFormat="1" ht="24" customHeight="1">
      <c r="A21" s="13">
        <v>19</v>
      </c>
      <c r="B21" s="14">
        <v>539</v>
      </c>
      <c r="C21" s="15" t="s">
        <v>47</v>
      </c>
      <c r="D21" s="16" t="s">
        <v>61</v>
      </c>
      <c r="E21" s="13" t="s">
        <v>16</v>
      </c>
      <c r="F21" s="16">
        <f>VLOOKUP(D21,[1]在职!$D$1:$J$65536,7,0)</f>
        <v>46</v>
      </c>
      <c r="G21" s="18">
        <v>2.7087607496194801</v>
      </c>
      <c r="H21" s="21">
        <v>41410</v>
      </c>
      <c r="I21" s="21">
        <v>42505</v>
      </c>
      <c r="J21" s="16" t="s">
        <v>38</v>
      </c>
      <c r="K21" s="48" t="s">
        <v>42</v>
      </c>
      <c r="L21" s="16"/>
      <c r="M21" s="47"/>
    </row>
    <row r="22" spans="1:13" s="2" customFormat="1" ht="24" customHeight="1">
      <c r="A22" s="13">
        <v>20</v>
      </c>
      <c r="B22" s="14">
        <v>54</v>
      </c>
      <c r="C22" s="15" t="s">
        <v>62</v>
      </c>
      <c r="D22" s="16" t="s">
        <v>63</v>
      </c>
      <c r="E22" s="16" t="s">
        <v>16</v>
      </c>
      <c r="F22" s="16">
        <f>VLOOKUP(D22,[1]在职!$D$1:$J$65536,7,0)</f>
        <v>41</v>
      </c>
      <c r="G22" s="18">
        <v>3.6923223934550999</v>
      </c>
      <c r="H22" s="26">
        <v>41415</v>
      </c>
      <c r="I22" s="26">
        <v>42510</v>
      </c>
      <c r="J22" s="16" t="s">
        <v>38</v>
      </c>
      <c r="K22" s="48" t="s">
        <v>42</v>
      </c>
      <c r="L22" s="16"/>
      <c r="M22" s="47"/>
    </row>
    <row r="23" spans="1:13" s="2" customFormat="1" ht="24" customHeight="1">
      <c r="A23" s="13">
        <v>21</v>
      </c>
      <c r="B23" s="16">
        <v>723</v>
      </c>
      <c r="C23" s="15" t="s">
        <v>64</v>
      </c>
      <c r="D23" s="22" t="s">
        <v>65</v>
      </c>
      <c r="E23" s="22" t="s">
        <v>16</v>
      </c>
      <c r="F23" s="16">
        <f>VLOOKUP(D23,[1]在职!$D$1:$J$65536,7,0)</f>
        <v>20</v>
      </c>
      <c r="G23" s="18">
        <v>0.69232239345509605</v>
      </c>
      <c r="H23" s="31">
        <v>42146</v>
      </c>
      <c r="I23" s="31">
        <v>42511</v>
      </c>
      <c r="J23" s="16" t="s">
        <v>38</v>
      </c>
      <c r="K23" s="48" t="s">
        <v>19</v>
      </c>
      <c r="L23" s="16"/>
      <c r="M23" s="47"/>
    </row>
    <row r="24" spans="1:13" s="2" customFormat="1" ht="24" customHeight="1">
      <c r="A24" s="13">
        <v>22</v>
      </c>
      <c r="B24" s="14">
        <v>355</v>
      </c>
      <c r="C24" s="15" t="s">
        <v>66</v>
      </c>
      <c r="D24" s="22" t="s">
        <v>67</v>
      </c>
      <c r="E24" s="16" t="s">
        <v>16</v>
      </c>
      <c r="F24" s="16">
        <f>VLOOKUP(D24,[1]在职!$D$1:$J$65536,7,0)</f>
        <v>19</v>
      </c>
      <c r="G24" s="18">
        <v>0.68410321537290397</v>
      </c>
      <c r="H24" s="31">
        <v>42149</v>
      </c>
      <c r="I24" s="31">
        <v>42514</v>
      </c>
      <c r="J24" s="16" t="s">
        <v>38</v>
      </c>
      <c r="K24" s="48" t="s">
        <v>19</v>
      </c>
      <c r="L24" s="16"/>
      <c r="M24" s="47"/>
    </row>
    <row r="25" spans="1:13" s="3" customFormat="1" ht="24" customHeight="1">
      <c r="A25" s="13">
        <v>23</v>
      </c>
      <c r="B25" s="14">
        <v>709</v>
      </c>
      <c r="C25" s="15" t="s">
        <v>68</v>
      </c>
      <c r="D25" s="16" t="s">
        <v>69</v>
      </c>
      <c r="E25" s="13" t="s">
        <v>41</v>
      </c>
      <c r="F25" s="16">
        <f>VLOOKUP(D25,[1]在职!$D$1:$J$65536,7,0)</f>
        <v>34</v>
      </c>
      <c r="G25" s="18">
        <v>3.6813634893455101</v>
      </c>
      <c r="H25" s="21">
        <v>41419</v>
      </c>
      <c r="I25" s="21">
        <v>42514</v>
      </c>
      <c r="J25" s="16" t="s">
        <v>38</v>
      </c>
      <c r="K25" s="48" t="s">
        <v>42</v>
      </c>
      <c r="L25" s="16"/>
      <c r="M25" s="47" t="s">
        <v>77</v>
      </c>
    </row>
    <row r="26" spans="1:13" s="3" customFormat="1" ht="24" customHeight="1">
      <c r="A26" s="13">
        <v>24</v>
      </c>
      <c r="B26" s="14">
        <v>732</v>
      </c>
      <c r="C26" s="15" t="s">
        <v>59</v>
      </c>
      <c r="D26" s="16" t="s">
        <v>70</v>
      </c>
      <c r="E26" s="16" t="s">
        <v>36</v>
      </c>
      <c r="F26" s="16">
        <f>VLOOKUP(D26,[1]在职!$D$1:$J$65536,7,0)</f>
        <v>27</v>
      </c>
      <c r="G26" s="18">
        <v>3.6813634893455101</v>
      </c>
      <c r="H26" s="26">
        <v>41419</v>
      </c>
      <c r="I26" s="49">
        <v>42514</v>
      </c>
      <c r="J26" s="16" t="s">
        <v>38</v>
      </c>
      <c r="K26" s="48" t="s">
        <v>42</v>
      </c>
      <c r="L26" s="16"/>
      <c r="M26" s="47"/>
    </row>
    <row r="27" spans="1:13" s="3" customFormat="1" ht="24" customHeight="1">
      <c r="A27" s="13">
        <v>25</v>
      </c>
      <c r="B27" s="14">
        <v>717</v>
      </c>
      <c r="C27" s="32" t="s">
        <v>71</v>
      </c>
      <c r="D27" s="16" t="s">
        <v>72</v>
      </c>
      <c r="E27" s="13" t="s">
        <v>16</v>
      </c>
      <c r="F27" s="16">
        <f>VLOOKUP(D27,[1]在职!$D$1:$J$65536,7,0)</f>
        <v>39</v>
      </c>
      <c r="G27" s="18">
        <v>3.6731443112633202</v>
      </c>
      <c r="H27" s="26">
        <v>41422</v>
      </c>
      <c r="I27" s="26">
        <v>42517</v>
      </c>
      <c r="J27" s="16" t="s">
        <v>38</v>
      </c>
      <c r="K27" s="48" t="s">
        <v>42</v>
      </c>
      <c r="L27" s="16"/>
      <c r="M27" s="47"/>
    </row>
    <row r="28" spans="1:13" s="3" customFormat="1" ht="39" customHeight="1">
      <c r="A28" s="33"/>
      <c r="B28" s="34"/>
      <c r="C28" s="35"/>
      <c r="D28" s="36"/>
      <c r="E28" s="37"/>
      <c r="F28" s="38"/>
      <c r="G28" s="39"/>
      <c r="H28" s="40"/>
      <c r="I28" s="40"/>
      <c r="J28" s="50"/>
      <c r="K28" s="51"/>
      <c r="L28" s="52"/>
    </row>
    <row r="29" spans="1:13" s="1" customFormat="1">
      <c r="C29" s="41"/>
      <c r="F29" s="42"/>
      <c r="G29" s="42"/>
      <c r="H29" s="42"/>
      <c r="I29" s="42"/>
      <c r="L29" s="53"/>
    </row>
    <row r="30" spans="1:13" s="1" customFormat="1">
      <c r="C30" s="41"/>
      <c r="F30" s="42"/>
      <c r="G30" s="42"/>
      <c r="H30" s="42"/>
      <c r="I30" s="42"/>
      <c r="L30" s="53"/>
    </row>
    <row r="31" spans="1:13" s="1" customFormat="1">
      <c r="A31" s="1" t="s">
        <v>73</v>
      </c>
      <c r="C31" s="41"/>
      <c r="E31" s="1" t="s">
        <v>74</v>
      </c>
      <c r="F31" s="42"/>
      <c r="G31" s="42"/>
      <c r="H31" s="42"/>
      <c r="I31" s="42"/>
      <c r="J31" s="1" t="s">
        <v>75</v>
      </c>
      <c r="L31" s="53"/>
      <c r="M31" s="54" t="s">
        <v>76</v>
      </c>
    </row>
    <row r="32" spans="1:13" s="1" customFormat="1">
      <c r="C32" s="41"/>
      <c r="F32" s="42"/>
      <c r="G32" s="42"/>
      <c r="H32" s="42"/>
      <c r="I32" s="42"/>
      <c r="L32" s="53"/>
    </row>
    <row r="33" spans="3:12" s="1" customFormat="1">
      <c r="C33" s="41"/>
      <c r="F33" s="42"/>
      <c r="G33" s="42"/>
      <c r="H33" s="42"/>
      <c r="I33" s="42"/>
      <c r="L33" s="53"/>
    </row>
    <row r="34" spans="3:12" s="1" customFormat="1">
      <c r="C34" s="41"/>
      <c r="F34" s="42"/>
      <c r="G34" s="42"/>
      <c r="H34" s="42"/>
      <c r="I34" s="42"/>
      <c r="L34" s="53"/>
    </row>
    <row r="35" spans="3:12" s="1" customFormat="1">
      <c r="C35" s="41"/>
      <c r="F35" s="42"/>
      <c r="G35" s="42"/>
      <c r="H35" s="42"/>
      <c r="I35" s="42"/>
      <c r="L35" s="53"/>
    </row>
    <row r="36" spans="3:12" s="1" customFormat="1">
      <c r="C36" s="41"/>
      <c r="F36" s="42"/>
      <c r="G36" s="42"/>
      <c r="H36" s="42"/>
      <c r="I36" s="42"/>
      <c r="L36" s="53"/>
    </row>
    <row r="37" spans="3:12" s="1" customFormat="1">
      <c r="C37" s="41"/>
      <c r="F37" s="42"/>
      <c r="G37" s="42"/>
      <c r="H37" s="42"/>
      <c r="I37" s="42"/>
      <c r="L37" s="53"/>
    </row>
  </sheetData>
  <sheetCalcPr fullCalcOnLoad="1"/>
  <mergeCells count="1">
    <mergeCell ref="A1:M1"/>
  </mergeCells>
  <phoneticPr fontId="14" type="noConversion"/>
  <conditionalFormatting sqref="J3:J10 J28 K12:K16 K18:K19 K21:K28">
    <cfRule type="cellIs" dxfId="1" priority="1" stopIfTrue="1" operator="equal">
      <formula>"已过期"</formula>
    </cfRule>
    <cfRule type="cellIs" dxfId="0" priority="2" stopIfTrue="1" operator="equal">
      <formula>"未到期"</formula>
    </cfRule>
  </conditionalFormatting>
  <pageMargins left="0.235416666666667" right="0.118055555555556" top="0.35416666666666702" bottom="0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2016-01-29T08:44:00Z</dcterms:created>
  <dcterms:modified xsi:type="dcterms:W3CDTF">2016-02-01T15:34:09Z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