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60" windowHeight="99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Sheet1!$A$1:$K$78</definedName>
    <definedName name="_xlnm.Print_Titles" localSheetId="0">Sheet1!$2:$2</definedName>
  </definedNames>
  <calcPr calcId="114210" fullCalcOnLoad="1" concurrentCalc="0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P27"/>
  <c r="P3"/>
  <c r="P4"/>
  <c r="P5"/>
  <c r="P6"/>
  <c r="P8"/>
  <c r="P9"/>
  <c r="P10"/>
  <c r="P11"/>
  <c r="P12"/>
  <c r="P13"/>
  <c r="P14"/>
  <c r="P15"/>
  <c r="P16"/>
  <c r="P18"/>
  <c r="P19"/>
  <c r="P20"/>
  <c r="P21"/>
  <c r="P22"/>
  <c r="P23"/>
  <c r="P24"/>
  <c r="P25"/>
  <c r="P26"/>
  <c r="P28"/>
  <c r="P29"/>
  <c r="P30"/>
  <c r="P31"/>
  <c r="P32"/>
  <c r="P33"/>
  <c r="P34"/>
  <c r="P35"/>
  <c r="P36"/>
  <c r="P40"/>
  <c r="P41"/>
  <c r="P42"/>
  <c r="P43"/>
  <c r="P46"/>
  <c r="P47"/>
  <c r="P49"/>
  <c r="P50"/>
  <c r="P51"/>
  <c r="P52"/>
  <c r="P53"/>
  <c r="P54"/>
  <c r="P56"/>
  <c r="P57"/>
  <c r="P58"/>
  <c r="P59"/>
  <c r="P60"/>
  <c r="P61"/>
  <c r="P62"/>
  <c r="P63"/>
  <c r="P65"/>
  <c r="P67"/>
  <c r="P68"/>
  <c r="P69"/>
  <c r="P70"/>
  <c r="P71"/>
  <c r="P72"/>
  <c r="P73"/>
  <c r="P74"/>
  <c r="P75"/>
  <c r="P78"/>
  <c r="C78" i="3"/>
  <c r="M78" i="1"/>
  <c r="K78"/>
  <c r="J78"/>
  <c r="I78"/>
  <c r="H78"/>
  <c r="G78"/>
  <c r="F78"/>
  <c r="E78"/>
  <c r="M77"/>
  <c r="O77"/>
  <c r="N77"/>
  <c r="M76"/>
  <c r="O76"/>
  <c r="N76"/>
  <c r="M75"/>
  <c r="O75"/>
  <c r="N75"/>
  <c r="M74"/>
  <c r="O74"/>
  <c r="N74"/>
  <c r="M73"/>
  <c r="O73"/>
  <c r="N73"/>
  <c r="M72"/>
  <c r="O72"/>
  <c r="N72"/>
  <c r="M71"/>
  <c r="O71"/>
  <c r="N71"/>
  <c r="M70"/>
  <c r="O70"/>
  <c r="N70"/>
  <c r="M69"/>
  <c r="O69"/>
  <c r="N69"/>
  <c r="M68"/>
  <c r="O68"/>
  <c r="N68"/>
  <c r="M67"/>
  <c r="O67"/>
  <c r="N67"/>
  <c r="M66"/>
  <c r="O66"/>
  <c r="N66"/>
  <c r="M65"/>
  <c r="O65"/>
  <c r="N65"/>
  <c r="M64"/>
  <c r="O64"/>
  <c r="N64"/>
  <c r="M63"/>
  <c r="O63"/>
  <c r="N63"/>
  <c r="M62"/>
  <c r="O62"/>
  <c r="N62"/>
  <c r="M61"/>
  <c r="O61"/>
  <c r="N61"/>
  <c r="M60"/>
  <c r="O60"/>
  <c r="N60"/>
  <c r="M59"/>
  <c r="O59"/>
  <c r="N59"/>
  <c r="M58"/>
  <c r="O58"/>
  <c r="N58"/>
  <c r="M57"/>
  <c r="O57"/>
  <c r="N57"/>
  <c r="M56"/>
  <c r="O56"/>
  <c r="N56"/>
  <c r="M55"/>
  <c r="O55"/>
  <c r="N55"/>
  <c r="M54"/>
  <c r="O54"/>
  <c r="N54"/>
  <c r="M53"/>
  <c r="O53"/>
  <c r="N53"/>
  <c r="M52"/>
  <c r="O52"/>
  <c r="N52"/>
  <c r="M51"/>
  <c r="O51"/>
  <c r="N51"/>
  <c r="M50"/>
  <c r="O50"/>
  <c r="N50"/>
  <c r="M49"/>
  <c r="O49"/>
  <c r="N49"/>
  <c r="M48"/>
  <c r="O48"/>
  <c r="N48"/>
  <c r="M47"/>
  <c r="O47"/>
  <c r="N47"/>
  <c r="M46"/>
  <c r="O46"/>
  <c r="N46"/>
  <c r="M45"/>
  <c r="O45"/>
  <c r="N45"/>
  <c r="M44"/>
  <c r="O44"/>
  <c r="N44"/>
  <c r="M43"/>
  <c r="O43"/>
  <c r="N43"/>
  <c r="M42"/>
  <c r="O42"/>
  <c r="N42"/>
  <c r="M41"/>
  <c r="O41"/>
  <c r="N41"/>
  <c r="M40"/>
  <c r="O40"/>
  <c r="N40"/>
  <c r="M39"/>
  <c r="O39"/>
  <c r="N39"/>
  <c r="M38"/>
  <c r="O38"/>
  <c r="N38"/>
  <c r="M37"/>
  <c r="O37"/>
  <c r="N37"/>
  <c r="M36"/>
  <c r="O36"/>
  <c r="N36"/>
  <c r="M35"/>
  <c r="O35"/>
  <c r="N35"/>
  <c r="M34"/>
  <c r="O34"/>
  <c r="N34"/>
  <c r="M33"/>
  <c r="O33"/>
  <c r="N33"/>
  <c r="M32"/>
  <c r="O32"/>
  <c r="N32"/>
  <c r="M31"/>
  <c r="O31"/>
  <c r="N31"/>
  <c r="M30"/>
  <c r="O30"/>
  <c r="N30"/>
  <c r="M29"/>
  <c r="O29"/>
  <c r="N29"/>
  <c r="M28"/>
  <c r="O28"/>
  <c r="N28"/>
  <c r="M27"/>
  <c r="O27"/>
  <c r="N27"/>
  <c r="M26"/>
  <c r="O26"/>
  <c r="N26"/>
  <c r="M25"/>
  <c r="O25"/>
  <c r="N25"/>
  <c r="M24"/>
  <c r="O24"/>
  <c r="N24"/>
  <c r="M23"/>
  <c r="O23"/>
  <c r="N23"/>
  <c r="M22"/>
  <c r="O22"/>
  <c r="N22"/>
  <c r="M21"/>
  <c r="O21"/>
  <c r="N21"/>
  <c r="M20"/>
  <c r="O20"/>
  <c r="N20"/>
  <c r="M19"/>
  <c r="O19"/>
  <c r="N19"/>
  <c r="M18"/>
  <c r="O18"/>
  <c r="N18"/>
  <c r="M17"/>
  <c r="O17"/>
  <c r="N17"/>
  <c r="M16"/>
  <c r="O16"/>
  <c r="N16"/>
  <c r="M15"/>
  <c r="O15"/>
  <c r="N15"/>
  <c r="M14"/>
  <c r="O14"/>
  <c r="N14"/>
  <c r="M13"/>
  <c r="O13"/>
  <c r="N13"/>
  <c r="M12"/>
  <c r="O12"/>
  <c r="N12"/>
  <c r="M11"/>
  <c r="O11"/>
  <c r="N11"/>
  <c r="M10"/>
  <c r="O10"/>
  <c r="N10"/>
  <c r="M9"/>
  <c r="O9"/>
  <c r="N9"/>
  <c r="M8"/>
  <c r="O8"/>
  <c r="N8"/>
  <c r="M7"/>
  <c r="O7"/>
  <c r="N7"/>
  <c r="M6"/>
  <c r="O6"/>
  <c r="N6"/>
  <c r="M5"/>
  <c r="O5"/>
  <c r="N5"/>
  <c r="M4"/>
  <c r="O4"/>
  <c r="N4"/>
  <c r="M3"/>
  <c r="O3"/>
  <c r="N3"/>
</calcChain>
</file>

<file path=xl/sharedStrings.xml><?xml version="1.0" encoding="utf-8"?>
<sst xmlns="http://schemas.openxmlformats.org/spreadsheetml/2006/main" count="276" uniqueCount="187">
  <si>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</si>
  <si>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</si>
  <si>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</si>
  <si>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</si>
  <si>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</si>
  <si>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</si>
  <si>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</si>
  <si>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</si>
  <si>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</si>
  <si>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</si>
  <si>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</si>
  <si>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</si>
  <si>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2016.9实销</t>
  </si>
  <si>
    <t>2016.9实笔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</si>
  <si>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</si>
  <si>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</si>
  <si>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</si>
  <si>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</si>
  <si>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</si>
  <si>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</si>
  <si>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</si>
  <si>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</si>
  <si>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</si>
  <si>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</si>
  <si>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</si>
  <si>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</si>
  <si>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</si>
  <si>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</si>
  <si>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</si>
  <si>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</si>
  <si>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</si>
  <si>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</si>
  <si>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</si>
  <si>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</si>
  <si>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</si>
  <si>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</si>
  <si>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</si>
  <si>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</si>
  <si>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</si>
  <si>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</si>
  <si>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</si>
  <si>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</si>
  <si>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</si>
  <si>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</si>
  <si>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</si>
  <si>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</si>
  <si>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</si>
  <si>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</si>
  <si>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</si>
  <si>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</si>
  <si>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</si>
  <si>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</si>
  <si>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</si>
  <si>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</si>
  <si>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</si>
  <si>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</si>
  <si>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</si>
  <si>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</si>
  <si>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</si>
  <si>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</si>
  <si>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</si>
  <si>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</si>
  <si>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</si>
  <si>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</si>
  <si>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</si>
  <si>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</si>
  <si>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</si>
  <si>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</si>
  <si>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</si>
  <si>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</si>
  <si>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</si>
  <si>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</si>
  <si>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</si>
  <si>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</si>
  <si>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</si>
  <si>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</si>
  <si>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</si>
  <si>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</si>
  <si>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</si>
  <si>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</si>
  <si>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</si>
  <si>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</si>
  <si>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</si>
  <si>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</si>
  <si>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</si>
  <si>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</si>
  <si>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</si>
  <si>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</si>
  <si>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</si>
  <si>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</si>
  <si>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</si>
  <si>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</si>
  <si>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</si>
  <si>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</si>
  <si>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</si>
  <si>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</si>
  <si>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</si>
  <si>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/>
  </si>
  <si>
    <t>四川太极旗舰店</t>
  </si>
  <si>
    <t>四川太极浆洗街药店</t>
  </si>
  <si>
    <t>四川太极光华药店</t>
  </si>
  <si>
    <t>四川太极高新区民丰大道西段药店</t>
  </si>
  <si>
    <t>四川太极青羊区十二桥药店</t>
  </si>
  <si>
    <t>四川太极邛崃中心药店</t>
  </si>
  <si>
    <t>四川太极高新区府城大道西段店</t>
  </si>
  <si>
    <t>四川太极成华区华泰路药店</t>
  </si>
  <si>
    <t>四川太极五津西路药店</t>
  </si>
  <si>
    <t>四川太极成华区羊子山西路药店（兴元华盛）</t>
  </si>
  <si>
    <t>四川太极红星店</t>
  </si>
  <si>
    <t>四川太极光华村街药店</t>
  </si>
  <si>
    <t>四川太极青羊区北东街店</t>
  </si>
  <si>
    <t>四川太极双林路药店</t>
  </si>
  <si>
    <t>四川太极西部店</t>
  </si>
  <si>
    <t>四川太极金牛区交大路第三药店</t>
  </si>
  <si>
    <t>四川太极成华区万科路药店</t>
  </si>
  <si>
    <t>四川太极锦江区庆云南街药店</t>
  </si>
  <si>
    <t>四川太极新乐中街药店</t>
  </si>
  <si>
    <t>四川太极新都区新繁镇繁江北路药店</t>
  </si>
  <si>
    <t>四川太极大邑县晋原镇内蒙古大道药店</t>
  </si>
  <si>
    <t>四川太极成华区二环路北四段药店（汇融名城）</t>
  </si>
  <si>
    <t>四川太极金丝街药店</t>
  </si>
  <si>
    <t>四川太极新津邓双镇岷江店</t>
  </si>
  <si>
    <t>四川太极通盈街药店</t>
  </si>
  <si>
    <t>四川太极崇州中心店</t>
  </si>
  <si>
    <t>四川太极枣子巷药店</t>
  </si>
  <si>
    <t>四川太极成华区华油路药店</t>
  </si>
  <si>
    <t>四川太极怀远店</t>
  </si>
  <si>
    <t>四川太极高新天久北巷药店</t>
  </si>
  <si>
    <t>四川太极武侯区顺和街店</t>
  </si>
  <si>
    <t>四川太极人民中路店</t>
  </si>
  <si>
    <t>四川太极温江区柳城街道同兴东路药店</t>
  </si>
  <si>
    <t>四川太极成华区崔家店路药店</t>
  </si>
  <si>
    <t>四川太极高新区中和街道柳荫街药店</t>
  </si>
  <si>
    <t>四川太极土龙路药店</t>
  </si>
  <si>
    <t>四川太极青羊区浣花滨河路药店</t>
  </si>
  <si>
    <t>四川太极新园大道药店</t>
  </si>
  <si>
    <t>四川太极新都区马超东路店</t>
  </si>
  <si>
    <t>四川太极邛崃市临邛镇长安大道药店</t>
  </si>
  <si>
    <t>四川太极龙潭西路店</t>
  </si>
  <si>
    <t>四川太极金带街药店</t>
  </si>
  <si>
    <t>四川太极都江堰药店</t>
  </si>
  <si>
    <t>四川太极沙河源药店</t>
  </si>
  <si>
    <t>四川太极大邑县晋原镇通达东路五段药店</t>
  </si>
  <si>
    <t>四川太极都江堰景中路店</t>
  </si>
  <si>
    <t>四川太极温江店</t>
  </si>
  <si>
    <t>四川太极锦江区水杉街药店</t>
  </si>
  <si>
    <t>四川太极都江堰幸福镇翔凤路药店</t>
  </si>
  <si>
    <t>四川太极清江东路药店</t>
  </si>
  <si>
    <t>四川太极高新区大源北街药店</t>
  </si>
  <si>
    <t>四川太极邛崃市临邛镇洪川小区药店</t>
  </si>
  <si>
    <t>四川太极都江堰奎光路中段药店</t>
  </si>
  <si>
    <t>四川太极都江堰市蒲阳路药店</t>
  </si>
  <si>
    <t>四川太极三江店</t>
  </si>
  <si>
    <t>四川太极成华杉板桥南一路店</t>
  </si>
  <si>
    <t>四川太极锦江区柳翠路药店</t>
  </si>
  <si>
    <t>四川太极成华区新怡路店</t>
  </si>
  <si>
    <t>四川太极大邑县晋原镇子龙路店</t>
  </si>
  <si>
    <t>四川太极双流县西航港街道锦华路一段药店</t>
  </si>
  <si>
    <t>四川太极大邑县晋源镇东壕沟段药店</t>
  </si>
  <si>
    <t>四川太极成华区华康路药店</t>
  </si>
  <si>
    <t>四川太极大邑县安仁镇千禧街药店</t>
  </si>
  <si>
    <t>四川太极大邑县沙渠镇方圆路药店</t>
  </si>
  <si>
    <t>四川太极锦江区楠丰路店</t>
  </si>
  <si>
    <t>四川太极兴义镇万兴路药店</t>
  </si>
  <si>
    <t>四川太极都江堰市蒲阳镇堰问道西路药店</t>
  </si>
  <si>
    <t>四川太极大邑县新场镇文昌街药店</t>
  </si>
  <si>
    <t>四川太极锦江区观音桥街药店</t>
  </si>
  <si>
    <t>四川太极金牛区黄苑东街药店</t>
  </si>
  <si>
    <t>四川太极成华区万宇路药店</t>
  </si>
  <si>
    <t>四川太极郫县郫筒镇东大街药店</t>
  </si>
  <si>
    <t>四川太极青羊区群和路药店</t>
  </si>
  <si>
    <t>四川太极都江堰聚源镇药店</t>
  </si>
  <si>
    <t>四川太极邛崃市羊安镇永康大道药店</t>
  </si>
  <si>
    <t>2016.10月销售</t>
  </si>
  <si>
    <t>修改调整原因</t>
    <phoneticPr fontId="5" type="noConversion"/>
  </si>
  <si>
    <t>10月与9月任务差距太大</t>
    <phoneticPr fontId="5" type="noConversion"/>
  </si>
  <si>
    <t>新装修门店</t>
    <phoneticPr fontId="5" type="noConversion"/>
  </si>
  <si>
    <t>完成率过高门店</t>
    <phoneticPr fontId="5" type="noConversion"/>
  </si>
  <si>
    <t>10月与9月任务差距太大，直接取得去年同期数据，未核算增长</t>
    <phoneticPr fontId="5" type="noConversion"/>
  </si>
  <si>
    <t>特殊情况，且受国庆7天影响</t>
    <phoneticPr fontId="5" type="noConversion"/>
  </si>
  <si>
    <t>新装修门店，但受国庆7天影响</t>
    <phoneticPr fontId="5" type="noConversion"/>
  </si>
  <si>
    <t>2016.10初销任务</t>
    <phoneticPr fontId="5" type="noConversion"/>
  </si>
  <si>
    <t>基础笔数完成率</t>
    <phoneticPr fontId="5" type="noConversion"/>
  </si>
  <si>
    <t>基础销售完成率</t>
    <phoneticPr fontId="5" type="noConversion"/>
  </si>
  <si>
    <t>10月与9月任务差距太大</t>
    <phoneticPr fontId="5" type="noConversion"/>
  </si>
  <si>
    <t>10月任务与9月任务差距太大</t>
    <phoneticPr fontId="5" type="noConversion"/>
  </si>
  <si>
    <t>2016.10修改任务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</si>
</sst>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4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/>
    </xf>
    <xf numFmtId="10" fontId="5" fillId="0" borderId="0" xfId="0" applyNumberFormat="1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0" fontId="1" fillId="0" borderId="0" xfId="0" applyNumberFormat="1" applyFont="1" applyFill="1">
      <alignment vertical="center"/>
    </xf>
    <xf numFmtId="1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0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0" fontId="1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>销售笔数</v>
          </cell>
          <cell r="E1" t="str">
            <v>平均客单价</v>
          </cell>
          <cell r="F1" t="str">
            <v>收入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销售笔数</v>
          </cell>
          <cell r="E2" t="str">
            <v>平均客单价</v>
          </cell>
          <cell r="F2" t="str">
            <v>收入</v>
          </cell>
        </row>
        <row r="3">
          <cell r="A3">
            <v>307</v>
          </cell>
          <cell r="B3" t="str">
            <v>四川太极旗舰店</v>
          </cell>
          <cell r="C3" t="str">
            <v>旗舰片</v>
          </cell>
          <cell r="D3">
            <v>11620</v>
          </cell>
          <cell r="E3">
            <v>131.05000000000001</v>
          </cell>
          <cell r="F3">
            <v>1522836.41</v>
          </cell>
        </row>
        <row r="4">
          <cell r="A4">
            <v>337</v>
          </cell>
          <cell r="B4" t="str">
            <v>四川太极浆洗街药店</v>
          </cell>
          <cell r="C4" t="str">
            <v>光华片区</v>
          </cell>
          <cell r="D4">
            <v>6304</v>
          </cell>
          <cell r="E4">
            <v>90.48</v>
          </cell>
          <cell r="F4">
            <v>570384.42000000004</v>
          </cell>
        </row>
        <row r="5">
          <cell r="A5">
            <v>343</v>
          </cell>
          <cell r="B5" t="str">
            <v>四川太极光华药店</v>
          </cell>
          <cell r="C5" t="str">
            <v>光华片区</v>
          </cell>
          <cell r="D5">
            <v>5096</v>
          </cell>
          <cell r="E5">
            <v>99.53</v>
          </cell>
          <cell r="F5">
            <v>507202.53</v>
          </cell>
        </row>
        <row r="6">
          <cell r="A6">
            <v>571</v>
          </cell>
          <cell r="B6" t="str">
            <v>四川太极高新区民丰大道西段药店</v>
          </cell>
          <cell r="C6" t="str">
            <v>高新片区</v>
          </cell>
          <cell r="D6">
            <v>4320</v>
          </cell>
          <cell r="E6">
            <v>98.11</v>
          </cell>
          <cell r="F6">
            <v>423843.66</v>
          </cell>
        </row>
        <row r="7">
          <cell r="A7">
            <v>582</v>
          </cell>
          <cell r="B7" t="str">
            <v>四川太极青羊区十二桥药店</v>
          </cell>
          <cell r="C7" t="str">
            <v>光华片区</v>
          </cell>
          <cell r="D7">
            <v>4374</v>
          </cell>
          <cell r="E7">
            <v>94.96</v>
          </cell>
          <cell r="F7">
            <v>415360.26</v>
          </cell>
        </row>
        <row r="8">
          <cell r="A8">
            <v>341</v>
          </cell>
          <cell r="B8" t="str">
            <v>四川太极邛崃中心药店</v>
          </cell>
          <cell r="C8" t="str">
            <v>大邑邛崃片区</v>
          </cell>
          <cell r="D8">
            <v>5494</v>
          </cell>
          <cell r="E8">
            <v>74.11</v>
          </cell>
          <cell r="F8">
            <v>407175.01</v>
          </cell>
        </row>
        <row r="9">
          <cell r="A9">
            <v>541</v>
          </cell>
          <cell r="B9" t="str">
            <v>四川太极高新区府城大道西段店</v>
          </cell>
          <cell r="C9" t="str">
            <v>高新片区</v>
          </cell>
          <cell r="D9">
            <v>2941</v>
          </cell>
          <cell r="E9">
            <v>91.72</v>
          </cell>
          <cell r="F9">
            <v>269754.36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东南片区</v>
          </cell>
          <cell r="D10">
            <v>3576</v>
          </cell>
          <cell r="E10">
            <v>74.930000000000007</v>
          </cell>
          <cell r="F10">
            <v>267953.32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3240</v>
          </cell>
          <cell r="E11">
            <v>78.48</v>
          </cell>
          <cell r="F11">
            <v>254280.51</v>
          </cell>
        </row>
        <row r="12">
          <cell r="A12">
            <v>585</v>
          </cell>
          <cell r="B12" t="str">
            <v>四川太极成华区羊子山西路药店（兴元华盛）</v>
          </cell>
          <cell r="C12" t="str">
            <v>西北片区</v>
          </cell>
          <cell r="D12">
            <v>3705</v>
          </cell>
          <cell r="E12">
            <v>62.11</v>
          </cell>
          <cell r="F12">
            <v>230126.58</v>
          </cell>
        </row>
        <row r="13">
          <cell r="A13">
            <v>308</v>
          </cell>
          <cell r="B13" t="str">
            <v>四川太极红星店</v>
          </cell>
          <cell r="C13" t="str">
            <v>西北片区</v>
          </cell>
          <cell r="D13">
            <v>2939</v>
          </cell>
          <cell r="E13">
            <v>77.73</v>
          </cell>
          <cell r="F13">
            <v>228443.91</v>
          </cell>
        </row>
        <row r="14">
          <cell r="A14">
            <v>365</v>
          </cell>
          <cell r="B14" t="str">
            <v>四川太极光华村街药店</v>
          </cell>
          <cell r="C14" t="str">
            <v>光华片区</v>
          </cell>
          <cell r="D14">
            <v>2767</v>
          </cell>
          <cell r="E14">
            <v>80.36</v>
          </cell>
          <cell r="F14">
            <v>222348.58</v>
          </cell>
        </row>
        <row r="15">
          <cell r="A15">
            <v>517</v>
          </cell>
          <cell r="B15" t="str">
            <v>四川太极青羊区北东街店</v>
          </cell>
          <cell r="C15" t="str">
            <v>西北片区</v>
          </cell>
          <cell r="D15">
            <v>3489</v>
          </cell>
          <cell r="E15">
            <v>62.84</v>
          </cell>
          <cell r="F15">
            <v>219254.58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2828</v>
          </cell>
          <cell r="E16">
            <v>76.87</v>
          </cell>
          <cell r="F16">
            <v>217377.63</v>
          </cell>
        </row>
        <row r="17">
          <cell r="A17">
            <v>311</v>
          </cell>
          <cell r="B17" t="str">
            <v>四川太极西部店</v>
          </cell>
          <cell r="C17" t="str">
            <v>西北片区</v>
          </cell>
          <cell r="D17">
            <v>1227</v>
          </cell>
          <cell r="E17">
            <v>175.39</v>
          </cell>
          <cell r="F17">
            <v>215204.04</v>
          </cell>
        </row>
        <row r="18">
          <cell r="A18">
            <v>726</v>
          </cell>
          <cell r="B18" t="str">
            <v>四川太极金牛区交大路第三药店</v>
          </cell>
          <cell r="C18" t="str">
            <v>西北片区</v>
          </cell>
          <cell r="D18">
            <v>3188</v>
          </cell>
          <cell r="E18">
            <v>62.83</v>
          </cell>
          <cell r="F18">
            <v>200295.55</v>
          </cell>
        </row>
        <row r="19">
          <cell r="A19">
            <v>707</v>
          </cell>
          <cell r="B19" t="str">
            <v>四川太极成华区万科路药店</v>
          </cell>
          <cell r="C19" t="str">
            <v>东南片区</v>
          </cell>
          <cell r="D19">
            <v>2919</v>
          </cell>
          <cell r="E19">
            <v>68.03</v>
          </cell>
          <cell r="F19">
            <v>198592.38</v>
          </cell>
        </row>
        <row r="20">
          <cell r="A20">
            <v>742</v>
          </cell>
          <cell r="B20" t="str">
            <v>四川太极锦江区庆云南街药店</v>
          </cell>
          <cell r="C20" t="str">
            <v>西北片区</v>
          </cell>
          <cell r="D20">
            <v>2074</v>
          </cell>
          <cell r="E20">
            <v>93.72</v>
          </cell>
          <cell r="F20">
            <v>194383.13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2751</v>
          </cell>
          <cell r="E21">
            <v>69.510000000000005</v>
          </cell>
          <cell r="F21">
            <v>191219.18</v>
          </cell>
        </row>
        <row r="22">
          <cell r="A22">
            <v>730</v>
          </cell>
          <cell r="B22" t="str">
            <v>四川太极新都区新繁镇繁江北路药店</v>
          </cell>
          <cell r="C22" t="str">
            <v>西北片区</v>
          </cell>
          <cell r="D22">
            <v>2270</v>
          </cell>
          <cell r="E22">
            <v>79.260000000000005</v>
          </cell>
          <cell r="F22">
            <v>179923.78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2611</v>
          </cell>
          <cell r="E23">
            <v>68.819999999999993</v>
          </cell>
          <cell r="F23">
            <v>179691.16</v>
          </cell>
        </row>
        <row r="24">
          <cell r="A24">
            <v>581</v>
          </cell>
          <cell r="B24" t="str">
            <v>四川太极成华区二环路北四段药店（汇融名城）</v>
          </cell>
          <cell r="C24" t="str">
            <v>西北片区</v>
          </cell>
          <cell r="D24">
            <v>3344</v>
          </cell>
          <cell r="E24">
            <v>48.61</v>
          </cell>
          <cell r="F24">
            <v>162552.22</v>
          </cell>
        </row>
        <row r="25">
          <cell r="A25">
            <v>391</v>
          </cell>
          <cell r="B25" t="str">
            <v>四川太极金丝街药店</v>
          </cell>
          <cell r="C25" t="str">
            <v>西北片区</v>
          </cell>
          <cell r="D25">
            <v>2475</v>
          </cell>
          <cell r="E25">
            <v>64.260000000000005</v>
          </cell>
          <cell r="F25">
            <v>159040.06</v>
          </cell>
        </row>
        <row r="26">
          <cell r="A26">
            <v>514</v>
          </cell>
          <cell r="B26" t="str">
            <v>四川太极新津邓双镇岷江店</v>
          </cell>
          <cell r="C26" t="str">
            <v>高新片区</v>
          </cell>
          <cell r="D26">
            <v>2281</v>
          </cell>
          <cell r="E26">
            <v>68.540000000000006</v>
          </cell>
          <cell r="F26">
            <v>156347.49</v>
          </cell>
        </row>
        <row r="27">
          <cell r="A27">
            <v>373</v>
          </cell>
          <cell r="B27" t="str">
            <v>四川太极通盈街药店</v>
          </cell>
          <cell r="C27" t="str">
            <v>东南片区</v>
          </cell>
          <cell r="D27">
            <v>2076</v>
          </cell>
          <cell r="E27">
            <v>74.62</v>
          </cell>
          <cell r="F27">
            <v>154908.25</v>
          </cell>
        </row>
        <row r="28">
          <cell r="A28">
            <v>52</v>
          </cell>
          <cell r="B28" t="str">
            <v>四川太极崇州中心店</v>
          </cell>
          <cell r="C28" t="str">
            <v>崇都片区</v>
          </cell>
          <cell r="D28">
            <v>2212</v>
          </cell>
          <cell r="E28">
            <v>69.23</v>
          </cell>
          <cell r="F28">
            <v>153138.69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2960</v>
          </cell>
          <cell r="E29">
            <v>50.71</v>
          </cell>
          <cell r="F29">
            <v>150089.45000000001</v>
          </cell>
        </row>
        <row r="30">
          <cell r="A30">
            <v>578</v>
          </cell>
          <cell r="B30" t="str">
            <v>四川太极成华区华油路药店</v>
          </cell>
          <cell r="C30" t="str">
            <v>东南片区</v>
          </cell>
          <cell r="D30">
            <v>2965</v>
          </cell>
          <cell r="E30">
            <v>50.37</v>
          </cell>
          <cell r="F30">
            <v>149343.26</v>
          </cell>
        </row>
        <row r="31">
          <cell r="A31">
            <v>54</v>
          </cell>
          <cell r="B31" t="str">
            <v>四川太极怀远店</v>
          </cell>
          <cell r="C31" t="str">
            <v>崇都片区</v>
          </cell>
          <cell r="D31">
            <v>2314</v>
          </cell>
          <cell r="E31">
            <v>64.430000000000007</v>
          </cell>
          <cell r="F31">
            <v>149089.12</v>
          </cell>
        </row>
        <row r="32">
          <cell r="A32">
            <v>399</v>
          </cell>
          <cell r="B32" t="str">
            <v>四川太极高新天久北巷药店</v>
          </cell>
          <cell r="C32" t="str">
            <v>高新片区</v>
          </cell>
          <cell r="D32">
            <v>1926</v>
          </cell>
          <cell r="E32">
            <v>76.53</v>
          </cell>
          <cell r="F32">
            <v>147397.43</v>
          </cell>
        </row>
        <row r="33">
          <cell r="A33">
            <v>513</v>
          </cell>
          <cell r="B33" t="str">
            <v>四川太极武侯区顺和街店</v>
          </cell>
          <cell r="C33" t="str">
            <v>光华片区</v>
          </cell>
          <cell r="D33">
            <v>2247</v>
          </cell>
          <cell r="E33">
            <v>63.26</v>
          </cell>
          <cell r="F33">
            <v>142149.6</v>
          </cell>
        </row>
        <row r="34">
          <cell r="A34">
            <v>349</v>
          </cell>
          <cell r="B34" t="str">
            <v>四川太极人民中路店</v>
          </cell>
          <cell r="C34" t="str">
            <v>西北片区</v>
          </cell>
          <cell r="D34">
            <v>2321</v>
          </cell>
          <cell r="E34">
            <v>56.46</v>
          </cell>
          <cell r="F34">
            <v>131033.15</v>
          </cell>
        </row>
        <row r="35">
          <cell r="A35">
            <v>734</v>
          </cell>
          <cell r="B35" t="str">
            <v>四川太极温江区柳城街道同兴东路药店</v>
          </cell>
          <cell r="C35" t="str">
            <v>光华片区</v>
          </cell>
          <cell r="D35">
            <v>1989</v>
          </cell>
          <cell r="E35">
            <v>65.709999999999994</v>
          </cell>
          <cell r="F35">
            <v>130689.65</v>
          </cell>
        </row>
        <row r="36">
          <cell r="A36">
            <v>515</v>
          </cell>
          <cell r="B36" t="str">
            <v>四川太极成华区崔家店路药店</v>
          </cell>
          <cell r="C36" t="str">
            <v>东南片区</v>
          </cell>
          <cell r="D36">
            <v>2373</v>
          </cell>
          <cell r="E36">
            <v>54.36</v>
          </cell>
          <cell r="F36">
            <v>128985.19</v>
          </cell>
        </row>
        <row r="37">
          <cell r="A37">
            <v>584</v>
          </cell>
          <cell r="B37" t="str">
            <v>四川太极高新区中和街道柳荫街药店</v>
          </cell>
          <cell r="C37" t="str">
            <v>高新片区</v>
          </cell>
          <cell r="D37">
            <v>1745</v>
          </cell>
          <cell r="E37">
            <v>73.290000000000006</v>
          </cell>
          <cell r="F37">
            <v>127883.34</v>
          </cell>
        </row>
        <row r="38">
          <cell r="A38">
            <v>379</v>
          </cell>
          <cell r="B38" t="str">
            <v>四川太极土龙路药店</v>
          </cell>
          <cell r="C38" t="str">
            <v>光华片区</v>
          </cell>
          <cell r="D38">
            <v>1958</v>
          </cell>
          <cell r="E38">
            <v>62.65</v>
          </cell>
          <cell r="F38">
            <v>122659.36</v>
          </cell>
        </row>
        <row r="39">
          <cell r="A39">
            <v>570</v>
          </cell>
          <cell r="B39" t="str">
            <v>四川太极青羊区浣花滨河路药店</v>
          </cell>
          <cell r="C39" t="str">
            <v>光华片区</v>
          </cell>
          <cell r="D39">
            <v>1920</v>
          </cell>
          <cell r="E39">
            <v>63.5</v>
          </cell>
          <cell r="F39">
            <v>121916.09</v>
          </cell>
        </row>
        <row r="40">
          <cell r="A40">
            <v>377</v>
          </cell>
          <cell r="B40" t="str">
            <v>四川太极新园大道药店</v>
          </cell>
          <cell r="C40" t="str">
            <v>高新片区</v>
          </cell>
          <cell r="D40">
            <v>2207</v>
          </cell>
          <cell r="E40">
            <v>53.52</v>
          </cell>
          <cell r="F40">
            <v>118110.84</v>
          </cell>
        </row>
        <row r="41">
          <cell r="A41">
            <v>709</v>
          </cell>
          <cell r="B41" t="str">
            <v>四川太极新都区马超东路店</v>
          </cell>
          <cell r="C41" t="str">
            <v>西北片区</v>
          </cell>
          <cell r="D41">
            <v>1562</v>
          </cell>
          <cell r="E41">
            <v>71.709999999999994</v>
          </cell>
          <cell r="F41">
            <v>112014.53</v>
          </cell>
        </row>
        <row r="42">
          <cell r="A42">
            <v>591</v>
          </cell>
          <cell r="B42" t="str">
            <v>四川太极邛崃市临邛镇长安大道药店</v>
          </cell>
          <cell r="C42" t="str">
            <v>大邑邛崃片区</v>
          </cell>
          <cell r="D42">
            <v>1671</v>
          </cell>
          <cell r="E42">
            <v>67.010000000000005</v>
          </cell>
          <cell r="F42">
            <v>111968</v>
          </cell>
        </row>
        <row r="43">
          <cell r="A43">
            <v>545</v>
          </cell>
          <cell r="B43" t="str">
            <v>四川太极龙潭西路店</v>
          </cell>
          <cell r="C43" t="str">
            <v>东南片区</v>
          </cell>
          <cell r="D43">
            <v>1531</v>
          </cell>
          <cell r="E43">
            <v>73.069999999999993</v>
          </cell>
          <cell r="F43">
            <v>111870.48</v>
          </cell>
        </row>
        <row r="44">
          <cell r="A44">
            <v>367</v>
          </cell>
          <cell r="B44" t="str">
            <v>四川太极金带街药店</v>
          </cell>
          <cell r="C44" t="str">
            <v>崇都片区</v>
          </cell>
          <cell r="D44">
            <v>2021</v>
          </cell>
          <cell r="E44">
            <v>55.11</v>
          </cell>
          <cell r="F44">
            <v>111369.60000000001</v>
          </cell>
        </row>
        <row r="45">
          <cell r="A45">
            <v>351</v>
          </cell>
          <cell r="B45" t="str">
            <v>四川太极都江堰药店</v>
          </cell>
          <cell r="C45" t="str">
            <v>崇都片区</v>
          </cell>
          <cell r="D45">
            <v>1402</v>
          </cell>
          <cell r="E45">
            <v>77.45</v>
          </cell>
          <cell r="F45">
            <v>108580.69</v>
          </cell>
        </row>
        <row r="46">
          <cell r="A46">
            <v>339</v>
          </cell>
          <cell r="B46" t="str">
            <v>四川太极沙河源药店</v>
          </cell>
          <cell r="C46" t="str">
            <v>西北片区</v>
          </cell>
          <cell r="D46">
            <v>1443</v>
          </cell>
          <cell r="E46">
            <v>75.11</v>
          </cell>
          <cell r="F46">
            <v>108386.03</v>
          </cell>
        </row>
        <row r="47">
          <cell r="A47">
            <v>717</v>
          </cell>
          <cell r="B47" t="str">
            <v>四川太极大邑县晋原镇通达东路五段药店</v>
          </cell>
          <cell r="C47" t="str">
            <v>大邑邛崃片区</v>
          </cell>
          <cell r="D47">
            <v>1517</v>
          </cell>
          <cell r="E47">
            <v>68.63</v>
          </cell>
          <cell r="F47">
            <v>104112.5</v>
          </cell>
        </row>
        <row r="48">
          <cell r="A48">
            <v>587</v>
          </cell>
          <cell r="B48" t="str">
            <v>四川太极都江堰景中路店</v>
          </cell>
          <cell r="C48" t="str">
            <v>崇都片区</v>
          </cell>
          <cell r="D48">
            <v>1480</v>
          </cell>
          <cell r="E48">
            <v>67.599999999999994</v>
          </cell>
          <cell r="F48">
            <v>100052.08</v>
          </cell>
        </row>
        <row r="49">
          <cell r="A49">
            <v>329</v>
          </cell>
          <cell r="B49" t="str">
            <v>四川太极温江店</v>
          </cell>
          <cell r="C49" t="str">
            <v>光华片区</v>
          </cell>
          <cell r="D49">
            <v>1254</v>
          </cell>
          <cell r="E49">
            <v>77.88</v>
          </cell>
          <cell r="F49">
            <v>97666.38</v>
          </cell>
        </row>
        <row r="50">
          <cell r="A50">
            <v>598</v>
          </cell>
          <cell r="B50" t="str">
            <v>四川太极锦江区水杉街药店</v>
          </cell>
          <cell r="C50" t="str">
            <v>东南片区</v>
          </cell>
          <cell r="D50">
            <v>1537</v>
          </cell>
          <cell r="E50">
            <v>63.12</v>
          </cell>
          <cell r="F50">
            <v>97020.56</v>
          </cell>
        </row>
        <row r="51">
          <cell r="A51">
            <v>706</v>
          </cell>
          <cell r="B51" t="str">
            <v>四川太极都江堰幸福镇翔凤路药店</v>
          </cell>
          <cell r="C51" t="str">
            <v>崇都片区</v>
          </cell>
          <cell r="D51">
            <v>1416</v>
          </cell>
          <cell r="E51">
            <v>66</v>
          </cell>
          <cell r="F51">
            <v>93462.93</v>
          </cell>
        </row>
        <row r="52">
          <cell r="A52">
            <v>357</v>
          </cell>
          <cell r="B52" t="str">
            <v>四川太极清江东路药店</v>
          </cell>
          <cell r="C52" t="str">
            <v>光华片区</v>
          </cell>
          <cell r="D52">
            <v>1307</v>
          </cell>
          <cell r="E52">
            <v>67.349999999999994</v>
          </cell>
          <cell r="F52">
            <v>88030.45</v>
          </cell>
        </row>
        <row r="53">
          <cell r="A53">
            <v>737</v>
          </cell>
          <cell r="B53" t="str">
            <v>四川太极高新区大源北街药店</v>
          </cell>
          <cell r="C53" t="str">
            <v>高新片区</v>
          </cell>
          <cell r="D53">
            <v>1562</v>
          </cell>
          <cell r="E53">
            <v>55.98</v>
          </cell>
          <cell r="F53">
            <v>87444.13</v>
          </cell>
        </row>
        <row r="54">
          <cell r="A54">
            <v>721</v>
          </cell>
          <cell r="B54" t="str">
            <v>四川太极邛崃市临邛镇洪川小区药店</v>
          </cell>
          <cell r="C54" t="str">
            <v>大邑邛崃片区</v>
          </cell>
          <cell r="D54">
            <v>1414</v>
          </cell>
          <cell r="E54">
            <v>61.81</v>
          </cell>
          <cell r="F54">
            <v>87403.15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崇都片区</v>
          </cell>
          <cell r="D55">
            <v>1209</v>
          </cell>
          <cell r="E55">
            <v>71.349999999999994</v>
          </cell>
          <cell r="F55">
            <v>86256.43</v>
          </cell>
        </row>
        <row r="56">
          <cell r="A56">
            <v>738</v>
          </cell>
          <cell r="B56" t="str">
            <v>四川太极都江堰市蒲阳路药店</v>
          </cell>
          <cell r="C56" t="str">
            <v>崇都片区</v>
          </cell>
          <cell r="D56">
            <v>1334</v>
          </cell>
          <cell r="E56">
            <v>64.180000000000007</v>
          </cell>
          <cell r="F56">
            <v>85617</v>
          </cell>
        </row>
        <row r="57">
          <cell r="A57">
            <v>56</v>
          </cell>
          <cell r="B57" t="str">
            <v>四川太极三江店</v>
          </cell>
          <cell r="C57" t="str">
            <v>崇都片区</v>
          </cell>
          <cell r="D57">
            <v>1328</v>
          </cell>
          <cell r="E57">
            <v>64.28</v>
          </cell>
          <cell r="F57">
            <v>85357.79</v>
          </cell>
        </row>
        <row r="58">
          <cell r="A58">
            <v>511</v>
          </cell>
          <cell r="B58" t="str">
            <v>四川太极成华杉板桥南一路店</v>
          </cell>
          <cell r="C58" t="str">
            <v>东南片区</v>
          </cell>
          <cell r="D58">
            <v>1297</v>
          </cell>
          <cell r="E58">
            <v>64.48</v>
          </cell>
          <cell r="F58">
            <v>83628.92</v>
          </cell>
        </row>
        <row r="59">
          <cell r="A59">
            <v>723</v>
          </cell>
          <cell r="B59" t="str">
            <v>四川太极锦江区柳翠路药店</v>
          </cell>
          <cell r="C59" t="str">
            <v>东南片区</v>
          </cell>
          <cell r="D59">
            <v>1337</v>
          </cell>
          <cell r="E59">
            <v>58.92</v>
          </cell>
          <cell r="F59">
            <v>78770.83</v>
          </cell>
        </row>
        <row r="60">
          <cell r="A60">
            <v>741</v>
          </cell>
          <cell r="B60" t="str">
            <v>四川太极成华区新怡路店</v>
          </cell>
          <cell r="C60" t="str">
            <v>西北片区</v>
          </cell>
          <cell r="D60">
            <v>917</v>
          </cell>
          <cell r="E60">
            <v>83.38</v>
          </cell>
          <cell r="F60">
            <v>76459.360000000001</v>
          </cell>
        </row>
        <row r="61">
          <cell r="A61">
            <v>539</v>
          </cell>
          <cell r="B61" t="str">
            <v>四川太极大邑县晋原镇子龙路店</v>
          </cell>
          <cell r="C61" t="str">
            <v>大邑邛崃片区</v>
          </cell>
          <cell r="D61">
            <v>1137</v>
          </cell>
          <cell r="E61">
            <v>66.91</v>
          </cell>
          <cell r="F61">
            <v>76078.95</v>
          </cell>
        </row>
        <row r="62">
          <cell r="A62">
            <v>573</v>
          </cell>
          <cell r="B62" t="str">
            <v>四川太极双流县西航港街道锦华路一段药店</v>
          </cell>
          <cell r="C62" t="str">
            <v>高新片区</v>
          </cell>
          <cell r="D62">
            <v>1563</v>
          </cell>
          <cell r="E62">
            <v>48.14</v>
          </cell>
          <cell r="F62">
            <v>75245.100000000006</v>
          </cell>
        </row>
        <row r="63">
          <cell r="A63">
            <v>549</v>
          </cell>
          <cell r="B63" t="str">
            <v>四川太极大邑县晋源镇东壕沟段药店</v>
          </cell>
          <cell r="C63" t="str">
            <v>大邑邛崃片区</v>
          </cell>
          <cell r="D63">
            <v>924</v>
          </cell>
          <cell r="E63">
            <v>80.88</v>
          </cell>
          <cell r="F63">
            <v>74729.289999999994</v>
          </cell>
        </row>
        <row r="64">
          <cell r="A64">
            <v>740</v>
          </cell>
          <cell r="B64" t="str">
            <v>四川太极成华区华康路药店</v>
          </cell>
          <cell r="C64" t="str">
            <v>东南片区</v>
          </cell>
          <cell r="D64">
            <v>956</v>
          </cell>
          <cell r="E64">
            <v>76.47</v>
          </cell>
          <cell r="F64">
            <v>73107.67</v>
          </cell>
        </row>
        <row r="65">
          <cell r="A65">
            <v>594</v>
          </cell>
          <cell r="B65" t="str">
            <v>四川太极大邑县安仁镇千禧街药店</v>
          </cell>
          <cell r="C65" t="str">
            <v>大邑邛崃片区</v>
          </cell>
          <cell r="D65">
            <v>1105</v>
          </cell>
          <cell r="E65">
            <v>64.19</v>
          </cell>
          <cell r="F65">
            <v>70932.23</v>
          </cell>
        </row>
        <row r="66">
          <cell r="A66">
            <v>716</v>
          </cell>
          <cell r="B66" t="str">
            <v>四川太极大邑县沙渠镇方圆路药店</v>
          </cell>
          <cell r="C66" t="str">
            <v>大邑邛崃片区</v>
          </cell>
          <cell r="D66">
            <v>946</v>
          </cell>
          <cell r="E66">
            <v>73.98</v>
          </cell>
          <cell r="F66">
            <v>69982.36</v>
          </cell>
        </row>
        <row r="67">
          <cell r="A67">
            <v>546</v>
          </cell>
          <cell r="B67" t="str">
            <v>四川太极锦江区楠丰路店</v>
          </cell>
          <cell r="C67" t="str">
            <v>高新片区</v>
          </cell>
          <cell r="D67">
            <v>1010</v>
          </cell>
          <cell r="E67">
            <v>67.97</v>
          </cell>
          <cell r="F67">
            <v>68645.789999999994</v>
          </cell>
        </row>
        <row r="68">
          <cell r="A68">
            <v>371</v>
          </cell>
          <cell r="B68" t="str">
            <v>四川太极兴义镇万兴路药店</v>
          </cell>
          <cell r="C68" t="str">
            <v>高新片区</v>
          </cell>
          <cell r="D68">
            <v>1173</v>
          </cell>
          <cell r="E68">
            <v>57.56</v>
          </cell>
          <cell r="F68">
            <v>67523.55</v>
          </cell>
        </row>
        <row r="69">
          <cell r="A69">
            <v>710</v>
          </cell>
          <cell r="B69" t="str">
            <v>四川太极都江堰市蒲阳镇堰问道西路药店</v>
          </cell>
          <cell r="C69" t="str">
            <v>崇都片区</v>
          </cell>
          <cell r="D69">
            <v>1188</v>
          </cell>
          <cell r="E69">
            <v>56.21</v>
          </cell>
          <cell r="F69">
            <v>66775.16</v>
          </cell>
        </row>
        <row r="70">
          <cell r="A70">
            <v>720</v>
          </cell>
          <cell r="B70" t="str">
            <v>四川太极大邑县新场镇文昌街药店</v>
          </cell>
          <cell r="C70" t="str">
            <v>大邑邛崃片区</v>
          </cell>
          <cell r="D70">
            <v>1010</v>
          </cell>
          <cell r="E70">
            <v>65.84</v>
          </cell>
          <cell r="F70">
            <v>66498.820000000007</v>
          </cell>
        </row>
        <row r="71">
          <cell r="A71">
            <v>724</v>
          </cell>
          <cell r="B71" t="str">
            <v>四川太极锦江区观音桥街药店</v>
          </cell>
          <cell r="C71" t="str">
            <v>东南片区</v>
          </cell>
          <cell r="D71">
            <v>1072</v>
          </cell>
          <cell r="E71">
            <v>60.89</v>
          </cell>
          <cell r="F71">
            <v>65279.360000000001</v>
          </cell>
        </row>
        <row r="72">
          <cell r="A72">
            <v>727</v>
          </cell>
          <cell r="B72" t="str">
            <v>四川太极金牛区黄苑东街药店</v>
          </cell>
          <cell r="C72" t="str">
            <v>西北片区</v>
          </cell>
          <cell r="D72">
            <v>1056</v>
          </cell>
          <cell r="E72">
            <v>58.96</v>
          </cell>
          <cell r="F72">
            <v>62260.06</v>
          </cell>
        </row>
        <row r="73">
          <cell r="A73">
            <v>743</v>
          </cell>
          <cell r="B73" t="str">
            <v>四川太极成华区万宇路药店</v>
          </cell>
          <cell r="C73" t="str">
            <v>东南片区</v>
          </cell>
          <cell r="D73">
            <v>938</v>
          </cell>
          <cell r="E73">
            <v>65.98</v>
          </cell>
          <cell r="F73">
            <v>61892.13</v>
          </cell>
        </row>
        <row r="74">
          <cell r="A74">
            <v>572</v>
          </cell>
          <cell r="B74" t="str">
            <v>四川太极郫县郫筒镇东大街药店</v>
          </cell>
          <cell r="C74" t="str">
            <v>东南片区</v>
          </cell>
          <cell r="D74">
            <v>969</v>
          </cell>
          <cell r="E74">
            <v>57.23</v>
          </cell>
          <cell r="F74">
            <v>55451.45</v>
          </cell>
        </row>
        <row r="75">
          <cell r="A75">
            <v>577</v>
          </cell>
          <cell r="B75" t="str">
            <v>四川太极青羊区群和路药店</v>
          </cell>
          <cell r="C75" t="str">
            <v>光华片区</v>
          </cell>
          <cell r="D75">
            <v>1224</v>
          </cell>
          <cell r="E75">
            <v>45.1</v>
          </cell>
          <cell r="F75">
            <v>55201.81</v>
          </cell>
        </row>
        <row r="76">
          <cell r="A76">
            <v>713</v>
          </cell>
          <cell r="B76" t="str">
            <v>四川太极都江堰聚源镇药店</v>
          </cell>
          <cell r="C76" t="str">
            <v>崇都片区</v>
          </cell>
          <cell r="D76">
            <v>781</v>
          </cell>
          <cell r="E76">
            <v>68.45</v>
          </cell>
          <cell r="F76">
            <v>53459.89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大邑邛崃片区</v>
          </cell>
          <cell r="D77">
            <v>703</v>
          </cell>
          <cell r="E77">
            <v>74.97</v>
          </cell>
          <cell r="F77">
            <v>52705.45</v>
          </cell>
        </row>
        <row r="78">
          <cell r="A78" t="str">
            <v>合计</v>
          </cell>
          <cell r="B78" t="str">
            <v/>
          </cell>
          <cell r="C78" t="str">
            <v/>
          </cell>
          <cell r="D78">
            <v>165351</v>
          </cell>
          <cell r="E78">
            <v>76.69</v>
          </cell>
          <cell r="F78">
            <v>12552225.079999994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8"/>
  <sheetViews>
    <sheetView tabSelected="1" workbookViewId="0">
      <pane ySplit="2" topLeftCell="A51" activePane="bottomLeft" state="frozen"/>
      <selection pane="bottomLeft" activeCell="P65" sqref="P65"/>
    </sheetView>
  </sheetViews>
  <sheetFormatPr defaultRowHeight="11.25"/>
  <cols>
    <col min="1" max="1" width="2.75" style="9" customWidth="1"/>
    <col min="2" max="2" width="4.25" style="9" customWidth="1"/>
    <col min="3" max="3" width="11.5" style="9" customWidth="1"/>
    <col min="4" max="4" width="5.25" style="10" customWidth="1"/>
    <col min="5" max="5" width="6.125" style="11" customWidth="1"/>
    <col min="6" max="6" width="9.125" style="12" customWidth="1"/>
    <col min="7" max="7" width="7.375" style="13" customWidth="1"/>
    <col min="8" max="8" width="6.875" style="11" customWidth="1"/>
    <col min="9" max="9" width="7" style="11" customWidth="1"/>
    <col min="10" max="10" width="6.75" style="11" customWidth="1"/>
    <col min="11" max="11" width="7.625" style="11" customWidth="1"/>
    <col min="12" max="12" width="9" style="8"/>
    <col min="13" max="13" width="9.625" style="8" customWidth="1"/>
    <col min="14" max="14" width="9.125" style="36" customWidth="1"/>
    <col min="15" max="15" width="7.75" style="14" customWidth="1"/>
    <col min="16" max="16" width="9" style="2"/>
    <col min="17" max="17" width="9.625" style="8" customWidth="1"/>
    <col min="18" max="18" width="19.625" style="40" customWidth="1"/>
    <col min="19" max="16384" width="9" style="8"/>
  </cols>
  <sheetData>
    <row r="1" spans="1:20" ht="12">
      <c r="A1" s="48" t="s">
        <v>0</v>
      </c>
      <c r="B1" s="48"/>
      <c r="C1" s="48"/>
      <c r="D1" s="48"/>
      <c r="E1" s="48"/>
      <c r="F1" s="49"/>
      <c r="G1" s="48"/>
      <c r="H1" s="48"/>
      <c r="I1" s="48"/>
      <c r="J1" s="48"/>
      <c r="K1" s="48"/>
    </row>
    <row r="2" spans="1:20" ht="33.7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8" t="s">
        <v>12</v>
      </c>
      <c r="M2" s="8" t="s">
        <v>13</v>
      </c>
      <c r="N2" s="47" t="s">
        <v>183</v>
      </c>
      <c r="O2" s="43" t="s">
        <v>182</v>
      </c>
      <c r="P2" s="44" t="s">
        <v>181</v>
      </c>
      <c r="Q2" s="45" t="s">
        <v>186</v>
      </c>
      <c r="R2" s="46" t="s">
        <v>174</v>
      </c>
    </row>
    <row r="3" spans="1:20" ht="14.1" customHeight="1">
      <c r="A3" s="17">
        <v>1</v>
      </c>
      <c r="B3" s="18">
        <v>52</v>
      </c>
      <c r="C3" s="18" t="s">
        <v>14</v>
      </c>
      <c r="D3" s="19" t="s">
        <v>15</v>
      </c>
      <c r="E3" s="20">
        <v>2676</v>
      </c>
      <c r="F3" s="1">
        <v>185000</v>
      </c>
      <c r="G3" s="21">
        <v>0.30429</v>
      </c>
      <c r="H3" s="20">
        <v>57982</v>
      </c>
      <c r="I3" s="20">
        <v>190550</v>
      </c>
      <c r="J3" s="20">
        <v>59671</v>
      </c>
      <c r="K3" s="20">
        <v>196100</v>
      </c>
      <c r="L3" s="8">
        <f>VLOOKUP(B:B,[1]查询时间段分门店销售汇总!$A$1:$F$65536,6,0)</f>
        <v>153138.69</v>
      </c>
      <c r="M3" s="8">
        <f>VLOOKUP(B:B,[1]查询时间段分门店销售汇总!$A$1:$D$65536,4,0)</f>
        <v>2212</v>
      </c>
      <c r="N3" s="36">
        <f>L3/F3</f>
        <v>0.82777670270270276</v>
      </c>
      <c r="O3" s="14">
        <f>M3/E3</f>
        <v>0.82660687593423021</v>
      </c>
      <c r="P3" s="2">
        <f ca="1">VLOOKUP(B:B,Sheet3!A:C,3,0)</f>
        <v>184114.61600000001</v>
      </c>
      <c r="R3" s="41"/>
      <c r="S3" s="2"/>
    </row>
    <row r="4" spans="1:20" ht="14.1" customHeight="1">
      <c r="A4" s="17">
        <v>2</v>
      </c>
      <c r="B4" s="18">
        <v>54</v>
      </c>
      <c r="C4" s="18" t="s">
        <v>16</v>
      </c>
      <c r="D4" s="19" t="s">
        <v>15</v>
      </c>
      <c r="E4" s="20">
        <v>2966</v>
      </c>
      <c r="F4" s="1">
        <v>157000</v>
      </c>
      <c r="G4" s="21">
        <v>0.326046</v>
      </c>
      <c r="H4" s="20">
        <v>52725</v>
      </c>
      <c r="I4" s="20">
        <v>161710</v>
      </c>
      <c r="J4" s="20">
        <v>54261</v>
      </c>
      <c r="K4" s="20">
        <v>166420</v>
      </c>
      <c r="L4" s="8">
        <f>VLOOKUP(B:B,[1]查询时间段分门店销售汇总!$A$1:$F$65536,6,0)</f>
        <v>149089.12</v>
      </c>
      <c r="M4" s="8">
        <f>VLOOKUP(B:B,[1]查询时间段分门店销售汇总!$A$1:$D$65536,4,0)</f>
        <v>2314</v>
      </c>
      <c r="N4" s="36">
        <f t="shared" ref="N4:N35" si="0">L4/F4</f>
        <v>0.94961222929936306</v>
      </c>
      <c r="O4" s="14">
        <f t="shared" ref="O4:O35" si="1">M4/E4</f>
        <v>0.7801753202966959</v>
      </c>
      <c r="P4" s="2">
        <f ca="1">VLOOKUP(B:B,Sheet3!A:C,3,0)</f>
        <v>172913.68640000001</v>
      </c>
      <c r="R4" s="41"/>
      <c r="S4" s="2"/>
    </row>
    <row r="5" spans="1:20" ht="14.1" customHeight="1">
      <c r="A5" s="17">
        <v>3</v>
      </c>
      <c r="B5" s="18">
        <v>56</v>
      </c>
      <c r="C5" s="18" t="s">
        <v>17</v>
      </c>
      <c r="D5" s="19" t="s">
        <v>15</v>
      </c>
      <c r="E5" s="20">
        <v>1606</v>
      </c>
      <c r="F5" s="1">
        <v>96000</v>
      </c>
      <c r="G5" s="21">
        <v>0.32820199999999999</v>
      </c>
      <c r="H5" s="20">
        <v>32453</v>
      </c>
      <c r="I5" s="20">
        <v>98880</v>
      </c>
      <c r="J5" s="20">
        <v>33398</v>
      </c>
      <c r="K5" s="20">
        <v>101760</v>
      </c>
      <c r="L5" s="8">
        <f>VLOOKUP(B:B,[1]查询时间段分门店销售汇总!$A$1:$F$65536,6,0)</f>
        <v>85357.79</v>
      </c>
      <c r="M5" s="8">
        <f>VLOOKUP(B:B,[1]查询时间段分门店销售汇总!$A$1:$D$65536,4,0)</f>
        <v>1328</v>
      </c>
      <c r="N5" s="36">
        <f t="shared" si="0"/>
        <v>0.88914364583333327</v>
      </c>
      <c r="O5" s="14">
        <f t="shared" si="1"/>
        <v>0.82689912826899126</v>
      </c>
      <c r="P5" s="2">
        <f ca="1">VLOOKUP(B:B,Sheet3!A:C,3,0)</f>
        <v>71104.5</v>
      </c>
      <c r="Q5" s="8">
        <v>86000</v>
      </c>
      <c r="R5" s="41" t="s">
        <v>184</v>
      </c>
      <c r="S5" s="2"/>
    </row>
    <row r="6" spans="1:20" ht="14.1" customHeight="1">
      <c r="A6" s="17">
        <v>4</v>
      </c>
      <c r="B6" s="18">
        <v>351</v>
      </c>
      <c r="C6" s="18" t="s">
        <v>18</v>
      </c>
      <c r="D6" s="19" t="s">
        <v>15</v>
      </c>
      <c r="E6" s="20">
        <v>1589</v>
      </c>
      <c r="F6" s="1">
        <v>130000</v>
      </c>
      <c r="G6" s="21">
        <v>0.318108</v>
      </c>
      <c r="H6" s="20">
        <v>42595</v>
      </c>
      <c r="I6" s="20">
        <v>133900</v>
      </c>
      <c r="J6" s="20">
        <v>43835</v>
      </c>
      <c r="K6" s="20">
        <v>137800</v>
      </c>
      <c r="L6" s="8">
        <f>VLOOKUP(B:B,[1]查询时间段分门店销售汇总!$A$1:$F$65536,6,0)</f>
        <v>108580.69</v>
      </c>
      <c r="M6" s="8">
        <f>VLOOKUP(B:B,[1]查询时间段分门店销售汇总!$A$1:$D$65536,4,0)</f>
        <v>1402</v>
      </c>
      <c r="N6" s="36">
        <f t="shared" si="0"/>
        <v>0.83523607692307689</v>
      </c>
      <c r="O6" s="14">
        <f t="shared" si="1"/>
        <v>0.88231592196349906</v>
      </c>
      <c r="P6" s="2">
        <f ca="1">VLOOKUP(B:B,Sheet3!A:C,3,0)</f>
        <v>158954.80160000001</v>
      </c>
      <c r="Q6" s="8">
        <v>130000</v>
      </c>
      <c r="R6" s="41" t="s">
        <v>184</v>
      </c>
      <c r="S6" s="2"/>
    </row>
    <row r="7" spans="1:20" ht="14.1" customHeight="1">
      <c r="A7" s="17">
        <v>5</v>
      </c>
      <c r="B7" s="18">
        <v>367</v>
      </c>
      <c r="C7" s="18" t="s">
        <v>19</v>
      </c>
      <c r="D7" s="19" t="s">
        <v>15</v>
      </c>
      <c r="E7" s="20">
        <v>2353</v>
      </c>
      <c r="F7" s="1">
        <v>125400</v>
      </c>
      <c r="G7" s="21">
        <v>0.32408599999999999</v>
      </c>
      <c r="H7" s="20">
        <v>41860</v>
      </c>
      <c r="I7" s="20">
        <v>129162</v>
      </c>
      <c r="J7" s="20">
        <v>43079</v>
      </c>
      <c r="K7" s="20">
        <v>132924</v>
      </c>
      <c r="L7" s="8">
        <f>VLOOKUP(B:B,[1]查询时间段分门店销售汇总!$A$1:$F$65536,6,0)</f>
        <v>111369.60000000001</v>
      </c>
      <c r="M7" s="8">
        <f>VLOOKUP(B:B,[1]查询时间段分门店销售汇总!$A$1:$D$65536,4,0)</f>
        <v>2021</v>
      </c>
      <c r="N7" s="36">
        <f t="shared" si="0"/>
        <v>0.88811483253588519</v>
      </c>
      <c r="O7" s="14">
        <f t="shared" si="1"/>
        <v>0.85890352741181475</v>
      </c>
      <c r="P7" s="2">
        <v>120000</v>
      </c>
      <c r="R7" s="41"/>
      <c r="S7" s="2"/>
    </row>
    <row r="8" spans="1:20" ht="14.1" customHeight="1">
      <c r="A8" s="17">
        <v>6</v>
      </c>
      <c r="B8" s="18">
        <v>587</v>
      </c>
      <c r="C8" s="18" t="s">
        <v>20</v>
      </c>
      <c r="D8" s="19" t="s">
        <v>15</v>
      </c>
      <c r="E8" s="20">
        <v>1536</v>
      </c>
      <c r="F8" s="1">
        <v>96500</v>
      </c>
      <c r="G8" s="21">
        <v>0.32046000000000002</v>
      </c>
      <c r="H8" s="20">
        <v>31852</v>
      </c>
      <c r="I8" s="20">
        <v>99395</v>
      </c>
      <c r="J8" s="20">
        <v>32780</v>
      </c>
      <c r="K8" s="20">
        <v>102290</v>
      </c>
      <c r="L8" s="8">
        <f>VLOOKUP(B:B,[1]查询时间段分门店销售汇总!$A$1:$F$65536,6,0)</f>
        <v>100052.08</v>
      </c>
      <c r="M8" s="8">
        <f>VLOOKUP(B:B,[1]查询时间段分门店销售汇总!$A$1:$D$65536,4,0)</f>
        <v>1480</v>
      </c>
      <c r="N8" s="36">
        <f t="shared" si="0"/>
        <v>1.0368091191709845</v>
      </c>
      <c r="O8" s="14">
        <f t="shared" si="1"/>
        <v>0.96354166666666663</v>
      </c>
      <c r="P8" s="2">
        <f ca="1">VLOOKUP(B:B,Sheet3!A:C,3,0)</f>
        <v>96267.764999999999</v>
      </c>
      <c r="R8" s="41"/>
      <c r="S8" s="2"/>
    </row>
    <row r="9" spans="1:20" ht="14.1" customHeight="1">
      <c r="A9" s="17">
        <v>7</v>
      </c>
      <c r="B9" s="18">
        <v>704</v>
      </c>
      <c r="C9" s="18" t="s">
        <v>21</v>
      </c>
      <c r="D9" s="19" t="s">
        <v>15</v>
      </c>
      <c r="E9" s="20">
        <v>1511</v>
      </c>
      <c r="F9" s="1">
        <v>91000</v>
      </c>
      <c r="G9" s="21">
        <v>0.31026799999999999</v>
      </c>
      <c r="H9" s="20">
        <v>29081</v>
      </c>
      <c r="I9" s="20">
        <v>93730</v>
      </c>
      <c r="J9" s="20">
        <v>29928</v>
      </c>
      <c r="K9" s="20">
        <v>96460</v>
      </c>
      <c r="L9" s="8">
        <f>VLOOKUP(B:B,[1]查询时间段分门店销售汇总!$A$1:$F$65536,6,0)</f>
        <v>86256.43</v>
      </c>
      <c r="M9" s="8">
        <f>VLOOKUP(B:B,[1]查询时间段分门店销售汇总!$A$1:$D$65536,4,0)</f>
        <v>1209</v>
      </c>
      <c r="N9" s="36">
        <f t="shared" si="0"/>
        <v>0.94787285714285707</v>
      </c>
      <c r="O9" s="14">
        <f t="shared" si="1"/>
        <v>0.80013236267372601</v>
      </c>
      <c r="P9" s="2">
        <f ca="1">VLOOKUP(B:B,Sheet3!A:C,3,0)</f>
        <v>86613.664499999984</v>
      </c>
      <c r="R9" s="41"/>
      <c r="S9" s="2"/>
    </row>
    <row r="10" spans="1:20" ht="14.1" customHeight="1">
      <c r="A10" s="17">
        <v>8</v>
      </c>
      <c r="B10" s="18">
        <v>706</v>
      </c>
      <c r="C10" s="18" t="s">
        <v>22</v>
      </c>
      <c r="D10" s="19" t="s">
        <v>15</v>
      </c>
      <c r="E10" s="20">
        <v>1687</v>
      </c>
      <c r="F10" s="1">
        <v>101000</v>
      </c>
      <c r="G10" s="21">
        <v>0.35681800000000002</v>
      </c>
      <c r="H10" s="20">
        <v>37120</v>
      </c>
      <c r="I10" s="20">
        <v>104030</v>
      </c>
      <c r="J10" s="20">
        <v>38201</v>
      </c>
      <c r="K10" s="20">
        <v>107060</v>
      </c>
      <c r="L10" s="8">
        <f>VLOOKUP(B:B,[1]查询时间段分门店销售汇总!$A$1:$F$65536,6,0)</f>
        <v>93462.93</v>
      </c>
      <c r="M10" s="8">
        <f>VLOOKUP(B:B,[1]查询时间段分门店销售汇总!$A$1:$D$65536,4,0)</f>
        <v>1416</v>
      </c>
      <c r="N10" s="36">
        <f t="shared" si="0"/>
        <v>0.92537554455445536</v>
      </c>
      <c r="O10" s="14">
        <f t="shared" si="1"/>
        <v>0.83935981031416718</v>
      </c>
      <c r="P10" s="2">
        <f ca="1">VLOOKUP(B:B,Sheet3!A:C,3,0)</f>
        <v>77980.948000000004</v>
      </c>
      <c r="Q10" s="8">
        <v>93500</v>
      </c>
      <c r="R10" s="41" t="s">
        <v>184</v>
      </c>
      <c r="S10" s="2"/>
    </row>
    <row r="11" spans="1:20" ht="14.1" customHeight="1">
      <c r="A11" s="17">
        <v>9</v>
      </c>
      <c r="B11" s="18">
        <v>710</v>
      </c>
      <c r="C11" s="18" t="s">
        <v>23</v>
      </c>
      <c r="D11" s="19" t="s">
        <v>15</v>
      </c>
      <c r="E11" s="20">
        <v>1298</v>
      </c>
      <c r="F11" s="1">
        <v>74000</v>
      </c>
      <c r="G11" s="21">
        <v>0.32153799999999999</v>
      </c>
      <c r="H11" s="20">
        <v>24508</v>
      </c>
      <c r="I11" s="20">
        <v>76220</v>
      </c>
      <c r="J11" s="20">
        <v>25221</v>
      </c>
      <c r="K11" s="20">
        <v>78440</v>
      </c>
      <c r="L11" s="8">
        <f>VLOOKUP(B:B,[1]查询时间段分门店销售汇总!$A$1:$F$65536,6,0)</f>
        <v>66775.16</v>
      </c>
      <c r="M11" s="8">
        <f>VLOOKUP(B:B,[1]查询时间段分门店销售汇总!$A$1:$D$65536,4,0)</f>
        <v>1188</v>
      </c>
      <c r="N11" s="36">
        <f t="shared" si="0"/>
        <v>0.90236702702702709</v>
      </c>
      <c r="O11" s="14">
        <f t="shared" si="1"/>
        <v>0.9152542372881356</v>
      </c>
      <c r="P11" s="2">
        <f ca="1">VLOOKUP(B:B,Sheet3!A:C,3,0)</f>
        <v>64654.031999999999</v>
      </c>
      <c r="R11" s="41"/>
      <c r="S11" s="2"/>
    </row>
    <row r="12" spans="1:20" ht="14.1" customHeight="1">
      <c r="A12" s="17">
        <v>10</v>
      </c>
      <c r="B12" s="18">
        <v>713</v>
      </c>
      <c r="C12" s="18" t="s">
        <v>24</v>
      </c>
      <c r="D12" s="19" t="s">
        <v>15</v>
      </c>
      <c r="E12" s="20">
        <v>917</v>
      </c>
      <c r="F12" s="1">
        <v>65000</v>
      </c>
      <c r="G12" s="21">
        <v>0.357014</v>
      </c>
      <c r="H12" s="20">
        <v>23902</v>
      </c>
      <c r="I12" s="20">
        <v>66950</v>
      </c>
      <c r="J12" s="20">
        <v>24598</v>
      </c>
      <c r="K12" s="20">
        <v>68900</v>
      </c>
      <c r="L12" s="8">
        <f>VLOOKUP(B:B,[1]查询时间段分门店销售汇总!$A$1:$F$65536,6,0)</f>
        <v>53459.89</v>
      </c>
      <c r="M12" s="8">
        <f>VLOOKUP(B:B,[1]查询时间段分门店销售汇总!$A$1:$D$65536,4,0)</f>
        <v>781</v>
      </c>
      <c r="N12" s="36">
        <f t="shared" si="0"/>
        <v>0.82245984615384615</v>
      </c>
      <c r="O12" s="14">
        <f t="shared" si="1"/>
        <v>0.85169029443838606</v>
      </c>
      <c r="P12" s="2">
        <f ca="1">VLOOKUP(B:B,Sheet3!A:C,3,0)</f>
        <v>63762.371999999996</v>
      </c>
      <c r="R12" s="41"/>
      <c r="S12" s="2"/>
    </row>
    <row r="13" spans="1:20" ht="14.1" customHeight="1">
      <c r="A13" s="17">
        <v>11</v>
      </c>
      <c r="B13" s="18">
        <v>738</v>
      </c>
      <c r="C13" s="18" t="s">
        <v>25</v>
      </c>
      <c r="D13" s="19" t="s">
        <v>15</v>
      </c>
      <c r="E13" s="20">
        <v>1466</v>
      </c>
      <c r="F13" s="1">
        <v>91000</v>
      </c>
      <c r="G13" s="21">
        <v>0.30497600000000002</v>
      </c>
      <c r="H13" s="20">
        <v>28585</v>
      </c>
      <c r="I13" s="20">
        <v>93730</v>
      </c>
      <c r="J13" s="20">
        <v>29418</v>
      </c>
      <c r="K13" s="20">
        <v>96460</v>
      </c>
      <c r="L13" s="8">
        <f>VLOOKUP(B:B,[1]查询时间段分门店销售汇总!$A$1:$F$65536,6,0)</f>
        <v>85617</v>
      </c>
      <c r="M13" s="8">
        <f>VLOOKUP(B:B,[1]查询时间段分门店销售汇总!$A$1:$D$65536,4,0)</f>
        <v>1334</v>
      </c>
      <c r="N13" s="36">
        <f t="shared" si="0"/>
        <v>0.94084615384615389</v>
      </c>
      <c r="O13" s="14">
        <f t="shared" si="1"/>
        <v>0.90995907230559347</v>
      </c>
      <c r="P13" s="2">
        <f ca="1">VLOOKUP(B:B,Sheet3!A:C,3,0)</f>
        <v>83251.58199999998</v>
      </c>
      <c r="R13" s="41"/>
      <c r="S13" s="2"/>
    </row>
    <row r="14" spans="1:20" ht="14.1" customHeight="1">
      <c r="A14" s="17">
        <v>12</v>
      </c>
      <c r="B14" s="18">
        <v>341</v>
      </c>
      <c r="C14" s="18" t="s">
        <v>26</v>
      </c>
      <c r="D14" s="19" t="s">
        <v>27</v>
      </c>
      <c r="E14" s="20">
        <v>5847</v>
      </c>
      <c r="F14" s="20">
        <v>424000</v>
      </c>
      <c r="G14" s="21">
        <v>0.32418400000000003</v>
      </c>
      <c r="H14" s="20">
        <v>141578</v>
      </c>
      <c r="I14" s="20">
        <v>436720</v>
      </c>
      <c r="J14" s="20">
        <v>145701</v>
      </c>
      <c r="K14" s="20">
        <v>449440</v>
      </c>
      <c r="L14" s="8">
        <f>VLOOKUP(B:B,[1]查询时间段分门店销售汇总!$A$1:$F$65536,6,0)</f>
        <v>407175.01</v>
      </c>
      <c r="M14" s="8">
        <f>VLOOKUP(B:B,[1]查询时间段分门店销售汇总!$A$1:$D$65536,4,0)</f>
        <v>5494</v>
      </c>
      <c r="N14" s="36">
        <f t="shared" si="0"/>
        <v>0.96031841981132082</v>
      </c>
      <c r="O14" s="14">
        <f t="shared" si="1"/>
        <v>0.93962715922695395</v>
      </c>
      <c r="P14" s="2">
        <f ca="1">VLOOKUP(B:B,Sheet3!A:C,3,0)</f>
        <v>430780.72320000001</v>
      </c>
      <c r="S14" s="24"/>
      <c r="T14" s="24"/>
    </row>
    <row r="15" spans="1:20" ht="14.1" customHeight="1">
      <c r="A15" s="17">
        <v>13</v>
      </c>
      <c r="B15" s="18">
        <v>539</v>
      </c>
      <c r="C15" s="18" t="s">
        <v>28</v>
      </c>
      <c r="D15" s="19" t="s">
        <v>27</v>
      </c>
      <c r="E15" s="20">
        <v>1225</v>
      </c>
      <c r="F15" s="20">
        <v>83700</v>
      </c>
      <c r="G15" s="21">
        <v>0.32349800000000001</v>
      </c>
      <c r="H15" s="20">
        <v>27889</v>
      </c>
      <c r="I15" s="20">
        <v>86211</v>
      </c>
      <c r="J15" s="20">
        <v>28701</v>
      </c>
      <c r="K15" s="20">
        <v>88722</v>
      </c>
      <c r="L15" s="8">
        <f>VLOOKUP(B:B,[1]查询时间段分门店销售汇总!$A$1:$F$65536,6,0)</f>
        <v>76078.95</v>
      </c>
      <c r="M15" s="8">
        <f>VLOOKUP(B:B,[1]查询时间段分门店销售汇总!$A$1:$D$65536,4,0)</f>
        <v>1137</v>
      </c>
      <c r="N15" s="36">
        <f t="shared" si="0"/>
        <v>0.90894802867383506</v>
      </c>
      <c r="O15" s="14">
        <f t="shared" si="1"/>
        <v>0.92816326530612248</v>
      </c>
      <c r="P15" s="2">
        <f ca="1">VLOOKUP(B:B,Sheet3!A:C,3,0)</f>
        <v>78646.66</v>
      </c>
    </row>
    <row r="16" spans="1:20" ht="14.1" customHeight="1">
      <c r="A16" s="17">
        <v>14</v>
      </c>
      <c r="B16" s="18">
        <v>549</v>
      </c>
      <c r="C16" s="18" t="s">
        <v>29</v>
      </c>
      <c r="D16" s="19" t="s">
        <v>27</v>
      </c>
      <c r="E16" s="20">
        <v>1151</v>
      </c>
      <c r="F16" s="20">
        <v>85000</v>
      </c>
      <c r="G16" s="21">
        <v>0.31036599999999998</v>
      </c>
      <c r="H16" s="20">
        <v>27173</v>
      </c>
      <c r="I16" s="20">
        <v>87550</v>
      </c>
      <c r="J16" s="20">
        <v>27964</v>
      </c>
      <c r="K16" s="20">
        <v>90100</v>
      </c>
      <c r="L16" s="8">
        <f>VLOOKUP(B:B,[1]查询时间段分门店销售汇总!$A$1:$F$65536,6,0)</f>
        <v>74729.289999999994</v>
      </c>
      <c r="M16" s="8">
        <f>VLOOKUP(B:B,[1]查询时间段分门店销售汇总!$A$1:$D$65536,4,0)</f>
        <v>924</v>
      </c>
      <c r="N16" s="36">
        <f t="shared" si="0"/>
        <v>0.87916811764705871</v>
      </c>
      <c r="O16" s="14">
        <f t="shared" si="1"/>
        <v>0.8027801911381407</v>
      </c>
      <c r="P16" s="2">
        <f ca="1">VLOOKUP(B:B,Sheet3!A:C,3,0)</f>
        <v>72949.617499999993</v>
      </c>
    </row>
    <row r="17" spans="1:18" ht="14.1" customHeight="1">
      <c r="A17" s="17">
        <v>15</v>
      </c>
      <c r="B17" s="18">
        <v>591</v>
      </c>
      <c r="C17" s="18" t="s">
        <v>30</v>
      </c>
      <c r="D17" s="19" t="s">
        <v>27</v>
      </c>
      <c r="E17" s="20">
        <v>1560</v>
      </c>
      <c r="F17" s="20">
        <v>108500</v>
      </c>
      <c r="G17" s="21">
        <v>0.34045199999999998</v>
      </c>
      <c r="H17" s="20">
        <v>38047</v>
      </c>
      <c r="I17" s="20">
        <v>111755</v>
      </c>
      <c r="J17" s="20">
        <v>39155</v>
      </c>
      <c r="K17" s="20">
        <v>115010</v>
      </c>
      <c r="L17" s="8">
        <f>VLOOKUP(B:B,[1]查询时间段分门店销售汇总!$A$1:$F$65536,6,0)</f>
        <v>111968</v>
      </c>
      <c r="M17" s="8">
        <f>VLOOKUP(B:B,[1]查询时间段分门店销售汇总!$A$1:$D$65536,4,0)</f>
        <v>1671</v>
      </c>
      <c r="N17" s="36">
        <f t="shared" si="0"/>
        <v>1.031963133640553</v>
      </c>
      <c r="O17" s="14">
        <f t="shared" si="1"/>
        <v>1.0711538461538461</v>
      </c>
      <c r="P17" s="2">
        <v>100000</v>
      </c>
      <c r="R17" s="41"/>
    </row>
    <row r="18" spans="1:18" ht="14.1" customHeight="1">
      <c r="A18" s="17">
        <v>16</v>
      </c>
      <c r="B18" s="18">
        <v>594</v>
      </c>
      <c r="C18" s="18" t="s">
        <v>31</v>
      </c>
      <c r="D18" s="19" t="s">
        <v>27</v>
      </c>
      <c r="E18" s="20">
        <v>1500</v>
      </c>
      <c r="F18" s="20">
        <v>118750</v>
      </c>
      <c r="G18" s="21">
        <v>0.32683000000000001</v>
      </c>
      <c r="H18" s="20">
        <v>39976</v>
      </c>
      <c r="I18" s="20">
        <v>122313</v>
      </c>
      <c r="J18" s="20">
        <v>41140</v>
      </c>
      <c r="K18" s="20">
        <v>125875</v>
      </c>
      <c r="L18" s="8">
        <f>VLOOKUP(B:B,[1]查询时间段分门店销售汇总!$A$1:$F$65536,6,0)</f>
        <v>70932.23</v>
      </c>
      <c r="M18" s="8">
        <f>VLOOKUP(B:B,[1]查询时间段分门店销售汇总!$A$1:$D$65536,4,0)</f>
        <v>1105</v>
      </c>
      <c r="N18" s="36">
        <f t="shared" si="0"/>
        <v>0.59732404210526313</v>
      </c>
      <c r="O18" s="14">
        <f t="shared" si="1"/>
        <v>0.73666666666666669</v>
      </c>
      <c r="P18" s="2">
        <f ca="1">VLOOKUP(B:B,Sheet3!A:C,3,0)</f>
        <v>128105.81280000001</v>
      </c>
    </row>
    <row r="19" spans="1:18" ht="14.1" customHeight="1">
      <c r="A19" s="17">
        <v>17</v>
      </c>
      <c r="B19" s="18">
        <v>716</v>
      </c>
      <c r="C19" s="18" t="s">
        <v>32</v>
      </c>
      <c r="D19" s="19" t="s">
        <v>27</v>
      </c>
      <c r="E19" s="20">
        <v>1207</v>
      </c>
      <c r="F19" s="20">
        <v>85250</v>
      </c>
      <c r="G19" s="21">
        <v>0.33682600000000001</v>
      </c>
      <c r="H19" s="20">
        <v>29576</v>
      </c>
      <c r="I19" s="20">
        <v>87808</v>
      </c>
      <c r="J19" s="20">
        <v>30437</v>
      </c>
      <c r="K19" s="20">
        <v>90365</v>
      </c>
      <c r="L19" s="8">
        <f>VLOOKUP(B:B,[1]查询时间段分门店销售汇总!$A$1:$F$65536,6,0)</f>
        <v>69982.36</v>
      </c>
      <c r="M19" s="8">
        <f>VLOOKUP(B:B,[1]查询时间段分门店销售汇总!$A$1:$D$65536,4,0)</f>
        <v>946</v>
      </c>
      <c r="N19" s="36">
        <f t="shared" si="0"/>
        <v>0.82090744868035193</v>
      </c>
      <c r="O19" s="14">
        <f t="shared" si="1"/>
        <v>0.78376139188069593</v>
      </c>
      <c r="P19" s="2">
        <f ca="1">VLOOKUP(B:B,Sheet3!A:C,3,0)</f>
        <v>82272.426000000007</v>
      </c>
    </row>
    <row r="20" spans="1:18" ht="14.1" customHeight="1">
      <c r="A20" s="17">
        <v>18</v>
      </c>
      <c r="B20" s="18">
        <v>717</v>
      </c>
      <c r="C20" s="18" t="s">
        <v>33</v>
      </c>
      <c r="D20" s="19" t="s">
        <v>27</v>
      </c>
      <c r="E20" s="20">
        <v>2000</v>
      </c>
      <c r="F20" s="20">
        <v>124000</v>
      </c>
      <c r="G20" s="21">
        <v>0.33623799999999998</v>
      </c>
      <c r="H20" s="20">
        <v>42944</v>
      </c>
      <c r="I20" s="20">
        <v>127720</v>
      </c>
      <c r="J20" s="20">
        <v>44195</v>
      </c>
      <c r="K20" s="20">
        <v>131440</v>
      </c>
      <c r="L20" s="8">
        <f>VLOOKUP(B:B,[1]查询时间段分门店销售汇总!$A$1:$F$65536,6,0)</f>
        <v>104112.5</v>
      </c>
      <c r="M20" s="8">
        <f>VLOOKUP(B:B,[1]查询时间段分门店销售汇总!$A$1:$D$65536,4,0)</f>
        <v>1517</v>
      </c>
      <c r="N20" s="36">
        <f t="shared" si="0"/>
        <v>0.83961693548387095</v>
      </c>
      <c r="O20" s="14">
        <f t="shared" si="1"/>
        <v>0.75849999999999995</v>
      </c>
      <c r="P20" s="2">
        <f ca="1">VLOOKUP(B:B,Sheet3!A:C,3,0)</f>
        <v>131523.6496</v>
      </c>
    </row>
    <row r="21" spans="1:18" ht="14.1" customHeight="1">
      <c r="A21" s="17">
        <v>19</v>
      </c>
      <c r="B21" s="18">
        <v>719</v>
      </c>
      <c r="C21" s="18" t="s">
        <v>34</v>
      </c>
      <c r="D21" s="19" t="s">
        <v>27</v>
      </c>
      <c r="E21" s="20">
        <v>2835</v>
      </c>
      <c r="F21" s="20">
        <v>169880</v>
      </c>
      <c r="G21" s="21">
        <v>0.342804</v>
      </c>
      <c r="H21" s="20">
        <v>59982</v>
      </c>
      <c r="I21" s="20">
        <v>174976</v>
      </c>
      <c r="J21" s="20">
        <v>61730</v>
      </c>
      <c r="K21" s="20">
        <v>180073</v>
      </c>
      <c r="L21" s="8">
        <f>VLOOKUP(B:B,[1]查询时间段分门店销售汇总!$A$1:$F$65536,6,0)</f>
        <v>179691.16</v>
      </c>
      <c r="M21" s="8">
        <f>VLOOKUP(B:B,[1]查询时间段分门店销售汇总!$A$1:$D$65536,4,0)</f>
        <v>2611</v>
      </c>
      <c r="N21" s="36">
        <f t="shared" si="0"/>
        <v>1.0577534730397928</v>
      </c>
      <c r="O21" s="14">
        <f t="shared" si="1"/>
        <v>0.92098765432098761</v>
      </c>
      <c r="P21" s="2">
        <f ca="1">VLOOKUP(B:B,Sheet3!A:C,3,0)</f>
        <v>174693.42240000001</v>
      </c>
    </row>
    <row r="22" spans="1:18" ht="14.1" customHeight="1">
      <c r="A22" s="17">
        <v>20</v>
      </c>
      <c r="B22" s="18">
        <v>720</v>
      </c>
      <c r="C22" s="18" t="s">
        <v>35</v>
      </c>
      <c r="D22" s="19" t="s">
        <v>27</v>
      </c>
      <c r="E22" s="20">
        <v>1434</v>
      </c>
      <c r="F22" s="20">
        <v>89500</v>
      </c>
      <c r="G22" s="21">
        <v>0.31722600000000001</v>
      </c>
      <c r="H22" s="20">
        <v>29243</v>
      </c>
      <c r="I22" s="20">
        <v>92185</v>
      </c>
      <c r="J22" s="20">
        <v>30095</v>
      </c>
      <c r="K22" s="20">
        <v>94870</v>
      </c>
      <c r="L22" s="8">
        <f>VLOOKUP(B:B,[1]查询时间段分门店销售汇总!$A$1:$F$65536,6,0)</f>
        <v>66498.820000000007</v>
      </c>
      <c r="M22" s="8">
        <f>VLOOKUP(B:B,[1]查询时间段分门店销售汇总!$A$1:$D$65536,4,0)</f>
        <v>1010</v>
      </c>
      <c r="N22" s="36">
        <f t="shared" si="0"/>
        <v>0.74300357541899453</v>
      </c>
      <c r="O22" s="14">
        <f t="shared" si="1"/>
        <v>0.70432357043235705</v>
      </c>
      <c r="P22" s="2">
        <f ca="1">VLOOKUP(B:B,Sheet3!A:C,3,0)</f>
        <v>77904.369499999986</v>
      </c>
    </row>
    <row r="23" spans="1:18" ht="14.1" customHeight="1">
      <c r="A23" s="17">
        <v>21</v>
      </c>
      <c r="B23" s="18">
        <v>721</v>
      </c>
      <c r="C23" s="18" t="s">
        <v>36</v>
      </c>
      <c r="D23" s="19" t="s">
        <v>27</v>
      </c>
      <c r="E23" s="20">
        <v>1318</v>
      </c>
      <c r="F23" s="20">
        <v>83700</v>
      </c>
      <c r="G23" s="21">
        <v>0.34250999999999998</v>
      </c>
      <c r="H23" s="20">
        <v>29528</v>
      </c>
      <c r="I23" s="20">
        <v>86211</v>
      </c>
      <c r="J23" s="20">
        <v>30388</v>
      </c>
      <c r="K23" s="20">
        <v>88722</v>
      </c>
      <c r="L23" s="8">
        <f>VLOOKUP(B:B,[1]查询时间段分门店销售汇总!$A$1:$F$65536,6,0)</f>
        <v>87403.15</v>
      </c>
      <c r="M23" s="8">
        <f>VLOOKUP(B:B,[1]查询时间段分门店销售汇总!$A$1:$D$65536,4,0)</f>
        <v>1414</v>
      </c>
      <c r="N23" s="36">
        <f t="shared" si="0"/>
        <v>1.0442431302270012</v>
      </c>
      <c r="O23" s="14">
        <f t="shared" si="1"/>
        <v>1.0728376327769347</v>
      </c>
      <c r="P23" s="2">
        <f ca="1">VLOOKUP(B:B,Sheet3!A:C,3,0)</f>
        <v>70314.467999999993</v>
      </c>
      <c r="R23" s="41"/>
    </row>
    <row r="24" spans="1:18" ht="14.1" customHeight="1">
      <c r="A24" s="17">
        <v>22</v>
      </c>
      <c r="B24" s="18">
        <v>732</v>
      </c>
      <c r="C24" s="18" t="s">
        <v>37</v>
      </c>
      <c r="D24" s="19" t="s">
        <v>27</v>
      </c>
      <c r="E24" s="20">
        <v>971</v>
      </c>
      <c r="F24" s="20">
        <v>65100</v>
      </c>
      <c r="G24" s="21">
        <v>0.32261600000000001</v>
      </c>
      <c r="H24" s="20">
        <v>21632</v>
      </c>
      <c r="I24" s="20">
        <v>67053</v>
      </c>
      <c r="J24" s="20">
        <v>22262</v>
      </c>
      <c r="K24" s="20">
        <v>69006</v>
      </c>
      <c r="L24" s="8">
        <f>VLOOKUP(B:B,[1]查询时间段分门店销售汇总!$A$1:$F$65536,6,0)</f>
        <v>52705.45</v>
      </c>
      <c r="M24" s="8">
        <f>VLOOKUP(B:B,[1]查询时间段分门店销售汇总!$A$1:$D$65536,4,0)</f>
        <v>703</v>
      </c>
      <c r="N24" s="36">
        <f t="shared" si="0"/>
        <v>0.80960752688172044</v>
      </c>
      <c r="O24" s="14">
        <f t="shared" si="1"/>
        <v>0.72399588053553043</v>
      </c>
      <c r="P24" s="2">
        <f ca="1">VLOOKUP(B:B,Sheet3!A:C,3,0)</f>
        <v>54151.199999999997</v>
      </c>
    </row>
    <row r="25" spans="1:18" ht="14.1" customHeight="1">
      <c r="A25" s="17">
        <v>23</v>
      </c>
      <c r="B25" s="18">
        <v>355</v>
      </c>
      <c r="C25" s="18" t="s">
        <v>38</v>
      </c>
      <c r="D25" s="19" t="s">
        <v>39</v>
      </c>
      <c r="E25" s="20">
        <v>3170</v>
      </c>
      <c r="F25" s="20">
        <v>220100</v>
      </c>
      <c r="G25" s="21">
        <v>0.32486999999999999</v>
      </c>
      <c r="H25" s="20">
        <v>73649</v>
      </c>
      <c r="I25" s="20">
        <v>226703</v>
      </c>
      <c r="J25" s="20">
        <v>75794</v>
      </c>
      <c r="K25" s="20">
        <v>233306</v>
      </c>
      <c r="L25" s="8">
        <f>VLOOKUP(B:B,[1]查询时间段分门店销售汇总!$A$1:$F$65536,6,0)</f>
        <v>217377.63</v>
      </c>
      <c r="M25" s="8">
        <f>VLOOKUP(B:B,[1]查询时间段分门店销售汇总!$A$1:$D$65536,4,0)</f>
        <v>2828</v>
      </c>
      <c r="N25" s="36">
        <f t="shared" si="0"/>
        <v>0.98763121308496138</v>
      </c>
      <c r="O25" s="14">
        <f t="shared" si="1"/>
        <v>0.89211356466876968</v>
      </c>
      <c r="P25" s="2">
        <f ca="1">VLOOKUP(B:B,Sheet3!A:C,3,0)</f>
        <v>243657.83200000002</v>
      </c>
    </row>
    <row r="26" spans="1:18" ht="14.1" customHeight="1">
      <c r="A26" s="17">
        <v>24</v>
      </c>
      <c r="B26" s="18">
        <v>373</v>
      </c>
      <c r="C26" s="18" t="s">
        <v>40</v>
      </c>
      <c r="D26" s="19" t="s">
        <v>39</v>
      </c>
      <c r="E26" s="20">
        <v>2152</v>
      </c>
      <c r="F26" s="20">
        <v>158100</v>
      </c>
      <c r="G26" s="21">
        <v>0.32996599999999998</v>
      </c>
      <c r="H26" s="20">
        <v>53733</v>
      </c>
      <c r="I26" s="20">
        <v>162843</v>
      </c>
      <c r="J26" s="20">
        <v>55298</v>
      </c>
      <c r="K26" s="20">
        <v>167586</v>
      </c>
      <c r="L26" s="8">
        <f>VLOOKUP(B:B,[1]查询时间段分门店销售汇总!$A$1:$F$65536,6,0)</f>
        <v>154908.25</v>
      </c>
      <c r="M26" s="8">
        <f>VLOOKUP(B:B,[1]查询时间段分门店销售汇总!$A$1:$D$65536,4,0)</f>
        <v>2076</v>
      </c>
      <c r="N26" s="36">
        <f t="shared" si="0"/>
        <v>0.97981182795698929</v>
      </c>
      <c r="O26" s="14">
        <f t="shared" si="1"/>
        <v>0.96468401486988853</v>
      </c>
      <c r="P26" s="2">
        <f ca="1">VLOOKUP(B:B,Sheet3!A:C,3,0)</f>
        <v>138578.60800000001</v>
      </c>
      <c r="Q26" s="8">
        <v>155000</v>
      </c>
      <c r="R26" s="41" t="s">
        <v>185</v>
      </c>
    </row>
    <row r="27" spans="1:18" s="35" customFormat="1" ht="14.1" customHeight="1">
      <c r="A27" s="1">
        <v>25</v>
      </c>
      <c r="B27" s="32">
        <v>511</v>
      </c>
      <c r="C27" s="32" t="s">
        <v>41</v>
      </c>
      <c r="D27" s="33" t="s">
        <v>39</v>
      </c>
      <c r="E27" s="1">
        <v>2220</v>
      </c>
      <c r="F27" s="1">
        <v>127100</v>
      </c>
      <c r="G27" s="34">
        <v>0.323106</v>
      </c>
      <c r="H27" s="1">
        <v>42299</v>
      </c>
      <c r="I27" s="1">
        <v>130913</v>
      </c>
      <c r="J27" s="1">
        <v>43531</v>
      </c>
      <c r="K27" s="1">
        <v>134726</v>
      </c>
      <c r="L27" s="35">
        <f>VLOOKUP(B:B,[1]查询时间段分门店销售汇总!$A$1:$F$65536,6,0)</f>
        <v>83628.92</v>
      </c>
      <c r="M27" s="35">
        <f>VLOOKUP(B:B,[1]查询时间段分门店销售汇总!$A$1:$D$65536,4,0)</f>
        <v>1297</v>
      </c>
      <c r="N27" s="36">
        <f t="shared" si="0"/>
        <v>0.6579773406766326</v>
      </c>
      <c r="O27" s="36">
        <f t="shared" si="1"/>
        <v>0.58423423423423426</v>
      </c>
      <c r="P27" s="37">
        <f ca="1">VLOOKUP(B:B,Sheet3!A:C,3,0)</f>
        <v>115224.44640000002</v>
      </c>
      <c r="Q27" s="35">
        <v>133742</v>
      </c>
      <c r="R27" s="42" t="s">
        <v>176</v>
      </c>
    </row>
    <row r="28" spans="1:18" ht="14.1" customHeight="1">
      <c r="A28" s="17">
        <v>26</v>
      </c>
      <c r="B28" s="18">
        <v>515</v>
      </c>
      <c r="C28" s="18" t="s">
        <v>42</v>
      </c>
      <c r="D28" s="19" t="s">
        <v>39</v>
      </c>
      <c r="E28" s="20">
        <v>2928</v>
      </c>
      <c r="F28" s="20">
        <v>155000</v>
      </c>
      <c r="G28" s="21">
        <v>0.30840600000000001</v>
      </c>
      <c r="H28" s="20">
        <v>49237</v>
      </c>
      <c r="I28" s="20">
        <v>159650</v>
      </c>
      <c r="J28" s="20">
        <v>50671</v>
      </c>
      <c r="K28" s="20">
        <v>164300</v>
      </c>
      <c r="L28" s="8">
        <f>VLOOKUP(B:B,[1]查询时间段分门店销售汇总!$A$1:$F$65536,6,0)</f>
        <v>128985.19</v>
      </c>
      <c r="M28" s="8">
        <f>VLOOKUP(B:B,[1]查询时间段分门店销售汇总!$A$1:$D$65536,4,0)</f>
        <v>2373</v>
      </c>
      <c r="N28" s="36">
        <f t="shared" si="0"/>
        <v>0.83216251612903225</v>
      </c>
      <c r="O28" s="14">
        <f t="shared" si="1"/>
        <v>0.81045081967213117</v>
      </c>
      <c r="P28" s="2">
        <f ca="1">VLOOKUP(B:B,Sheet3!A:C,3,0)</f>
        <v>132881.62720000002</v>
      </c>
    </row>
    <row r="29" spans="1:18" ht="14.1" customHeight="1">
      <c r="A29" s="17">
        <v>27</v>
      </c>
      <c r="B29" s="18">
        <v>545</v>
      </c>
      <c r="C29" s="18" t="s">
        <v>43</v>
      </c>
      <c r="D29" s="19" t="s">
        <v>39</v>
      </c>
      <c r="E29" s="20">
        <v>1985</v>
      </c>
      <c r="F29" s="20">
        <v>124000</v>
      </c>
      <c r="G29" s="21">
        <v>0.34172599999999997</v>
      </c>
      <c r="H29" s="20">
        <v>43645</v>
      </c>
      <c r="I29" s="20">
        <v>127720</v>
      </c>
      <c r="J29" s="20">
        <v>44916</v>
      </c>
      <c r="K29" s="20">
        <v>131440</v>
      </c>
      <c r="L29" s="8">
        <f>VLOOKUP(B:B,[1]查询时间段分门店销售汇总!$A$1:$F$65536,6,0)</f>
        <v>111870.48</v>
      </c>
      <c r="M29" s="8">
        <f>VLOOKUP(B:B,[1]查询时间段分门店销售汇总!$A$1:$D$65536,4,0)</f>
        <v>1531</v>
      </c>
      <c r="N29" s="36">
        <f t="shared" si="0"/>
        <v>0.90218129032258065</v>
      </c>
      <c r="O29" s="14">
        <f t="shared" si="1"/>
        <v>0.7712846347607053</v>
      </c>
      <c r="P29" s="2">
        <f ca="1">VLOOKUP(B:B,Sheet3!A:C,3,0)</f>
        <v>117514.4768</v>
      </c>
    </row>
    <row r="30" spans="1:18" ht="14.1" customHeight="1">
      <c r="A30" s="17">
        <v>28</v>
      </c>
      <c r="B30" s="18">
        <v>572</v>
      </c>
      <c r="C30" s="18" t="s">
        <v>44</v>
      </c>
      <c r="D30" s="19" t="s">
        <v>39</v>
      </c>
      <c r="E30" s="20">
        <v>1203</v>
      </c>
      <c r="F30" s="20">
        <v>65100</v>
      </c>
      <c r="G30" s="21">
        <v>0.30575999999999998</v>
      </c>
      <c r="H30" s="20">
        <v>20502</v>
      </c>
      <c r="I30" s="20">
        <v>67053</v>
      </c>
      <c r="J30" s="20">
        <v>21099</v>
      </c>
      <c r="K30" s="20">
        <v>69006</v>
      </c>
      <c r="L30" s="8">
        <f>VLOOKUP(B:B,[1]查询时间段分门店销售汇总!$A$1:$F$65536,6,0)</f>
        <v>55451.45</v>
      </c>
      <c r="M30" s="8">
        <f>VLOOKUP(B:B,[1]查询时间段分门店销售汇总!$A$1:$D$65536,4,0)</f>
        <v>969</v>
      </c>
      <c r="N30" s="36">
        <f t="shared" si="0"/>
        <v>0.8517887864823348</v>
      </c>
      <c r="O30" s="14">
        <f t="shared" si="1"/>
        <v>0.80548628428927682</v>
      </c>
      <c r="P30" s="2">
        <f ca="1">VLOOKUP(B:B,Sheet3!A:C,3,0)</f>
        <v>63863.243999999999</v>
      </c>
    </row>
    <row r="31" spans="1:18" ht="14.1" customHeight="1">
      <c r="A31" s="17">
        <v>29</v>
      </c>
      <c r="B31" s="18">
        <v>578</v>
      </c>
      <c r="C31" s="18" t="s">
        <v>45</v>
      </c>
      <c r="D31" s="19" t="s">
        <v>39</v>
      </c>
      <c r="E31" s="20">
        <v>3491</v>
      </c>
      <c r="F31" s="20">
        <v>158100</v>
      </c>
      <c r="G31" s="21">
        <v>0.332318</v>
      </c>
      <c r="H31" s="20">
        <v>54116</v>
      </c>
      <c r="I31" s="20">
        <v>162843</v>
      </c>
      <c r="J31" s="20">
        <v>55692</v>
      </c>
      <c r="K31" s="20">
        <v>167586</v>
      </c>
      <c r="L31" s="8">
        <f>VLOOKUP(B:B,[1]查询时间段分门店销售汇总!$A$1:$F$65536,6,0)</f>
        <v>149343.26</v>
      </c>
      <c r="M31" s="8">
        <f>VLOOKUP(B:B,[1]查询时间段分门店销售汇总!$A$1:$D$65536,4,0)</f>
        <v>2965</v>
      </c>
      <c r="N31" s="36">
        <f t="shared" si="0"/>
        <v>0.94461265022137897</v>
      </c>
      <c r="O31" s="14">
        <f t="shared" si="1"/>
        <v>0.84932684044686335</v>
      </c>
      <c r="P31" s="2">
        <f ca="1">VLOOKUP(B:B,Sheet3!A:C,3,0)</f>
        <v>159632.83840000004</v>
      </c>
    </row>
    <row r="32" spans="1:18" ht="14.1" customHeight="1">
      <c r="A32" s="17">
        <v>30</v>
      </c>
      <c r="B32" s="18">
        <v>598</v>
      </c>
      <c r="C32" s="18" t="s">
        <v>46</v>
      </c>
      <c r="D32" s="19" t="s">
        <v>39</v>
      </c>
      <c r="E32" s="20">
        <v>1785</v>
      </c>
      <c r="F32" s="20">
        <v>105400</v>
      </c>
      <c r="G32" s="21">
        <v>0.33339600000000003</v>
      </c>
      <c r="H32" s="20">
        <v>36194</v>
      </c>
      <c r="I32" s="20">
        <v>108562</v>
      </c>
      <c r="J32" s="20">
        <v>37248</v>
      </c>
      <c r="K32" s="20">
        <v>111724</v>
      </c>
      <c r="L32" s="8">
        <f>VLOOKUP(B:B,[1]查询时间段分门店销售汇总!$A$1:$F$65536,6,0)</f>
        <v>97020.56</v>
      </c>
      <c r="M32" s="8">
        <f>VLOOKUP(B:B,[1]查询时间段分门店销售汇总!$A$1:$D$65536,4,0)</f>
        <v>1537</v>
      </c>
      <c r="N32" s="36">
        <f t="shared" si="0"/>
        <v>0.92049867172675515</v>
      </c>
      <c r="O32" s="14">
        <f t="shared" si="1"/>
        <v>0.86106442577030817</v>
      </c>
      <c r="P32" s="2">
        <f ca="1">VLOOKUP(B:B,Sheet3!A:C,3,0)</f>
        <v>105827.15149999999</v>
      </c>
    </row>
    <row r="33" spans="1:18" ht="14.1" customHeight="1">
      <c r="A33" s="17">
        <v>31</v>
      </c>
      <c r="B33" s="18">
        <v>707</v>
      </c>
      <c r="C33" s="18" t="s">
        <v>47</v>
      </c>
      <c r="D33" s="19" t="s">
        <v>39</v>
      </c>
      <c r="E33" s="20">
        <v>3633</v>
      </c>
      <c r="F33" s="20">
        <v>223200</v>
      </c>
      <c r="G33" s="21">
        <v>0.30713200000000002</v>
      </c>
      <c r="H33" s="20">
        <v>70608</v>
      </c>
      <c r="I33" s="20">
        <v>229896</v>
      </c>
      <c r="J33" s="20">
        <v>72665</v>
      </c>
      <c r="K33" s="20">
        <v>236592</v>
      </c>
      <c r="L33" s="8">
        <f>VLOOKUP(B:B,[1]查询时间段分门店销售汇总!$A$1:$F$65536,6,0)</f>
        <v>198592.38</v>
      </c>
      <c r="M33" s="8">
        <f>VLOOKUP(B:B,[1]查询时间段分门店销售汇总!$A$1:$D$65536,4,0)</f>
        <v>2919</v>
      </c>
      <c r="N33" s="36">
        <f t="shared" si="0"/>
        <v>0.88975080645161297</v>
      </c>
      <c r="O33" s="14">
        <f t="shared" si="1"/>
        <v>0.80346820809248554</v>
      </c>
      <c r="P33" s="2">
        <f ca="1">VLOOKUP(B:B,Sheet3!A:C,3,0)</f>
        <v>224207.06</v>
      </c>
    </row>
    <row r="34" spans="1:18" ht="14.1" customHeight="1">
      <c r="A34" s="17">
        <v>32</v>
      </c>
      <c r="B34" s="18">
        <v>712</v>
      </c>
      <c r="C34" s="18" t="s">
        <v>48</v>
      </c>
      <c r="D34" s="19" t="s">
        <v>39</v>
      </c>
      <c r="E34" s="20">
        <v>4197</v>
      </c>
      <c r="F34" s="20">
        <v>294000</v>
      </c>
      <c r="G34" s="21">
        <v>0.33055400000000001</v>
      </c>
      <c r="H34" s="20">
        <v>100098</v>
      </c>
      <c r="I34" s="20">
        <v>302820</v>
      </c>
      <c r="J34" s="20">
        <v>103014</v>
      </c>
      <c r="K34" s="20">
        <v>311640</v>
      </c>
      <c r="L34" s="8">
        <f>VLOOKUP(B:B,[1]查询时间段分门店销售汇总!$A$1:$F$65536,6,0)</f>
        <v>267953.32</v>
      </c>
      <c r="M34" s="8">
        <f>VLOOKUP(B:B,[1]查询时间段分门店销售汇总!$A$1:$D$65536,4,0)</f>
        <v>3576</v>
      </c>
      <c r="N34" s="36">
        <f t="shared" si="0"/>
        <v>0.9114058503401361</v>
      </c>
      <c r="O34" s="14">
        <f t="shared" si="1"/>
        <v>0.85203716940671903</v>
      </c>
      <c r="P34" s="2">
        <f ca="1">VLOOKUP(B:B,Sheet3!A:C,3,0)</f>
        <v>277022.72400000005</v>
      </c>
      <c r="Q34" s="8">
        <v>290000</v>
      </c>
      <c r="R34" s="41" t="s">
        <v>185</v>
      </c>
    </row>
    <row r="35" spans="1:18" ht="14.1" customHeight="1">
      <c r="A35" s="17">
        <v>33</v>
      </c>
      <c r="B35" s="18">
        <v>723</v>
      </c>
      <c r="C35" s="18" t="s">
        <v>49</v>
      </c>
      <c r="D35" s="19" t="s">
        <v>39</v>
      </c>
      <c r="E35" s="20">
        <v>1823</v>
      </c>
      <c r="F35" s="20">
        <v>86800</v>
      </c>
      <c r="G35" s="21">
        <v>0.32222400000000001</v>
      </c>
      <c r="H35" s="20">
        <v>28808</v>
      </c>
      <c r="I35" s="20">
        <v>89404</v>
      </c>
      <c r="J35" s="20">
        <v>29647</v>
      </c>
      <c r="K35" s="20">
        <v>92008</v>
      </c>
      <c r="L35" s="8">
        <f>VLOOKUP(B:B,[1]查询时间段分门店销售汇总!$A$1:$F$65536,6,0)</f>
        <v>78770.83</v>
      </c>
      <c r="M35" s="8">
        <f>VLOOKUP(B:B,[1]查询时间段分门店销售汇总!$A$1:$D$65536,4,0)</f>
        <v>1337</v>
      </c>
      <c r="N35" s="36">
        <f t="shared" si="0"/>
        <v>0.9074980414746544</v>
      </c>
      <c r="O35" s="14">
        <f t="shared" si="1"/>
        <v>0.73340647284695559</v>
      </c>
      <c r="P35" s="2">
        <f ca="1">VLOOKUP(B:B,Sheet3!A:C,3,0)</f>
        <v>85211.860499999995</v>
      </c>
    </row>
    <row r="36" spans="1:18" s="35" customFormat="1" ht="14.1" customHeight="1">
      <c r="A36" s="1">
        <v>34</v>
      </c>
      <c r="B36" s="38">
        <v>724</v>
      </c>
      <c r="C36" s="38" t="s">
        <v>50</v>
      </c>
      <c r="D36" s="39" t="s">
        <v>39</v>
      </c>
      <c r="E36" s="1">
        <v>3500</v>
      </c>
      <c r="F36" s="1">
        <v>158100</v>
      </c>
      <c r="G36" s="34">
        <v>0.30615199999999998</v>
      </c>
      <c r="H36" s="1">
        <v>49855</v>
      </c>
      <c r="I36" s="1">
        <v>162843</v>
      </c>
      <c r="J36" s="1">
        <v>51307</v>
      </c>
      <c r="K36" s="1">
        <v>167586</v>
      </c>
      <c r="L36" s="35">
        <f>VLOOKUP(B:B,[1]查询时间段分门店销售汇总!$A$1:$F$65536,6,0)</f>
        <v>65279.360000000001</v>
      </c>
      <c r="M36" s="35">
        <f>VLOOKUP(B:B,[1]查询时间段分门店销售汇总!$A$1:$D$65536,4,0)</f>
        <v>1072</v>
      </c>
      <c r="N36" s="36">
        <f t="shared" ref="N36:N67" si="2">L36/F36</f>
        <v>0.41289917773561036</v>
      </c>
      <c r="O36" s="36">
        <f t="shared" ref="O36:O67" si="3">M36/E36</f>
        <v>0.30628571428571427</v>
      </c>
      <c r="P36" s="37">
        <f ca="1">VLOOKUP(B:B,Sheet3!A:C,3,0)</f>
        <v>141005.93920000002</v>
      </c>
      <c r="Q36" s="35">
        <v>163667</v>
      </c>
      <c r="R36" s="42" t="s">
        <v>176</v>
      </c>
    </row>
    <row r="37" spans="1:18" s="35" customFormat="1" ht="14.1" customHeight="1">
      <c r="A37" s="1">
        <v>35</v>
      </c>
      <c r="B37" s="32">
        <v>740</v>
      </c>
      <c r="C37" s="32" t="s">
        <v>51</v>
      </c>
      <c r="D37" s="33" t="s">
        <v>39</v>
      </c>
      <c r="E37" s="1">
        <v>1271</v>
      </c>
      <c r="F37" s="1">
        <v>83700</v>
      </c>
      <c r="G37" s="34">
        <v>0.31085600000000002</v>
      </c>
      <c r="H37" s="1">
        <v>26799</v>
      </c>
      <c r="I37" s="1">
        <v>86211</v>
      </c>
      <c r="J37" s="1">
        <v>27580</v>
      </c>
      <c r="K37" s="1">
        <v>88722</v>
      </c>
      <c r="L37" s="35">
        <f>VLOOKUP(B:B,[1]查询时间段分门店销售汇总!$A$1:$F$65536,6,0)</f>
        <v>73107.67</v>
      </c>
      <c r="M37" s="35">
        <f>VLOOKUP(B:B,[1]查询时间段分门店销售汇总!$A$1:$D$65536,4,0)</f>
        <v>956</v>
      </c>
      <c r="N37" s="36">
        <f t="shared" si="2"/>
        <v>0.8734488649940263</v>
      </c>
      <c r="O37" s="36">
        <f t="shared" si="3"/>
        <v>0.75216365066876478</v>
      </c>
      <c r="P37" s="37">
        <v>83700</v>
      </c>
      <c r="R37" s="42"/>
    </row>
    <row r="38" spans="1:18" s="35" customFormat="1" ht="14.1" customHeight="1">
      <c r="A38" s="1">
        <v>36</v>
      </c>
      <c r="B38" s="32">
        <v>743</v>
      </c>
      <c r="C38" s="32" t="s">
        <v>52</v>
      </c>
      <c r="D38" s="33" t="s">
        <v>39</v>
      </c>
      <c r="E38" s="1">
        <v>1204</v>
      </c>
      <c r="F38" s="1">
        <v>71300</v>
      </c>
      <c r="G38" s="34">
        <v>0.32594800000000002</v>
      </c>
      <c r="H38" s="1">
        <v>23937</v>
      </c>
      <c r="I38" s="1">
        <v>73439</v>
      </c>
      <c r="J38" s="1">
        <v>24634</v>
      </c>
      <c r="K38" s="1">
        <v>75578</v>
      </c>
      <c r="L38" s="35">
        <f>VLOOKUP(B:B,[1]查询时间段分门店销售汇总!$A$1:$F$65536,6,0)</f>
        <v>61892.13</v>
      </c>
      <c r="M38" s="35">
        <f>VLOOKUP(B:B,[1]查询时间段分门店销售汇总!$A$1:$D$65536,4,0)</f>
        <v>938</v>
      </c>
      <c r="N38" s="36">
        <f t="shared" si="2"/>
        <v>0.86805231416549788</v>
      </c>
      <c r="O38" s="36">
        <f t="shared" si="3"/>
        <v>0.77906976744186052</v>
      </c>
      <c r="P38" s="37">
        <v>71300</v>
      </c>
      <c r="R38" s="42"/>
    </row>
    <row r="39" spans="1:18" ht="14.1" customHeight="1">
      <c r="A39" s="17">
        <v>37</v>
      </c>
      <c r="B39" s="18">
        <v>371</v>
      </c>
      <c r="C39" s="18" t="s">
        <v>53</v>
      </c>
      <c r="D39" s="19" t="s">
        <v>54</v>
      </c>
      <c r="E39" s="20">
        <v>1309</v>
      </c>
      <c r="F39" s="20">
        <v>80000</v>
      </c>
      <c r="G39" s="21">
        <v>0.33966800000000003</v>
      </c>
      <c r="H39" s="20">
        <v>27989</v>
      </c>
      <c r="I39" s="20">
        <v>82400</v>
      </c>
      <c r="J39" s="20">
        <v>28804</v>
      </c>
      <c r="K39" s="20">
        <v>84800</v>
      </c>
      <c r="L39" s="8">
        <f>VLOOKUP(B:B,[1]查询时间段分门店销售汇总!$A$1:$F$65536,6,0)</f>
        <v>67523.55</v>
      </c>
      <c r="M39" s="8">
        <f>VLOOKUP(B:B,[1]查询时间段分门店销售汇总!$A$1:$D$65536,4,0)</f>
        <v>1173</v>
      </c>
      <c r="N39" s="36">
        <f t="shared" si="2"/>
        <v>0.84404437500000007</v>
      </c>
      <c r="O39" s="14">
        <f t="shared" si="3"/>
        <v>0.89610389610389607</v>
      </c>
      <c r="P39" s="2">
        <v>77000</v>
      </c>
    </row>
    <row r="40" spans="1:18" ht="14.1" customHeight="1">
      <c r="A40" s="17">
        <v>38</v>
      </c>
      <c r="B40" s="18">
        <v>377</v>
      </c>
      <c r="C40" s="18" t="s">
        <v>55</v>
      </c>
      <c r="D40" s="19" t="s">
        <v>54</v>
      </c>
      <c r="E40" s="20">
        <v>2660</v>
      </c>
      <c r="F40" s="20">
        <v>120000</v>
      </c>
      <c r="G40" s="21">
        <v>0.32673200000000002</v>
      </c>
      <c r="H40" s="20">
        <v>40384</v>
      </c>
      <c r="I40" s="20">
        <v>123600</v>
      </c>
      <c r="J40" s="20">
        <v>41560</v>
      </c>
      <c r="K40" s="20">
        <v>127200</v>
      </c>
      <c r="L40" s="8">
        <f>VLOOKUP(B:B,[1]查询时间段分门店销售汇总!$A$1:$F$65536,6,0)</f>
        <v>118110.84</v>
      </c>
      <c r="M40" s="8">
        <f>VLOOKUP(B:B,[1]查询时间段分门店销售汇总!$A$1:$D$65536,4,0)</f>
        <v>2207</v>
      </c>
      <c r="N40" s="36">
        <f t="shared" si="2"/>
        <v>0.98425699999999994</v>
      </c>
      <c r="O40" s="14">
        <f t="shared" si="3"/>
        <v>0.82969924812030071</v>
      </c>
      <c r="P40" s="2">
        <f ca="1">VLOOKUP(B:B,Sheet3!A:C,3,0)</f>
        <v>107845.712</v>
      </c>
      <c r="Q40" s="8">
        <v>118110</v>
      </c>
      <c r="R40" s="41" t="s">
        <v>175</v>
      </c>
    </row>
    <row r="41" spans="1:18" ht="14.1" customHeight="1">
      <c r="A41" s="17">
        <v>39</v>
      </c>
      <c r="B41" s="18">
        <v>385</v>
      </c>
      <c r="C41" s="18" t="s">
        <v>56</v>
      </c>
      <c r="D41" s="19" t="s">
        <v>54</v>
      </c>
      <c r="E41" s="20">
        <v>3500</v>
      </c>
      <c r="F41" s="20">
        <v>220000</v>
      </c>
      <c r="G41" s="21">
        <v>0.30154599999999998</v>
      </c>
      <c r="H41" s="20">
        <v>68330</v>
      </c>
      <c r="I41" s="20">
        <v>226600</v>
      </c>
      <c r="J41" s="20">
        <v>70321</v>
      </c>
      <c r="K41" s="20">
        <v>233200</v>
      </c>
      <c r="L41" s="8">
        <f>VLOOKUP(B:B,[1]查询时间段分门店销售汇总!$A$1:$F$65536,6,0)</f>
        <v>254280.51</v>
      </c>
      <c r="M41" s="8">
        <f>VLOOKUP(B:B,[1]查询时间段分门店销售汇总!$A$1:$D$65536,4,0)</f>
        <v>3240</v>
      </c>
      <c r="N41" s="36">
        <f t="shared" si="2"/>
        <v>1.1558205000000001</v>
      </c>
      <c r="O41" s="14">
        <f t="shared" si="3"/>
        <v>0.92571428571428571</v>
      </c>
      <c r="P41" s="2">
        <f ca="1">VLOOKUP(B:B,Sheet3!A:C,3,0)</f>
        <v>196717.50560000003</v>
      </c>
      <c r="Q41" s="8">
        <v>226000</v>
      </c>
      <c r="R41" s="41" t="s">
        <v>175</v>
      </c>
    </row>
    <row r="42" spans="1:18" s="35" customFormat="1" ht="14.1" customHeight="1">
      <c r="A42" s="1">
        <v>40</v>
      </c>
      <c r="B42" s="32">
        <v>387</v>
      </c>
      <c r="C42" s="32" t="s">
        <v>57</v>
      </c>
      <c r="D42" s="33" t="s">
        <v>54</v>
      </c>
      <c r="E42" s="1">
        <v>3327</v>
      </c>
      <c r="F42" s="1">
        <v>207000</v>
      </c>
      <c r="G42" s="34">
        <v>0.28792400000000001</v>
      </c>
      <c r="H42" s="1">
        <v>61388</v>
      </c>
      <c r="I42" s="1">
        <v>213210</v>
      </c>
      <c r="J42" s="1">
        <v>63176</v>
      </c>
      <c r="K42" s="1">
        <v>219420</v>
      </c>
      <c r="L42" s="35">
        <f>VLOOKUP(B:B,[1]查询时间段分门店销售汇总!$A$1:$F$65536,6,0)</f>
        <v>191219.18</v>
      </c>
      <c r="M42" s="35">
        <f>VLOOKUP(B:B,[1]查询时间段分门店销售汇总!$A$1:$D$65536,4,0)</f>
        <v>2751</v>
      </c>
      <c r="N42" s="36">
        <f t="shared" si="2"/>
        <v>0.923764154589372</v>
      </c>
      <c r="O42" s="36">
        <f t="shared" si="3"/>
        <v>0.82687105500450853</v>
      </c>
      <c r="P42" s="37">
        <f ca="1">VLOOKUP(B:B,Sheet3!A:C,3,0)</f>
        <v>205597.79520000002</v>
      </c>
      <c r="Q42" s="35">
        <v>229461</v>
      </c>
      <c r="R42" s="42" t="s">
        <v>176</v>
      </c>
    </row>
    <row r="43" spans="1:18" s="35" customFormat="1" ht="14.1" customHeight="1">
      <c r="A43" s="1">
        <v>41</v>
      </c>
      <c r="B43" s="32">
        <v>399</v>
      </c>
      <c r="C43" s="32" t="s">
        <v>58</v>
      </c>
      <c r="D43" s="33" t="s">
        <v>54</v>
      </c>
      <c r="E43" s="1">
        <v>2000</v>
      </c>
      <c r="F43" s="1">
        <v>100000</v>
      </c>
      <c r="G43" s="34">
        <v>0.32055800000000001</v>
      </c>
      <c r="H43" s="1">
        <v>33017</v>
      </c>
      <c r="I43" s="1">
        <v>103000</v>
      </c>
      <c r="J43" s="1">
        <v>33979</v>
      </c>
      <c r="K43" s="1">
        <v>106000</v>
      </c>
      <c r="L43" s="35">
        <f>VLOOKUP(B:B,[1]查询时间段分门店销售汇总!$A$1:$F$65536,6,0)</f>
        <v>147397.43</v>
      </c>
      <c r="M43" s="35">
        <f>VLOOKUP(B:B,[1]查询时间段分门店销售汇总!$A$1:$D$65536,4,0)</f>
        <v>1926</v>
      </c>
      <c r="N43" s="36">
        <f t="shared" si="2"/>
        <v>1.4739742999999998</v>
      </c>
      <c r="O43" s="36">
        <f t="shared" si="3"/>
        <v>0.96299999999999997</v>
      </c>
      <c r="P43" s="37">
        <f ca="1">VLOOKUP(B:B,Sheet3!A:C,3,0)</f>
        <v>83774.187999999995</v>
      </c>
      <c r="Q43" s="35">
        <v>134000</v>
      </c>
      <c r="R43" s="42" t="s">
        <v>177</v>
      </c>
    </row>
    <row r="44" spans="1:18" ht="14.1" customHeight="1">
      <c r="A44" s="17">
        <v>42</v>
      </c>
      <c r="B44" s="18">
        <v>514</v>
      </c>
      <c r="C44" s="18" t="s">
        <v>59</v>
      </c>
      <c r="D44" s="19" t="s">
        <v>54</v>
      </c>
      <c r="E44" s="20">
        <v>2780</v>
      </c>
      <c r="F44" s="20">
        <v>146800</v>
      </c>
      <c r="G44" s="21">
        <v>0.32438</v>
      </c>
      <c r="H44" s="20">
        <v>49048</v>
      </c>
      <c r="I44" s="20">
        <v>151204</v>
      </c>
      <c r="J44" s="20">
        <v>50476</v>
      </c>
      <c r="K44" s="20">
        <v>155608</v>
      </c>
      <c r="L44" s="8">
        <f>VLOOKUP(B:B,[1]查询时间段分门店销售汇总!$A$1:$F$65536,6,0)</f>
        <v>156347.49</v>
      </c>
      <c r="M44" s="8">
        <f>VLOOKUP(B:B,[1]查询时间段分门店销售汇总!$A$1:$D$65536,4,0)</f>
        <v>2281</v>
      </c>
      <c r="N44" s="36">
        <f t="shared" si="2"/>
        <v>1.0650373978201635</v>
      </c>
      <c r="O44" s="14">
        <f t="shared" si="3"/>
        <v>0.82050359712230214</v>
      </c>
      <c r="P44" s="2">
        <v>146800</v>
      </c>
    </row>
    <row r="45" spans="1:18" ht="14.1" customHeight="1">
      <c r="A45" s="17">
        <v>43</v>
      </c>
      <c r="B45" s="18">
        <v>541</v>
      </c>
      <c r="C45" s="18" t="s">
        <v>60</v>
      </c>
      <c r="D45" s="19" t="s">
        <v>54</v>
      </c>
      <c r="E45" s="20">
        <v>4076</v>
      </c>
      <c r="F45" s="20">
        <v>253000</v>
      </c>
      <c r="G45" s="21">
        <v>0.34045199999999998</v>
      </c>
      <c r="H45" s="20">
        <v>88718</v>
      </c>
      <c r="I45" s="20">
        <v>260590</v>
      </c>
      <c r="J45" s="20">
        <v>91302</v>
      </c>
      <c r="K45" s="20">
        <v>268180</v>
      </c>
      <c r="L45" s="8">
        <f>VLOOKUP(B:B,[1]查询时间段分门店销售汇总!$A$1:$F$65536,6,0)</f>
        <v>269754.36</v>
      </c>
      <c r="M45" s="8">
        <f>VLOOKUP(B:B,[1]查询时间段分门店销售汇总!$A$1:$D$65536,4,0)</f>
        <v>2941</v>
      </c>
      <c r="N45" s="36">
        <f t="shared" si="2"/>
        <v>1.066222766798419</v>
      </c>
      <c r="O45" s="14">
        <f t="shared" si="3"/>
        <v>0.72154072620215903</v>
      </c>
      <c r="P45" s="2">
        <v>253000</v>
      </c>
    </row>
    <row r="46" spans="1:18" ht="14.1" customHeight="1">
      <c r="A46" s="17">
        <v>44</v>
      </c>
      <c r="B46" s="18">
        <v>546</v>
      </c>
      <c r="C46" s="18" t="s">
        <v>61</v>
      </c>
      <c r="D46" s="19" t="s">
        <v>54</v>
      </c>
      <c r="E46" s="20">
        <v>1395</v>
      </c>
      <c r="F46" s="20">
        <v>80000</v>
      </c>
      <c r="G46" s="21">
        <v>0.31262000000000001</v>
      </c>
      <c r="H46" s="20">
        <v>25760</v>
      </c>
      <c r="I46" s="20">
        <v>82400</v>
      </c>
      <c r="J46" s="20">
        <v>26510</v>
      </c>
      <c r="K46" s="20">
        <v>84800</v>
      </c>
      <c r="L46" s="8">
        <f>VLOOKUP(B:B,[1]查询时间段分门店销售汇总!$A$1:$F$65536,6,0)</f>
        <v>68645.789999999994</v>
      </c>
      <c r="M46" s="8">
        <f>VLOOKUP(B:B,[1]查询时间段分门店销售汇总!$A$1:$D$65536,4,0)</f>
        <v>1010</v>
      </c>
      <c r="N46" s="36">
        <f t="shared" si="2"/>
        <v>0.85807237499999989</v>
      </c>
      <c r="O46" s="14">
        <f t="shared" si="3"/>
        <v>0.72401433691756267</v>
      </c>
      <c r="P46" s="2">
        <f ca="1">VLOOKUP(B:B,Sheet3!A:C,3,0)</f>
        <v>78895.531499999997</v>
      </c>
    </row>
    <row r="47" spans="1:18" ht="36.75" customHeight="1">
      <c r="A47" s="17">
        <v>45</v>
      </c>
      <c r="B47" s="22">
        <v>571</v>
      </c>
      <c r="C47" s="22" t="s">
        <v>62</v>
      </c>
      <c r="D47" s="23" t="s">
        <v>54</v>
      </c>
      <c r="E47" s="20">
        <v>4689</v>
      </c>
      <c r="F47" s="20">
        <v>380000</v>
      </c>
      <c r="G47" s="21">
        <v>0.32261600000000001</v>
      </c>
      <c r="H47" s="20">
        <v>126272</v>
      </c>
      <c r="I47" s="20">
        <v>391400</v>
      </c>
      <c r="J47" s="20">
        <v>129950</v>
      </c>
      <c r="K47" s="20">
        <v>402800</v>
      </c>
      <c r="L47" s="8">
        <f>VLOOKUP(B:B,[1]查询时间段分门店销售汇总!$A$1:$F$65536,6,0)</f>
        <v>423843.66</v>
      </c>
      <c r="M47" s="8">
        <f>VLOOKUP(B:B,[1]查询时间段分门店销售汇总!$A$1:$D$65536,4,0)</f>
        <v>4320</v>
      </c>
      <c r="N47" s="36">
        <f t="shared" si="2"/>
        <v>1.1153780526315789</v>
      </c>
      <c r="O47" s="14">
        <f t="shared" si="3"/>
        <v>0.92130518234165071</v>
      </c>
      <c r="P47" s="2">
        <f ca="1">VLOOKUP(B:B,Sheet3!A:C,3,0)</f>
        <v>499719.17600000004</v>
      </c>
      <c r="Q47" s="8">
        <v>454290</v>
      </c>
      <c r="R47" s="38" t="s">
        <v>178</v>
      </c>
    </row>
    <row r="48" spans="1:18" ht="14.1" customHeight="1">
      <c r="A48" s="17">
        <v>46</v>
      </c>
      <c r="B48" s="18">
        <v>573</v>
      </c>
      <c r="C48" s="18" t="s">
        <v>63</v>
      </c>
      <c r="D48" s="19" t="s">
        <v>54</v>
      </c>
      <c r="E48" s="20">
        <v>1781</v>
      </c>
      <c r="F48" s="20">
        <v>75000</v>
      </c>
      <c r="G48" s="21">
        <v>0.31712800000000002</v>
      </c>
      <c r="H48" s="20">
        <v>24498</v>
      </c>
      <c r="I48" s="20">
        <v>77250</v>
      </c>
      <c r="J48" s="20">
        <v>25212</v>
      </c>
      <c r="K48" s="20">
        <v>79500</v>
      </c>
      <c r="L48" s="8">
        <f>VLOOKUP(B:B,[1]查询时间段分门店销售汇总!$A$1:$F$65536,6,0)</f>
        <v>75245.100000000006</v>
      </c>
      <c r="M48" s="8">
        <f>VLOOKUP(B:B,[1]查询时间段分门店销售汇总!$A$1:$D$65536,4,0)</f>
        <v>1563</v>
      </c>
      <c r="N48" s="36">
        <f t="shared" si="2"/>
        <v>1.003268</v>
      </c>
      <c r="O48" s="14">
        <f t="shared" si="3"/>
        <v>0.87759685569904544</v>
      </c>
      <c r="P48" s="2">
        <v>75000</v>
      </c>
    </row>
    <row r="49" spans="1:18" ht="14.1" customHeight="1">
      <c r="A49" s="17">
        <v>47</v>
      </c>
      <c r="B49" s="18">
        <v>584</v>
      </c>
      <c r="C49" s="18" t="s">
        <v>64</v>
      </c>
      <c r="D49" s="19" t="s">
        <v>54</v>
      </c>
      <c r="E49" s="20">
        <v>1857</v>
      </c>
      <c r="F49" s="20">
        <v>93000</v>
      </c>
      <c r="G49" s="21">
        <v>0.31614799999999998</v>
      </c>
      <c r="H49" s="20">
        <v>30284</v>
      </c>
      <c r="I49" s="20">
        <v>95790</v>
      </c>
      <c r="J49" s="20">
        <v>31166</v>
      </c>
      <c r="K49" s="20">
        <v>98580</v>
      </c>
      <c r="L49" s="8">
        <f>VLOOKUP(B:B,[1]查询时间段分门店销售汇总!$A$1:$F$65536,6,0)</f>
        <v>127883.34</v>
      </c>
      <c r="M49" s="8">
        <f>VLOOKUP(B:B,[1]查询时间段分门店销售汇总!$A$1:$D$65536,4,0)</f>
        <v>1745</v>
      </c>
      <c r="N49" s="36">
        <f t="shared" si="2"/>
        <v>1.3750896774193548</v>
      </c>
      <c r="O49" s="14">
        <f t="shared" si="3"/>
        <v>0.93968766828217554</v>
      </c>
      <c r="P49" s="2">
        <f ca="1">VLOOKUP(B:B,Sheet3!A:C,3,0)</f>
        <v>93746.320999999982</v>
      </c>
      <c r="Q49" s="8">
        <v>116000</v>
      </c>
      <c r="R49" s="40" t="s">
        <v>177</v>
      </c>
    </row>
    <row r="50" spans="1:18" ht="14.1" customHeight="1">
      <c r="A50" s="17">
        <v>48</v>
      </c>
      <c r="B50" s="18">
        <v>737</v>
      </c>
      <c r="C50" s="18" t="s">
        <v>65</v>
      </c>
      <c r="D50" s="19" t="s">
        <v>54</v>
      </c>
      <c r="E50" s="20">
        <v>1500</v>
      </c>
      <c r="F50" s="20">
        <v>75000</v>
      </c>
      <c r="G50" s="21">
        <v>0.32751599999999997</v>
      </c>
      <c r="H50" s="20">
        <v>25301</v>
      </c>
      <c r="I50" s="20">
        <v>77250</v>
      </c>
      <c r="J50" s="20">
        <v>26038</v>
      </c>
      <c r="K50" s="20">
        <v>79500</v>
      </c>
      <c r="L50" s="8">
        <f>VLOOKUP(B:B,[1]查询时间段分门店销售汇总!$A$1:$F$65536,6,0)</f>
        <v>87444.13</v>
      </c>
      <c r="M50" s="8">
        <f>VLOOKUP(B:B,[1]查询时间段分门店销售汇总!$A$1:$D$65536,4,0)</f>
        <v>1562</v>
      </c>
      <c r="N50" s="36">
        <f t="shared" si="2"/>
        <v>1.1659217333333334</v>
      </c>
      <c r="O50" s="14">
        <f t="shared" si="3"/>
        <v>1.0413333333333334</v>
      </c>
      <c r="P50" s="2">
        <f ca="1">VLOOKUP(B:B,Sheet3!A:C,3,0)</f>
        <v>86304.187999999995</v>
      </c>
    </row>
    <row r="51" spans="1:18" ht="14.1" customHeight="1">
      <c r="A51" s="17">
        <v>49</v>
      </c>
      <c r="B51" s="18">
        <v>329</v>
      </c>
      <c r="C51" s="18" t="s">
        <v>66</v>
      </c>
      <c r="D51" s="19" t="s">
        <v>67</v>
      </c>
      <c r="E51" s="20">
        <v>1751</v>
      </c>
      <c r="F51" s="17">
        <v>120000</v>
      </c>
      <c r="G51" s="21">
        <v>0.306446</v>
      </c>
      <c r="H51" s="20">
        <v>37877</v>
      </c>
      <c r="I51" s="20">
        <v>123600</v>
      </c>
      <c r="J51" s="20">
        <v>38980</v>
      </c>
      <c r="K51" s="20">
        <v>127200</v>
      </c>
      <c r="L51" s="8">
        <f>VLOOKUP(B:B,[1]查询时间段分门店销售汇总!$A$1:$F$65536,6,0)</f>
        <v>97666.38</v>
      </c>
      <c r="M51" s="8">
        <f>VLOOKUP(B:B,[1]查询时间段分门店销售汇总!$A$1:$D$65536,4,0)</f>
        <v>1254</v>
      </c>
      <c r="N51" s="36">
        <f t="shared" si="2"/>
        <v>0.81388650000000007</v>
      </c>
      <c r="O51" s="14">
        <f t="shared" si="3"/>
        <v>0.7161621930325528</v>
      </c>
      <c r="P51" s="2">
        <f ca="1">VLOOKUP(B:B,Sheet3!A:C,3,0)</f>
        <v>135596.18240000002</v>
      </c>
      <c r="Q51" s="8">
        <v>120000</v>
      </c>
      <c r="R51" s="40" t="s">
        <v>175</v>
      </c>
    </row>
    <row r="52" spans="1:18" ht="14.1" customHeight="1">
      <c r="A52" s="17">
        <v>50</v>
      </c>
      <c r="B52" s="18">
        <v>337</v>
      </c>
      <c r="C52" s="18" t="s">
        <v>68</v>
      </c>
      <c r="D52" s="19" t="s">
        <v>67</v>
      </c>
      <c r="E52" s="20">
        <v>6830</v>
      </c>
      <c r="F52" s="17">
        <v>586000</v>
      </c>
      <c r="G52" s="21">
        <v>0.27244000000000002</v>
      </c>
      <c r="H52" s="20">
        <v>164439</v>
      </c>
      <c r="I52" s="20">
        <v>603580</v>
      </c>
      <c r="J52" s="20">
        <v>169229</v>
      </c>
      <c r="K52" s="20">
        <v>621160</v>
      </c>
      <c r="L52" s="8">
        <f>VLOOKUP(B:B,[1]查询时间段分门店销售汇总!$A$1:$F$65536,6,0)</f>
        <v>570384.42000000004</v>
      </c>
      <c r="M52" s="8">
        <f>VLOOKUP(B:B,[1]查询时间段分门店销售汇总!$A$1:$D$65536,4,0)</f>
        <v>6304</v>
      </c>
      <c r="N52" s="36">
        <f t="shared" si="2"/>
        <v>0.97335225255972702</v>
      </c>
      <c r="O52" s="14">
        <f t="shared" si="3"/>
        <v>0.92298682284041</v>
      </c>
      <c r="P52" s="2">
        <f ca="1">VLOOKUP(B:B,Sheet3!A:C,3,0)</f>
        <v>573513.20400000003</v>
      </c>
    </row>
    <row r="53" spans="1:18" s="35" customFormat="1" ht="14.1" customHeight="1">
      <c r="A53" s="1">
        <v>51</v>
      </c>
      <c r="B53" s="32">
        <v>343</v>
      </c>
      <c r="C53" s="32" t="s">
        <v>69</v>
      </c>
      <c r="D53" s="33" t="s">
        <v>67</v>
      </c>
      <c r="E53" s="1">
        <v>5300</v>
      </c>
      <c r="F53" s="1">
        <v>435000</v>
      </c>
      <c r="G53" s="34">
        <v>0.31761800000000001</v>
      </c>
      <c r="H53" s="1">
        <v>142309</v>
      </c>
      <c r="I53" s="1">
        <v>448050</v>
      </c>
      <c r="J53" s="1">
        <v>146454</v>
      </c>
      <c r="K53" s="1">
        <v>461100</v>
      </c>
      <c r="L53" s="35">
        <f>VLOOKUP(B:B,[1]查询时间段分门店销售汇总!$A$1:$F$65536,6,0)</f>
        <v>507202.53</v>
      </c>
      <c r="M53" s="35">
        <f>VLOOKUP(B:B,[1]查询时间段分门店销售汇总!$A$1:$D$65536,4,0)</f>
        <v>5096</v>
      </c>
      <c r="N53" s="36">
        <f t="shared" si="2"/>
        <v>1.165982827586207</v>
      </c>
      <c r="O53" s="36">
        <f t="shared" si="3"/>
        <v>0.96150943396226418</v>
      </c>
      <c r="P53" s="37">
        <f ca="1">VLOOKUP(B:B,Sheet3!A:C,3,0)</f>
        <v>419895.04700000008</v>
      </c>
      <c r="Q53" s="35">
        <v>460000</v>
      </c>
      <c r="R53" s="42" t="s">
        <v>176</v>
      </c>
    </row>
    <row r="54" spans="1:18" s="35" customFormat="1" ht="14.1" customHeight="1">
      <c r="A54" s="1">
        <v>52</v>
      </c>
      <c r="B54" s="32">
        <v>357</v>
      </c>
      <c r="C54" s="32" t="s">
        <v>70</v>
      </c>
      <c r="D54" s="33" t="s">
        <v>67</v>
      </c>
      <c r="E54" s="1">
        <v>1640</v>
      </c>
      <c r="F54" s="1">
        <v>80000</v>
      </c>
      <c r="G54" s="34">
        <v>0.32408599999999999</v>
      </c>
      <c r="H54" s="1">
        <v>26705</v>
      </c>
      <c r="I54" s="1">
        <v>82400</v>
      </c>
      <c r="J54" s="1">
        <v>27482</v>
      </c>
      <c r="K54" s="1">
        <v>84800</v>
      </c>
      <c r="L54" s="35">
        <f>VLOOKUP(B:B,[1]查询时间段分门店销售汇总!$A$1:$F$65536,6,0)</f>
        <v>88030.45</v>
      </c>
      <c r="M54" s="35">
        <f>VLOOKUP(B:B,[1]查询时间段分门店销售汇总!$A$1:$D$65536,4,0)</f>
        <v>1307</v>
      </c>
      <c r="N54" s="36">
        <f t="shared" si="2"/>
        <v>1.1003806249999999</v>
      </c>
      <c r="O54" s="36">
        <f t="shared" si="3"/>
        <v>0.79695121951219516</v>
      </c>
      <c r="P54" s="37">
        <f ca="1">VLOOKUP(B:B,Sheet3!A:C,3,0)</f>
        <v>82020.184999999983</v>
      </c>
      <c r="Q54" s="35">
        <v>93000</v>
      </c>
      <c r="R54" s="42" t="s">
        <v>176</v>
      </c>
    </row>
    <row r="55" spans="1:18" ht="14.1" customHeight="1">
      <c r="A55" s="17">
        <v>53</v>
      </c>
      <c r="B55" s="18">
        <v>359</v>
      </c>
      <c r="C55" s="18" t="s">
        <v>71</v>
      </c>
      <c r="D55" s="19" t="s">
        <v>67</v>
      </c>
      <c r="E55" s="20">
        <v>3575</v>
      </c>
      <c r="F55" s="17">
        <v>145000</v>
      </c>
      <c r="G55" s="21">
        <v>0.34476400000000001</v>
      </c>
      <c r="H55" s="20">
        <v>51491</v>
      </c>
      <c r="I55" s="20">
        <v>149350</v>
      </c>
      <c r="J55" s="20">
        <v>52990</v>
      </c>
      <c r="K55" s="20">
        <v>153700</v>
      </c>
      <c r="L55" s="8">
        <f>VLOOKUP(B:B,[1]查询时间段分门店销售汇总!$A$1:$F$65536,6,0)</f>
        <v>150089.45000000001</v>
      </c>
      <c r="M55" s="8">
        <f>VLOOKUP(B:B,[1]查询时间段分门店销售汇总!$A$1:$D$65536,4,0)</f>
        <v>2960</v>
      </c>
      <c r="N55" s="36">
        <f t="shared" si="2"/>
        <v>1.0350996551724139</v>
      </c>
      <c r="O55" s="14">
        <f t="shared" si="3"/>
        <v>0.82797202797202796</v>
      </c>
      <c r="P55" s="2">
        <v>140000</v>
      </c>
    </row>
    <row r="56" spans="1:18" s="35" customFormat="1" ht="14.1" customHeight="1">
      <c r="A56" s="1">
        <v>54</v>
      </c>
      <c r="B56" s="32">
        <v>365</v>
      </c>
      <c r="C56" s="32" t="s">
        <v>72</v>
      </c>
      <c r="D56" s="33" t="s">
        <v>67</v>
      </c>
      <c r="E56" s="1">
        <v>3468</v>
      </c>
      <c r="F56" s="1">
        <v>250000</v>
      </c>
      <c r="G56" s="34">
        <v>0.34495999999999999</v>
      </c>
      <c r="H56" s="1">
        <v>88827</v>
      </c>
      <c r="I56" s="1">
        <v>257500</v>
      </c>
      <c r="J56" s="1">
        <v>91414</v>
      </c>
      <c r="K56" s="1">
        <v>265000</v>
      </c>
      <c r="L56" s="35">
        <f>VLOOKUP(B:B,[1]查询时间段分门店销售汇总!$A$1:$F$65536,6,0)</f>
        <v>222348.58</v>
      </c>
      <c r="M56" s="35">
        <f>VLOOKUP(B:B,[1]查询时间段分门店销售汇总!$A$1:$D$65536,4,0)</f>
        <v>2767</v>
      </c>
      <c r="N56" s="36">
        <f t="shared" si="2"/>
        <v>0.88939431999999996</v>
      </c>
      <c r="O56" s="36">
        <f t="shared" si="3"/>
        <v>0.79786620530565167</v>
      </c>
      <c r="P56" s="37">
        <f ca="1">VLOOKUP(B:B,Sheet3!A:C,3,0)</f>
        <v>256725.86500000002</v>
      </c>
      <c r="Q56" s="35">
        <v>280000</v>
      </c>
      <c r="R56" s="42" t="s">
        <v>176</v>
      </c>
    </row>
    <row r="57" spans="1:18" ht="14.1" customHeight="1">
      <c r="A57" s="17">
        <v>55</v>
      </c>
      <c r="B57" s="18">
        <v>379</v>
      </c>
      <c r="C57" s="18" t="s">
        <v>73</v>
      </c>
      <c r="D57" s="19" t="s">
        <v>67</v>
      </c>
      <c r="E57" s="20">
        <v>2073</v>
      </c>
      <c r="F57" s="17">
        <v>115000</v>
      </c>
      <c r="G57" s="21">
        <v>0.32634000000000002</v>
      </c>
      <c r="H57" s="20">
        <v>38655</v>
      </c>
      <c r="I57" s="20">
        <v>118450</v>
      </c>
      <c r="J57" s="20">
        <v>39781</v>
      </c>
      <c r="K57" s="20">
        <v>121900</v>
      </c>
      <c r="L57" s="8">
        <f>VLOOKUP(B:B,[1]查询时间段分门店销售汇总!$A$1:$F$65536,6,0)</f>
        <v>122659.36</v>
      </c>
      <c r="M57" s="8">
        <f>VLOOKUP(B:B,[1]查询时间段分门店销售汇总!$A$1:$D$65536,4,0)</f>
        <v>1958</v>
      </c>
      <c r="N57" s="36">
        <f t="shared" si="2"/>
        <v>1.0666031304347827</v>
      </c>
      <c r="O57" s="14">
        <f t="shared" si="3"/>
        <v>0.94452484322238306</v>
      </c>
      <c r="P57" s="2">
        <f ca="1">VLOOKUP(B:B,Sheet3!A:C,3,0)</f>
        <v>110322.60499999998</v>
      </c>
    </row>
    <row r="58" spans="1:18" ht="14.1" customHeight="1">
      <c r="A58" s="17">
        <v>56</v>
      </c>
      <c r="B58" s="18">
        <v>513</v>
      </c>
      <c r="C58" s="18" t="s">
        <v>74</v>
      </c>
      <c r="D58" s="19" t="s">
        <v>67</v>
      </c>
      <c r="E58" s="20">
        <v>2152</v>
      </c>
      <c r="F58" s="17">
        <v>138000</v>
      </c>
      <c r="G58" s="21">
        <v>0.33026</v>
      </c>
      <c r="H58" s="20">
        <v>46943</v>
      </c>
      <c r="I58" s="20">
        <v>142140</v>
      </c>
      <c r="J58" s="20">
        <v>48310</v>
      </c>
      <c r="K58" s="20">
        <v>146280</v>
      </c>
      <c r="L58" s="8">
        <f>VLOOKUP(B:B,[1]查询时间段分门店销售汇总!$A$1:$F$65536,6,0)</f>
        <v>142149.6</v>
      </c>
      <c r="M58" s="8">
        <f>VLOOKUP(B:B,[1]查询时间段分门店销售汇总!$A$1:$D$65536,4,0)</f>
        <v>2247</v>
      </c>
      <c r="N58" s="36">
        <f t="shared" si="2"/>
        <v>1.0300695652173912</v>
      </c>
      <c r="O58" s="14">
        <f t="shared" si="3"/>
        <v>1.0441449814126393</v>
      </c>
      <c r="P58" s="2">
        <f ca="1">VLOOKUP(B:B,Sheet3!A:C,3,0)</f>
        <v>121565.0016</v>
      </c>
      <c r="Q58" s="8">
        <v>138000</v>
      </c>
      <c r="R58" s="40" t="s">
        <v>175</v>
      </c>
    </row>
    <row r="59" spans="1:18" ht="14.1" customHeight="1">
      <c r="A59" s="17">
        <v>57</v>
      </c>
      <c r="B59" s="18">
        <v>570</v>
      </c>
      <c r="C59" s="18" t="s">
        <v>75</v>
      </c>
      <c r="D59" s="19" t="s">
        <v>67</v>
      </c>
      <c r="E59" s="20">
        <v>2450</v>
      </c>
      <c r="F59" s="17">
        <v>120000</v>
      </c>
      <c r="G59" s="21">
        <v>0.35103600000000001</v>
      </c>
      <c r="H59" s="20">
        <v>43388</v>
      </c>
      <c r="I59" s="20">
        <v>123600</v>
      </c>
      <c r="J59" s="20">
        <v>44652</v>
      </c>
      <c r="K59" s="20">
        <v>127200</v>
      </c>
      <c r="L59" s="8">
        <f>VLOOKUP(B:B,[1]查询时间段分门店销售汇总!$A$1:$F$65536,6,0)</f>
        <v>121916.09</v>
      </c>
      <c r="M59" s="8">
        <f>VLOOKUP(B:B,[1]查询时间段分门店销售汇总!$A$1:$D$65536,4,0)</f>
        <v>1920</v>
      </c>
      <c r="N59" s="36">
        <f t="shared" si="2"/>
        <v>1.0159674166666666</v>
      </c>
      <c r="O59" s="14">
        <f t="shared" si="3"/>
        <v>0.78367346938775506</v>
      </c>
      <c r="P59" s="2">
        <f ca="1">VLOOKUP(B:B,Sheet3!A:C,3,0)</f>
        <v>131409.4768</v>
      </c>
    </row>
    <row r="60" spans="1:18" ht="14.1" customHeight="1">
      <c r="A60" s="17">
        <v>58</v>
      </c>
      <c r="B60" s="18">
        <v>577</v>
      </c>
      <c r="C60" s="18" t="s">
        <v>76</v>
      </c>
      <c r="D60" s="19" t="s">
        <v>67</v>
      </c>
      <c r="E60" s="20">
        <v>1655</v>
      </c>
      <c r="F60" s="17">
        <v>65000</v>
      </c>
      <c r="G60" s="21">
        <v>0.322322</v>
      </c>
      <c r="H60" s="20">
        <v>21579</v>
      </c>
      <c r="I60" s="20">
        <v>66950</v>
      </c>
      <c r="J60" s="20">
        <v>22208</v>
      </c>
      <c r="K60" s="20">
        <v>68900</v>
      </c>
      <c r="L60" s="8">
        <f>VLOOKUP(B:B,[1]查询时间段分门店销售汇总!$A$1:$F$65536,6,0)</f>
        <v>55201.81</v>
      </c>
      <c r="M60" s="8">
        <f>VLOOKUP(B:B,[1]查询时间段分门店销售汇总!$A$1:$D$65536,4,0)</f>
        <v>1224</v>
      </c>
      <c r="N60" s="36">
        <f t="shared" si="2"/>
        <v>0.84925861538461533</v>
      </c>
      <c r="O60" s="14">
        <f t="shared" si="3"/>
        <v>0.73957703927492446</v>
      </c>
      <c r="P60" s="2">
        <f ca="1">VLOOKUP(B:B,Sheet3!A:C,3,0)</f>
        <v>69231.012000000002</v>
      </c>
    </row>
    <row r="61" spans="1:18" ht="14.1" customHeight="1">
      <c r="A61" s="17">
        <v>59</v>
      </c>
      <c r="B61" s="18">
        <v>582</v>
      </c>
      <c r="C61" s="18" t="s">
        <v>77</v>
      </c>
      <c r="D61" s="19" t="s">
        <v>67</v>
      </c>
      <c r="E61" s="20">
        <v>4405</v>
      </c>
      <c r="F61" s="17">
        <v>386000</v>
      </c>
      <c r="G61" s="21">
        <v>0.26175799999999999</v>
      </c>
      <c r="H61" s="20">
        <v>104070</v>
      </c>
      <c r="I61" s="20">
        <v>397580</v>
      </c>
      <c r="J61" s="20">
        <v>107101</v>
      </c>
      <c r="K61" s="20">
        <v>409160</v>
      </c>
      <c r="L61" s="8">
        <f>VLOOKUP(B:B,[1]查询时间段分门店销售汇总!$A$1:$F$65536,6,0)</f>
        <v>415360.26</v>
      </c>
      <c r="M61" s="8">
        <f>VLOOKUP(B:B,[1]查询时间段分门店销售汇总!$A$1:$D$65536,4,0)</f>
        <v>4374</v>
      </c>
      <c r="N61" s="36">
        <f t="shared" si="2"/>
        <v>1.0760628497409326</v>
      </c>
      <c r="O61" s="14">
        <f t="shared" si="3"/>
        <v>0.99296254256526673</v>
      </c>
      <c r="P61" s="2">
        <f ca="1">VLOOKUP(B:B,Sheet3!A:C,3,0)</f>
        <v>282218.24400000001</v>
      </c>
      <c r="Q61" s="8">
        <v>386000</v>
      </c>
      <c r="R61" s="40" t="s">
        <v>175</v>
      </c>
    </row>
    <row r="62" spans="1:18" ht="14.1" customHeight="1">
      <c r="A62" s="17">
        <v>60</v>
      </c>
      <c r="B62" s="22">
        <v>734</v>
      </c>
      <c r="C62" s="22" t="s">
        <v>78</v>
      </c>
      <c r="D62" s="23" t="s">
        <v>67</v>
      </c>
      <c r="E62" s="20">
        <v>2249</v>
      </c>
      <c r="F62" s="17">
        <v>144000</v>
      </c>
      <c r="G62" s="21">
        <v>0.34153</v>
      </c>
      <c r="H62" s="20">
        <v>50656</v>
      </c>
      <c r="I62" s="20">
        <v>148320</v>
      </c>
      <c r="J62" s="20">
        <v>52131</v>
      </c>
      <c r="K62" s="20">
        <v>152640</v>
      </c>
      <c r="L62" s="8">
        <f>VLOOKUP(B:B,[1]查询时间段分门店销售汇总!$A$1:$F$65536,6,0)</f>
        <v>130689.65</v>
      </c>
      <c r="M62" s="8">
        <f>VLOOKUP(B:B,[1]查询时间段分门店销售汇总!$A$1:$D$65536,4,0)</f>
        <v>1989</v>
      </c>
      <c r="N62" s="36">
        <f t="shared" si="2"/>
        <v>0.90756701388888883</v>
      </c>
      <c r="O62" s="14">
        <f t="shared" si="3"/>
        <v>0.88439306358381498</v>
      </c>
      <c r="P62" s="2">
        <f ca="1">VLOOKUP(B:B,Sheet3!A:C,3,0)</f>
        <v>137023.3536</v>
      </c>
    </row>
    <row r="63" spans="1:18" ht="14.1" customHeight="1">
      <c r="A63" s="17">
        <v>61</v>
      </c>
      <c r="B63" s="18">
        <v>307</v>
      </c>
      <c r="C63" s="18" t="s">
        <v>79</v>
      </c>
      <c r="D63" s="19" t="s">
        <v>80</v>
      </c>
      <c r="E63" s="20">
        <v>13600</v>
      </c>
      <c r="F63" s="20">
        <v>1650000</v>
      </c>
      <c r="G63" s="21">
        <v>0.30213400000000001</v>
      </c>
      <c r="H63" s="20">
        <v>513477</v>
      </c>
      <c r="I63" s="20">
        <v>1700000</v>
      </c>
      <c r="J63" s="20">
        <v>528432</v>
      </c>
      <c r="K63" s="20">
        <v>1750000</v>
      </c>
      <c r="L63" s="8">
        <f>VLOOKUP(B:B,[1]查询时间段分门店销售汇总!$A$1:$F$65536,6,0)</f>
        <v>1522836.41</v>
      </c>
      <c r="M63" s="8">
        <f>VLOOKUP(B:B,[1]查询时间段分门店销售汇总!$A$1:$D$65536,4,0)</f>
        <v>11620</v>
      </c>
      <c r="N63" s="36">
        <f t="shared" si="2"/>
        <v>0.9229311575757575</v>
      </c>
      <c r="O63" s="14">
        <f t="shared" si="3"/>
        <v>0.85441176470588232</v>
      </c>
      <c r="P63" s="2">
        <f ca="1">VLOOKUP(B:B,Sheet3!A:C,3,0)</f>
        <v>1723485.9180000001</v>
      </c>
    </row>
    <row r="64" spans="1:18" s="35" customFormat="1" ht="14.1" customHeight="1">
      <c r="A64" s="1">
        <v>62</v>
      </c>
      <c r="B64" s="32">
        <v>308</v>
      </c>
      <c r="C64" s="32" t="s">
        <v>81</v>
      </c>
      <c r="D64" s="33" t="s">
        <v>82</v>
      </c>
      <c r="E64" s="1">
        <v>3274</v>
      </c>
      <c r="F64" s="1">
        <v>231000</v>
      </c>
      <c r="G64" s="34">
        <v>0.35123199999999999</v>
      </c>
      <c r="H64" s="1">
        <v>83569</v>
      </c>
      <c r="I64" s="1">
        <v>237930</v>
      </c>
      <c r="J64" s="1">
        <v>86003</v>
      </c>
      <c r="K64" s="1">
        <v>244860</v>
      </c>
      <c r="L64" s="35">
        <f>VLOOKUP(B:B,[1]查询时间段分门店销售汇总!$A$1:$F$65536,6,0)</f>
        <v>228443.91</v>
      </c>
      <c r="M64" s="35">
        <f>VLOOKUP(B:B,[1]查询时间段分门店销售汇总!$A$1:$D$65536,4,0)</f>
        <v>2939</v>
      </c>
      <c r="N64" s="36">
        <f t="shared" si="2"/>
        <v>0.98893467532467538</v>
      </c>
      <c r="O64" s="36">
        <f t="shared" si="3"/>
        <v>0.89767868051313382</v>
      </c>
      <c r="P64" s="37">
        <v>199760</v>
      </c>
      <c r="Q64" s="35">
        <v>217000</v>
      </c>
      <c r="R64" s="42" t="s">
        <v>180</v>
      </c>
    </row>
    <row r="65" spans="1:18" ht="14.1" customHeight="1">
      <c r="A65" s="17">
        <v>63</v>
      </c>
      <c r="B65" s="18">
        <v>311</v>
      </c>
      <c r="C65" s="18" t="s">
        <v>83</v>
      </c>
      <c r="D65" s="19" t="s">
        <v>82</v>
      </c>
      <c r="E65" s="20">
        <v>1432</v>
      </c>
      <c r="F65" s="20">
        <v>250000</v>
      </c>
      <c r="G65" s="21">
        <v>0.252938</v>
      </c>
      <c r="H65" s="20">
        <v>65132</v>
      </c>
      <c r="I65" s="20">
        <v>257500</v>
      </c>
      <c r="J65" s="20">
        <v>67029</v>
      </c>
      <c r="K65" s="20">
        <v>265000</v>
      </c>
      <c r="L65" s="8">
        <f>VLOOKUP(B:B,[1]查询时间段分门店销售汇总!$A$1:$F$65536,6,0)</f>
        <v>215204.04</v>
      </c>
      <c r="M65" s="8">
        <f>VLOOKUP(B:B,[1]查询时间段分门店销售汇总!$A$1:$D$65536,4,0)</f>
        <v>1227</v>
      </c>
      <c r="N65" s="36">
        <f t="shared" si="2"/>
        <v>0.86081616000000005</v>
      </c>
      <c r="O65" s="14">
        <f t="shared" si="3"/>
        <v>0.85684357541899436</v>
      </c>
      <c r="P65" s="2">
        <f ca="1">VLOOKUP(B:B,Sheet3!A:C,3,0)</f>
        <v>297291.42300000001</v>
      </c>
      <c r="Q65" s="8">
        <v>240000</v>
      </c>
      <c r="R65" s="40" t="s">
        <v>179</v>
      </c>
    </row>
    <row r="66" spans="1:18" ht="14.1" customHeight="1">
      <c r="A66" s="17">
        <v>64</v>
      </c>
      <c r="B66" s="18">
        <v>339</v>
      </c>
      <c r="C66" s="18" t="s">
        <v>84</v>
      </c>
      <c r="D66" s="19" t="s">
        <v>82</v>
      </c>
      <c r="E66" s="20">
        <v>2150</v>
      </c>
      <c r="F66" s="20">
        <v>146000</v>
      </c>
      <c r="G66" s="21">
        <v>0.28890399999999999</v>
      </c>
      <c r="H66" s="20">
        <v>43445</v>
      </c>
      <c r="I66" s="20">
        <v>150380</v>
      </c>
      <c r="J66" s="20">
        <v>44711</v>
      </c>
      <c r="K66" s="20">
        <v>154760</v>
      </c>
      <c r="L66" s="8">
        <f>VLOOKUP(B:B,[1]查询时间段分门店销售汇总!$A$1:$F$65536,6,0)</f>
        <v>108386.03</v>
      </c>
      <c r="M66" s="8">
        <f>VLOOKUP(B:B,[1]查询时间段分门店销售汇总!$A$1:$D$65536,4,0)</f>
        <v>1443</v>
      </c>
      <c r="N66" s="36">
        <f t="shared" si="2"/>
        <v>0.74237006849315068</v>
      </c>
      <c r="O66" s="14">
        <f t="shared" si="3"/>
        <v>0.67116279069767437</v>
      </c>
      <c r="P66" s="2">
        <v>146000</v>
      </c>
    </row>
    <row r="67" spans="1:18" ht="14.1" customHeight="1">
      <c r="A67" s="17">
        <v>65</v>
      </c>
      <c r="B67" s="18">
        <v>349</v>
      </c>
      <c r="C67" s="18" t="s">
        <v>85</v>
      </c>
      <c r="D67" s="19" t="s">
        <v>82</v>
      </c>
      <c r="E67" s="20">
        <v>3073</v>
      </c>
      <c r="F67" s="20">
        <v>160000</v>
      </c>
      <c r="G67" s="21">
        <v>0.34927200000000003</v>
      </c>
      <c r="H67" s="20">
        <v>57560</v>
      </c>
      <c r="I67" s="20">
        <v>164800</v>
      </c>
      <c r="J67" s="20">
        <v>59237</v>
      </c>
      <c r="K67" s="20">
        <v>169600</v>
      </c>
      <c r="L67" s="8">
        <f>VLOOKUP(B:B,[1]查询时间段分门店销售汇总!$A$1:$F$65536,6,0)</f>
        <v>131033.15</v>
      </c>
      <c r="M67" s="8">
        <f>VLOOKUP(B:B,[1]查询时间段分门店销售汇总!$A$1:$D$65536,4,0)</f>
        <v>2321</v>
      </c>
      <c r="N67" s="36">
        <f t="shared" si="2"/>
        <v>0.81895718750000002</v>
      </c>
      <c r="O67" s="14">
        <f t="shared" si="3"/>
        <v>0.75528799219004228</v>
      </c>
      <c r="P67" s="2">
        <f ca="1">VLOOKUP(B:B,Sheet3!A:C,3,0)</f>
        <v>146137.37600000002</v>
      </c>
    </row>
    <row r="68" spans="1:18" ht="14.1" customHeight="1">
      <c r="A68" s="17">
        <v>66</v>
      </c>
      <c r="B68" s="18">
        <v>391</v>
      </c>
      <c r="C68" s="18" t="s">
        <v>86</v>
      </c>
      <c r="D68" s="19" t="s">
        <v>82</v>
      </c>
      <c r="E68" s="20">
        <v>3365</v>
      </c>
      <c r="F68" s="20">
        <v>164000</v>
      </c>
      <c r="G68" s="21">
        <v>0.33300400000000002</v>
      </c>
      <c r="H68" s="20">
        <v>56251</v>
      </c>
      <c r="I68" s="20">
        <v>168920</v>
      </c>
      <c r="J68" s="20">
        <v>57889</v>
      </c>
      <c r="K68" s="20">
        <v>173840</v>
      </c>
      <c r="L68" s="8">
        <f>VLOOKUP(B:B,[1]查询时间段分门店销售汇总!$A$1:$F$65536,6,0)</f>
        <v>159040.06</v>
      </c>
      <c r="M68" s="8">
        <f>VLOOKUP(B:B,[1]查询时间段分门店销售汇总!$A$1:$D$65536,4,0)</f>
        <v>2475</v>
      </c>
      <c r="N68" s="36">
        <f t="shared" ref="N68:N77" si="4">L68/F68</f>
        <v>0.96975646341463417</v>
      </c>
      <c r="O68" s="14">
        <f t="shared" ref="O68:O77" si="5">M68/E68</f>
        <v>0.73551263001485889</v>
      </c>
      <c r="P68" s="2">
        <f ca="1">VLOOKUP(B:B,Sheet3!A:C,3,0)</f>
        <v>154430.09120000002</v>
      </c>
    </row>
    <row r="69" spans="1:18" ht="14.1" customHeight="1">
      <c r="A69" s="17">
        <v>67</v>
      </c>
      <c r="B69" s="18">
        <v>517</v>
      </c>
      <c r="C69" s="18" t="s">
        <v>87</v>
      </c>
      <c r="D69" s="19" t="s">
        <v>82</v>
      </c>
      <c r="E69" s="20">
        <v>4000</v>
      </c>
      <c r="F69" s="20">
        <v>189000</v>
      </c>
      <c r="G69" s="21">
        <v>0.31742199999999998</v>
      </c>
      <c r="H69" s="20">
        <v>61793</v>
      </c>
      <c r="I69" s="20">
        <v>194670</v>
      </c>
      <c r="J69" s="20">
        <v>63592</v>
      </c>
      <c r="K69" s="20">
        <v>200340</v>
      </c>
      <c r="L69" s="8">
        <f>VLOOKUP(B:B,[1]查询时间段分门店销售汇总!$A$1:$F$65536,6,0)</f>
        <v>219254.58</v>
      </c>
      <c r="M69" s="8">
        <f>VLOOKUP(B:B,[1]查询时间段分门店销售汇总!$A$1:$D$65536,4,0)</f>
        <v>3489</v>
      </c>
      <c r="N69" s="36">
        <f t="shared" si="4"/>
        <v>1.1600771428571428</v>
      </c>
      <c r="O69" s="14">
        <f t="shared" si="5"/>
        <v>0.87224999999999997</v>
      </c>
      <c r="P69" s="2">
        <f ca="1">VLOOKUP(B:B,Sheet3!A:C,3,0)</f>
        <v>162540.90720000002</v>
      </c>
      <c r="Q69" s="8">
        <v>190000</v>
      </c>
      <c r="R69" s="40" t="s">
        <v>175</v>
      </c>
    </row>
    <row r="70" spans="1:18" ht="14.1" customHeight="1">
      <c r="A70" s="17">
        <v>68</v>
      </c>
      <c r="B70" s="18">
        <v>581</v>
      </c>
      <c r="C70" s="18" t="s">
        <v>88</v>
      </c>
      <c r="D70" s="19" t="s">
        <v>82</v>
      </c>
      <c r="E70" s="20">
        <v>3516</v>
      </c>
      <c r="F70" s="20">
        <v>156000</v>
      </c>
      <c r="G70" s="21">
        <v>0.31222800000000001</v>
      </c>
      <c r="H70" s="20">
        <v>50169</v>
      </c>
      <c r="I70" s="20">
        <v>160680</v>
      </c>
      <c r="J70" s="20">
        <v>51630</v>
      </c>
      <c r="K70" s="20">
        <v>165360</v>
      </c>
      <c r="L70" s="8">
        <f>VLOOKUP(B:B,[1]查询时间段分门店销售汇总!$A$1:$F$65536,6,0)</f>
        <v>162552.22</v>
      </c>
      <c r="M70" s="8">
        <f>VLOOKUP(B:B,[1]查询时间段分门店销售汇总!$A$1:$D$65536,4,0)</f>
        <v>3344</v>
      </c>
      <c r="N70" s="36">
        <f t="shared" si="4"/>
        <v>1.0420014102564104</v>
      </c>
      <c r="O70" s="14">
        <f t="shared" si="5"/>
        <v>0.95108077360637089</v>
      </c>
      <c r="P70" s="2">
        <f ca="1">VLOOKUP(B:B,Sheet3!A:C,3,0)</f>
        <v>147806.42240000001</v>
      </c>
      <c r="Q70" s="8">
        <v>156000</v>
      </c>
      <c r="R70" s="40" t="s">
        <v>175</v>
      </c>
    </row>
    <row r="71" spans="1:18" ht="14.1" customHeight="1">
      <c r="A71" s="17">
        <v>69</v>
      </c>
      <c r="B71" s="18">
        <v>585</v>
      </c>
      <c r="C71" s="18" t="s">
        <v>89</v>
      </c>
      <c r="D71" s="19" t="s">
        <v>82</v>
      </c>
      <c r="E71" s="20">
        <v>4700</v>
      </c>
      <c r="F71" s="20">
        <v>248000</v>
      </c>
      <c r="G71" s="21">
        <v>0.32114599999999999</v>
      </c>
      <c r="H71" s="20">
        <v>82034</v>
      </c>
      <c r="I71" s="20">
        <v>255440</v>
      </c>
      <c r="J71" s="20">
        <v>84423</v>
      </c>
      <c r="K71" s="20">
        <v>262880</v>
      </c>
      <c r="L71" s="8">
        <f>VLOOKUP(B:B,[1]查询时间段分门店销售汇总!$A$1:$F$65536,6,0)</f>
        <v>230126.58</v>
      </c>
      <c r="M71" s="8">
        <f>VLOOKUP(B:B,[1]查询时间段分门店销售汇总!$A$1:$D$65536,4,0)</f>
        <v>3705</v>
      </c>
      <c r="N71" s="36">
        <f t="shared" si="4"/>
        <v>0.92792975806451605</v>
      </c>
      <c r="O71" s="14">
        <f t="shared" si="5"/>
        <v>0.78829787234042559</v>
      </c>
      <c r="P71" s="2">
        <f ca="1">VLOOKUP(B:B,Sheet3!A:C,3,0)</f>
        <v>225949.60300000003</v>
      </c>
      <c r="Q71" s="8">
        <v>230000</v>
      </c>
      <c r="R71" s="40" t="s">
        <v>175</v>
      </c>
    </row>
    <row r="72" spans="1:18" ht="14.1" customHeight="1">
      <c r="A72" s="17">
        <v>70</v>
      </c>
      <c r="B72" s="18">
        <v>709</v>
      </c>
      <c r="C72" s="18" t="s">
        <v>90</v>
      </c>
      <c r="D72" s="19" t="s">
        <v>82</v>
      </c>
      <c r="E72" s="20">
        <v>1762</v>
      </c>
      <c r="F72" s="20">
        <v>112000</v>
      </c>
      <c r="G72" s="21">
        <v>0.30027199999999998</v>
      </c>
      <c r="H72" s="20">
        <v>34639</v>
      </c>
      <c r="I72" s="20">
        <v>115360</v>
      </c>
      <c r="J72" s="20">
        <v>35648</v>
      </c>
      <c r="K72" s="20">
        <v>118720</v>
      </c>
      <c r="L72" s="8">
        <f>VLOOKUP(B:B,[1]查询时间段分门店销售汇总!$A$1:$F$65536,6,0)</f>
        <v>112014.53</v>
      </c>
      <c r="M72" s="8">
        <f>VLOOKUP(B:B,[1]查询时间段分门店销售汇总!$A$1:$D$65536,4,0)</f>
        <v>1562</v>
      </c>
      <c r="N72" s="36">
        <f t="shared" si="4"/>
        <v>1.0001297321428571</v>
      </c>
      <c r="O72" s="14">
        <f t="shared" si="5"/>
        <v>0.88649262202043133</v>
      </c>
      <c r="P72" s="2">
        <f ca="1">VLOOKUP(B:B,Sheet3!A:C,3,0)</f>
        <v>103127.814</v>
      </c>
    </row>
    <row r="73" spans="1:18" ht="14.1" customHeight="1">
      <c r="A73" s="17">
        <v>71</v>
      </c>
      <c r="B73" s="18">
        <v>726</v>
      </c>
      <c r="C73" s="18" t="s">
        <v>91</v>
      </c>
      <c r="D73" s="19" t="s">
        <v>82</v>
      </c>
      <c r="E73" s="20">
        <v>3730</v>
      </c>
      <c r="F73" s="20">
        <v>229000</v>
      </c>
      <c r="G73" s="21">
        <v>0.34329399999999999</v>
      </c>
      <c r="H73" s="20">
        <v>80973</v>
      </c>
      <c r="I73" s="20">
        <v>235870</v>
      </c>
      <c r="J73" s="20">
        <v>83331</v>
      </c>
      <c r="K73" s="20">
        <v>242740</v>
      </c>
      <c r="L73" s="8">
        <f>VLOOKUP(B:B,[1]查询时间段分门店销售汇总!$A$1:$F$65536,6,0)</f>
        <v>200295.55</v>
      </c>
      <c r="M73" s="8">
        <f>VLOOKUP(B:B,[1]查询时间段分门店销售汇总!$A$1:$D$65536,4,0)</f>
        <v>3188</v>
      </c>
      <c r="N73" s="36">
        <f t="shared" si="4"/>
        <v>0.87465305676855887</v>
      </c>
      <c r="O73" s="14">
        <f t="shared" si="5"/>
        <v>0.85469168900804293</v>
      </c>
      <c r="P73" s="2">
        <f ca="1">VLOOKUP(B:B,Sheet3!A:C,3,0)</f>
        <v>202599.8352</v>
      </c>
    </row>
    <row r="74" spans="1:18" ht="14.1" customHeight="1">
      <c r="A74" s="17">
        <v>72</v>
      </c>
      <c r="B74" s="18">
        <v>727</v>
      </c>
      <c r="C74" s="18" t="s">
        <v>92</v>
      </c>
      <c r="D74" s="19" t="s">
        <v>82</v>
      </c>
      <c r="E74" s="20">
        <v>1280</v>
      </c>
      <c r="F74" s="20">
        <v>70000</v>
      </c>
      <c r="G74" s="21">
        <v>0.33261200000000002</v>
      </c>
      <c r="H74" s="20">
        <v>23981</v>
      </c>
      <c r="I74" s="20">
        <v>72100</v>
      </c>
      <c r="J74" s="20">
        <v>24680</v>
      </c>
      <c r="K74" s="20">
        <v>74200</v>
      </c>
      <c r="L74" s="8">
        <f>VLOOKUP(B:B,[1]查询时间段分门店销售汇总!$A$1:$F$65536,6,0)</f>
        <v>62260.06</v>
      </c>
      <c r="M74" s="8">
        <f>VLOOKUP(B:B,[1]查询时间段分门店销售汇总!$A$1:$D$65536,4,0)</f>
        <v>1056</v>
      </c>
      <c r="N74" s="36">
        <f t="shared" si="4"/>
        <v>0.88942942857142859</v>
      </c>
      <c r="O74" s="14">
        <f t="shared" si="5"/>
        <v>0.82499999999999996</v>
      </c>
      <c r="P74" s="2">
        <f ca="1">VLOOKUP(B:B,Sheet3!A:C,3,0)</f>
        <v>71148.323999999993</v>
      </c>
    </row>
    <row r="75" spans="1:18" ht="14.1" customHeight="1">
      <c r="A75" s="17">
        <v>73</v>
      </c>
      <c r="B75" s="18">
        <v>730</v>
      </c>
      <c r="C75" s="18" t="s">
        <v>93</v>
      </c>
      <c r="D75" s="19" t="s">
        <v>82</v>
      </c>
      <c r="E75" s="20">
        <v>2765</v>
      </c>
      <c r="F75" s="20">
        <v>185000</v>
      </c>
      <c r="G75" s="21">
        <v>0.30801400000000001</v>
      </c>
      <c r="H75" s="20">
        <v>58692</v>
      </c>
      <c r="I75" s="20">
        <v>190550</v>
      </c>
      <c r="J75" s="20">
        <v>60402</v>
      </c>
      <c r="K75" s="20">
        <v>196100</v>
      </c>
      <c r="L75" s="8">
        <f>VLOOKUP(B:B,[1]查询时间段分门店销售汇总!$A$1:$F$65536,6,0)</f>
        <v>179923.78</v>
      </c>
      <c r="M75" s="8">
        <f>VLOOKUP(B:B,[1]查询时间段分门店销售汇总!$A$1:$D$65536,4,0)</f>
        <v>2270</v>
      </c>
      <c r="N75" s="36">
        <f t="shared" si="4"/>
        <v>0.97256097297297295</v>
      </c>
      <c r="O75" s="14">
        <f t="shared" si="5"/>
        <v>0.82097649186256783</v>
      </c>
      <c r="P75" s="2">
        <f ca="1">VLOOKUP(B:B,Sheet3!A:C,3,0)</f>
        <v>177015.16</v>
      </c>
    </row>
    <row r="76" spans="1:18" ht="14.1" customHeight="1">
      <c r="A76" s="17">
        <v>74</v>
      </c>
      <c r="B76" s="18">
        <v>741</v>
      </c>
      <c r="C76" s="18" t="s">
        <v>94</v>
      </c>
      <c r="D76" s="19" t="s">
        <v>82</v>
      </c>
      <c r="E76" s="20">
        <v>1098</v>
      </c>
      <c r="F76" s="20">
        <v>77000</v>
      </c>
      <c r="G76" s="21">
        <v>0.31536399999999998</v>
      </c>
      <c r="H76" s="20">
        <v>25012</v>
      </c>
      <c r="I76" s="20">
        <v>79310</v>
      </c>
      <c r="J76" s="20">
        <v>25740</v>
      </c>
      <c r="K76" s="20">
        <v>81620</v>
      </c>
      <c r="L76" s="8">
        <f>VLOOKUP(B:B,[1]查询时间段分门店销售汇总!$A$1:$F$65536,6,0)</f>
        <v>76459.360000000001</v>
      </c>
      <c r="M76" s="8">
        <f>VLOOKUP(B:B,[1]查询时间段分门店销售汇总!$A$1:$D$65536,4,0)</f>
        <v>917</v>
      </c>
      <c r="N76" s="36">
        <f t="shared" si="4"/>
        <v>0.99297870129870136</v>
      </c>
      <c r="O76" s="14">
        <f t="shared" si="5"/>
        <v>0.83515482695810561</v>
      </c>
      <c r="P76" s="2">
        <v>77000</v>
      </c>
    </row>
    <row r="77" spans="1:18" ht="14.1" customHeight="1">
      <c r="A77" s="17">
        <v>75</v>
      </c>
      <c r="B77" s="18">
        <v>742</v>
      </c>
      <c r="C77" s="18" t="s">
        <v>95</v>
      </c>
      <c r="D77" s="19" t="s">
        <v>82</v>
      </c>
      <c r="E77" s="20">
        <v>2235</v>
      </c>
      <c r="F77" s="20">
        <v>165000</v>
      </c>
      <c r="G77" s="21">
        <v>0.31418800000000002</v>
      </c>
      <c r="H77" s="20">
        <v>53396</v>
      </c>
      <c r="I77" s="20">
        <v>169950</v>
      </c>
      <c r="J77" s="20">
        <v>54951</v>
      </c>
      <c r="K77" s="20">
        <v>174900</v>
      </c>
      <c r="L77" s="8">
        <f>VLOOKUP(B:B,[1]查询时间段分门店销售汇总!$A$1:$F$65536,6,0)</f>
        <v>194383.13</v>
      </c>
      <c r="M77" s="8">
        <f>VLOOKUP(B:B,[1]查询时间段分门店销售汇总!$A$1:$D$65536,4,0)</f>
        <v>2074</v>
      </c>
      <c r="N77" s="36">
        <f t="shared" si="4"/>
        <v>1.1780795757575757</v>
      </c>
      <c r="O77" s="14">
        <f t="shared" si="5"/>
        <v>0.92796420581655481</v>
      </c>
      <c r="P77" s="2">
        <v>165000</v>
      </c>
    </row>
    <row r="78" spans="1:18" ht="14.1" customHeight="1">
      <c r="A78" s="25"/>
      <c r="B78" s="25"/>
      <c r="C78" s="25"/>
      <c r="D78" s="26" t="s">
        <v>96</v>
      </c>
      <c r="E78" s="27">
        <f t="shared" ref="E78:K78" si="6">SUM(E3:E77)</f>
        <v>195617</v>
      </c>
      <c r="F78" s="27">
        <f t="shared" si="6"/>
        <v>13125080</v>
      </c>
      <c r="G78" s="28">
        <f>H78/I78</f>
        <v>0.31597431618852795</v>
      </c>
      <c r="H78" s="27">
        <f t="shared" si="6"/>
        <v>4271762</v>
      </c>
      <c r="I78" s="27">
        <f t="shared" si="6"/>
        <v>13519333</v>
      </c>
      <c r="J78" s="27">
        <f t="shared" si="6"/>
        <v>4396178</v>
      </c>
      <c r="K78" s="27">
        <f t="shared" si="6"/>
        <v>13913585</v>
      </c>
      <c r="L78" s="8">
        <f>SUM(L3:L77)</f>
        <v>12552225.08</v>
      </c>
      <c r="M78" s="8" t="e">
        <f>VLOOKUP(B:B,[1]查询时间段分门店销售汇总!$A$1:$D$65536,4,0)</f>
        <v>#N/A</v>
      </c>
      <c r="P78" s="2">
        <f>SUM(P3:P77)</f>
        <v>12903801.592199996</v>
      </c>
    </row>
  </sheetData>
  <sheetCalcPr fullCalcOnLoad="1"/>
  <mergeCells count="1">
    <mergeCell ref="A1:K1"/>
  </mergeCells>
  <phoneticPr fontId="5" type="noConversion"/>
  <pageMargins left="0.27500000000000002" right="0.70069444444444495" top="0.55000000000000004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65536"/>
    </sheetView>
  </sheetViews>
  <sheetFormatPr defaultColWidth="9" defaultRowHeight="13.5"/>
  <sheetData>
    <row r="1" spans="1:4">
      <c r="A1" s="4"/>
      <c r="B1" s="5"/>
      <c r="C1" s="5"/>
      <c r="D1" s="5"/>
    </row>
    <row r="2" spans="1:4">
      <c r="A2" s="6"/>
      <c r="B2" s="7"/>
      <c r="C2" s="7"/>
      <c r="D2" s="7"/>
    </row>
    <row r="3" spans="1:4">
      <c r="A3" s="6"/>
      <c r="B3" s="7"/>
      <c r="C3" s="7"/>
      <c r="D3" s="7"/>
    </row>
    <row r="4" spans="1:4">
      <c r="A4" s="6"/>
      <c r="B4" s="7"/>
      <c r="C4" s="7"/>
      <c r="D4" s="7"/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workbookViewId="0">
      <selection activeCell="A78" sqref="A78:IV78"/>
    </sheetView>
  </sheetViews>
  <sheetFormatPr defaultColWidth="9" defaultRowHeight="13.5"/>
  <cols>
    <col min="2" max="2" width="32.5" customWidth="1"/>
    <col min="3" max="3" width="12.625" customWidth="1"/>
  </cols>
  <sheetData>
    <row r="1" spans="1:3">
      <c r="A1" s="29" t="s">
        <v>97</v>
      </c>
      <c r="B1" s="29" t="s">
        <v>97</v>
      </c>
      <c r="C1" s="3"/>
    </row>
    <row r="2" spans="1:3">
      <c r="A2" s="29" t="s">
        <v>2</v>
      </c>
      <c r="B2" s="29" t="s">
        <v>3</v>
      </c>
      <c r="C2" s="3" t="s">
        <v>173</v>
      </c>
    </row>
    <row r="3" spans="1:3">
      <c r="A3" s="30">
        <v>307</v>
      </c>
      <c r="B3" s="30" t="s">
        <v>98</v>
      </c>
      <c r="C3" s="3">
        <v>1723485.9180000001</v>
      </c>
    </row>
    <row r="4" spans="1:3">
      <c r="A4" s="30">
        <v>337</v>
      </c>
      <c r="B4" s="30" t="s">
        <v>99</v>
      </c>
      <c r="C4" s="3">
        <v>573513.20400000003</v>
      </c>
    </row>
    <row r="5" spans="1:3">
      <c r="A5" s="30">
        <v>343</v>
      </c>
      <c r="B5" s="30" t="s">
        <v>100</v>
      </c>
      <c r="C5" s="3">
        <v>419895.04700000008</v>
      </c>
    </row>
    <row r="6" spans="1:3">
      <c r="A6" s="30">
        <v>571</v>
      </c>
      <c r="B6" s="30" t="s">
        <v>101</v>
      </c>
      <c r="C6" s="3">
        <v>499719.17600000004</v>
      </c>
    </row>
    <row r="7" spans="1:3">
      <c r="A7" s="30">
        <v>582</v>
      </c>
      <c r="B7" s="30" t="s">
        <v>102</v>
      </c>
      <c r="C7" s="3">
        <v>282218.24400000001</v>
      </c>
    </row>
    <row r="8" spans="1:3">
      <c r="A8" s="30">
        <v>341</v>
      </c>
      <c r="B8" s="30" t="s">
        <v>103</v>
      </c>
      <c r="C8" s="3">
        <v>430780.72320000001</v>
      </c>
    </row>
    <row r="9" spans="1:3">
      <c r="A9" s="30">
        <v>541</v>
      </c>
      <c r="B9" s="30" t="s">
        <v>104</v>
      </c>
      <c r="C9" s="3">
        <v>231149.09400000004</v>
      </c>
    </row>
    <row r="10" spans="1:3">
      <c r="A10" s="30">
        <v>712</v>
      </c>
      <c r="B10" s="30" t="s">
        <v>105</v>
      </c>
      <c r="C10" s="3">
        <v>277022.72400000005</v>
      </c>
    </row>
    <row r="11" spans="1:3">
      <c r="A11" s="30">
        <v>385</v>
      </c>
      <c r="B11" s="30" t="s">
        <v>106</v>
      </c>
      <c r="C11" s="3">
        <v>196717.50560000003</v>
      </c>
    </row>
    <row r="12" spans="1:3">
      <c r="A12" s="30">
        <v>585</v>
      </c>
      <c r="B12" s="30" t="s">
        <v>107</v>
      </c>
      <c r="C12" s="3">
        <v>225949.60300000003</v>
      </c>
    </row>
    <row r="13" spans="1:3">
      <c r="A13" s="30">
        <v>308</v>
      </c>
      <c r="B13" s="30" t="s">
        <v>108</v>
      </c>
      <c r="C13" s="3">
        <v>192965.55040000004</v>
      </c>
    </row>
    <row r="14" spans="1:3">
      <c r="A14" s="30">
        <v>365</v>
      </c>
      <c r="B14" s="30" t="s">
        <v>109</v>
      </c>
      <c r="C14" s="3">
        <v>256725.86500000002</v>
      </c>
    </row>
    <row r="15" spans="1:3">
      <c r="A15" s="30">
        <v>517</v>
      </c>
      <c r="B15" s="30" t="s">
        <v>110</v>
      </c>
      <c r="C15">
        <v>162540.90720000002</v>
      </c>
    </row>
    <row r="16" spans="1:3">
      <c r="A16" s="30">
        <v>355</v>
      </c>
      <c r="B16" s="30" t="s">
        <v>111</v>
      </c>
      <c r="C16">
        <v>243657.83200000002</v>
      </c>
    </row>
    <row r="17" spans="1:3">
      <c r="A17" s="30">
        <v>311</v>
      </c>
      <c r="B17" s="30" t="s">
        <v>112</v>
      </c>
      <c r="C17">
        <v>297291.42300000001</v>
      </c>
    </row>
    <row r="18" spans="1:3">
      <c r="A18" s="30">
        <v>726</v>
      </c>
      <c r="B18" s="30" t="s">
        <v>113</v>
      </c>
      <c r="C18">
        <v>202599.8352</v>
      </c>
    </row>
    <row r="19" spans="1:3">
      <c r="A19" s="30">
        <v>707</v>
      </c>
      <c r="B19" s="30" t="s">
        <v>114</v>
      </c>
      <c r="C19">
        <v>224207.06</v>
      </c>
    </row>
    <row r="20" spans="1:3">
      <c r="A20" s="30">
        <v>742</v>
      </c>
      <c r="B20" s="30" t="s">
        <v>115</v>
      </c>
      <c r="C20">
        <v>0</v>
      </c>
    </row>
    <row r="21" spans="1:3">
      <c r="A21" s="30">
        <v>387</v>
      </c>
      <c r="B21" s="30" t="s">
        <v>116</v>
      </c>
      <c r="C21">
        <v>205597.79520000002</v>
      </c>
    </row>
    <row r="22" spans="1:3">
      <c r="A22" s="30">
        <v>730</v>
      </c>
      <c r="B22" s="30" t="s">
        <v>117</v>
      </c>
      <c r="C22">
        <v>177015.16</v>
      </c>
    </row>
    <row r="23" spans="1:3">
      <c r="A23" s="30">
        <v>719</v>
      </c>
      <c r="B23" s="30" t="s">
        <v>118</v>
      </c>
      <c r="C23">
        <v>174693.42240000001</v>
      </c>
    </row>
    <row r="24" spans="1:3">
      <c r="A24" s="30">
        <v>581</v>
      </c>
      <c r="B24" s="30" t="s">
        <v>119</v>
      </c>
      <c r="C24">
        <v>147806.42240000001</v>
      </c>
    </row>
    <row r="25" spans="1:3">
      <c r="A25" s="30">
        <v>391</v>
      </c>
      <c r="B25" s="30" t="s">
        <v>120</v>
      </c>
      <c r="C25">
        <v>154430.09120000002</v>
      </c>
    </row>
    <row r="26" spans="1:3">
      <c r="A26" s="30">
        <v>514</v>
      </c>
      <c r="B26" s="30" t="s">
        <v>121</v>
      </c>
      <c r="C26">
        <v>131694.12480000002</v>
      </c>
    </row>
    <row r="27" spans="1:3">
      <c r="A27" s="30">
        <v>373</v>
      </c>
      <c r="B27" s="30" t="s">
        <v>122</v>
      </c>
      <c r="C27">
        <v>138578.60800000001</v>
      </c>
    </row>
    <row r="28" spans="1:3">
      <c r="A28" s="30">
        <v>52</v>
      </c>
      <c r="B28" s="30" t="s">
        <v>123</v>
      </c>
      <c r="C28">
        <v>184114.61600000001</v>
      </c>
    </row>
    <row r="29" spans="1:3">
      <c r="A29" s="30">
        <v>359</v>
      </c>
      <c r="B29" s="30" t="s">
        <v>124</v>
      </c>
      <c r="C29">
        <v>133398.55200000003</v>
      </c>
    </row>
    <row r="30" spans="1:3">
      <c r="A30" s="30">
        <v>578</v>
      </c>
      <c r="B30" s="30" t="s">
        <v>125</v>
      </c>
      <c r="C30">
        <v>159632.83840000004</v>
      </c>
    </row>
    <row r="31" spans="1:3">
      <c r="A31" s="30">
        <v>54</v>
      </c>
      <c r="B31" s="30" t="s">
        <v>126</v>
      </c>
      <c r="C31">
        <v>172913.68640000001</v>
      </c>
    </row>
    <row r="32" spans="1:3">
      <c r="A32" s="30">
        <v>399</v>
      </c>
      <c r="B32" s="30" t="s">
        <v>127</v>
      </c>
      <c r="C32">
        <v>83774.187999999995</v>
      </c>
    </row>
    <row r="33" spans="1:3">
      <c r="A33" s="30">
        <v>513</v>
      </c>
      <c r="B33" s="30" t="s">
        <v>128</v>
      </c>
      <c r="C33">
        <v>121565.0016</v>
      </c>
    </row>
    <row r="34" spans="1:3">
      <c r="A34" s="30">
        <v>349</v>
      </c>
      <c r="B34" s="30" t="s">
        <v>129</v>
      </c>
      <c r="C34">
        <v>146137.37600000002</v>
      </c>
    </row>
    <row r="35" spans="1:3">
      <c r="A35" s="30">
        <v>734</v>
      </c>
      <c r="B35" s="30" t="s">
        <v>130</v>
      </c>
      <c r="C35">
        <v>137023.3536</v>
      </c>
    </row>
    <row r="36" spans="1:3">
      <c r="A36" s="30">
        <v>515</v>
      </c>
      <c r="B36" s="30" t="s">
        <v>131</v>
      </c>
      <c r="C36">
        <v>132881.62720000002</v>
      </c>
    </row>
    <row r="37" spans="1:3">
      <c r="A37" s="30">
        <v>584</v>
      </c>
      <c r="B37" s="30" t="s">
        <v>132</v>
      </c>
      <c r="C37">
        <v>93746.320999999982</v>
      </c>
    </row>
    <row r="38" spans="1:3">
      <c r="A38" s="30">
        <v>379</v>
      </c>
      <c r="B38" s="30" t="s">
        <v>133</v>
      </c>
      <c r="C38">
        <v>110322.60499999998</v>
      </c>
    </row>
    <row r="39" spans="1:3">
      <c r="A39" s="30">
        <v>570</v>
      </c>
      <c r="B39" s="30" t="s">
        <v>134</v>
      </c>
      <c r="C39">
        <v>131409.4768</v>
      </c>
    </row>
    <row r="40" spans="1:3">
      <c r="A40" s="30">
        <v>377</v>
      </c>
      <c r="B40" s="30" t="s">
        <v>135</v>
      </c>
      <c r="C40">
        <v>107845.712</v>
      </c>
    </row>
    <row r="41" spans="1:3">
      <c r="A41" s="30">
        <v>709</v>
      </c>
      <c r="B41" s="30" t="s">
        <v>136</v>
      </c>
      <c r="C41">
        <v>103127.814</v>
      </c>
    </row>
    <row r="42" spans="1:3">
      <c r="A42" s="30">
        <v>591</v>
      </c>
      <c r="B42" s="30" t="s">
        <v>137</v>
      </c>
      <c r="C42">
        <v>94871.239499999981</v>
      </c>
    </row>
    <row r="43" spans="1:3">
      <c r="A43" s="30">
        <v>545</v>
      </c>
      <c r="B43" s="30" t="s">
        <v>138</v>
      </c>
      <c r="C43">
        <v>117514.4768</v>
      </c>
    </row>
    <row r="44" spans="1:3">
      <c r="A44" s="30">
        <v>367</v>
      </c>
      <c r="B44" s="30" t="s">
        <v>139</v>
      </c>
      <c r="C44">
        <v>115385.09920000001</v>
      </c>
    </row>
    <row r="45" spans="1:3">
      <c r="A45" s="30">
        <v>351</v>
      </c>
      <c r="B45" s="30" t="s">
        <v>140</v>
      </c>
      <c r="C45">
        <v>158954.80160000001</v>
      </c>
    </row>
    <row r="46" spans="1:3">
      <c r="A46" s="30">
        <v>339</v>
      </c>
      <c r="B46" s="30" t="s">
        <v>141</v>
      </c>
      <c r="C46">
        <v>163789.11360000001</v>
      </c>
    </row>
    <row r="47" spans="1:3">
      <c r="A47" s="30">
        <v>717</v>
      </c>
      <c r="B47" s="30" t="s">
        <v>142</v>
      </c>
      <c r="C47">
        <v>131523.6496</v>
      </c>
    </row>
    <row r="48" spans="1:3">
      <c r="A48" s="30">
        <v>587</v>
      </c>
      <c r="B48" s="30" t="s">
        <v>143</v>
      </c>
      <c r="C48">
        <v>96267.764999999999</v>
      </c>
    </row>
    <row r="49" spans="1:3">
      <c r="A49" s="30">
        <v>329</v>
      </c>
      <c r="B49" s="30" t="s">
        <v>144</v>
      </c>
      <c r="C49">
        <v>135596.18240000002</v>
      </c>
    </row>
    <row r="50" spans="1:3">
      <c r="A50" s="30">
        <v>598</v>
      </c>
      <c r="B50" s="30" t="s">
        <v>145</v>
      </c>
      <c r="C50">
        <v>105827.15149999999</v>
      </c>
    </row>
    <row r="51" spans="1:3">
      <c r="A51" s="30">
        <v>706</v>
      </c>
      <c r="B51" s="30" t="s">
        <v>146</v>
      </c>
      <c r="C51">
        <v>77980.948000000004</v>
      </c>
    </row>
    <row r="52" spans="1:3">
      <c r="A52" s="30">
        <v>357</v>
      </c>
      <c r="B52" s="30" t="s">
        <v>147</v>
      </c>
      <c r="C52">
        <v>82020.184999999983</v>
      </c>
    </row>
    <row r="53" spans="1:3">
      <c r="A53" s="30">
        <v>737</v>
      </c>
      <c r="B53" s="30" t="s">
        <v>148</v>
      </c>
      <c r="C53">
        <v>86304.187999999995</v>
      </c>
    </row>
    <row r="54" spans="1:3">
      <c r="A54" s="30">
        <v>721</v>
      </c>
      <c r="B54" s="30" t="s">
        <v>149</v>
      </c>
      <c r="C54">
        <v>70314.467999999993</v>
      </c>
    </row>
    <row r="55" spans="1:3">
      <c r="A55" s="30">
        <v>704</v>
      </c>
      <c r="B55" s="30" t="s">
        <v>150</v>
      </c>
      <c r="C55">
        <v>86613.664499999984</v>
      </c>
    </row>
    <row r="56" spans="1:3">
      <c r="A56" s="30">
        <v>738</v>
      </c>
      <c r="B56" s="30" t="s">
        <v>151</v>
      </c>
      <c r="C56">
        <v>83251.58199999998</v>
      </c>
    </row>
    <row r="57" spans="1:3">
      <c r="A57" s="30">
        <v>56</v>
      </c>
      <c r="B57" s="30" t="s">
        <v>152</v>
      </c>
      <c r="C57">
        <v>71104.5</v>
      </c>
    </row>
    <row r="58" spans="1:3">
      <c r="A58" s="30">
        <v>511</v>
      </c>
      <c r="B58" s="30" t="s">
        <v>153</v>
      </c>
      <c r="C58">
        <v>115224.44640000002</v>
      </c>
    </row>
    <row r="59" spans="1:3">
      <c r="A59" s="30">
        <v>723</v>
      </c>
      <c r="B59" s="30" t="s">
        <v>154</v>
      </c>
      <c r="C59">
        <v>85211.860499999995</v>
      </c>
    </row>
    <row r="60" spans="1:3">
      <c r="A60" s="30">
        <v>741</v>
      </c>
      <c r="B60" s="30" t="s">
        <v>155</v>
      </c>
      <c r="C60">
        <v>61106.28</v>
      </c>
    </row>
    <row r="61" spans="1:3">
      <c r="A61" s="30">
        <v>539</v>
      </c>
      <c r="B61" s="30" t="s">
        <v>156</v>
      </c>
      <c r="C61">
        <v>78646.66</v>
      </c>
    </row>
    <row r="62" spans="1:3">
      <c r="A62" s="30">
        <v>573</v>
      </c>
      <c r="B62" s="30" t="s">
        <v>157</v>
      </c>
      <c r="C62">
        <v>71725.164000000004</v>
      </c>
    </row>
    <row r="63" spans="1:3">
      <c r="A63" s="30">
        <v>549</v>
      </c>
      <c r="B63" s="30" t="s">
        <v>158</v>
      </c>
      <c r="C63">
        <v>72949.617499999993</v>
      </c>
    </row>
    <row r="64" spans="1:3">
      <c r="A64" s="30">
        <v>740</v>
      </c>
      <c r="B64" s="30" t="s">
        <v>159</v>
      </c>
      <c r="C64">
        <v>77674.46149999999</v>
      </c>
    </row>
    <row r="65" spans="1:3">
      <c r="A65" s="30">
        <v>594</v>
      </c>
      <c r="B65" s="30" t="s">
        <v>160</v>
      </c>
      <c r="C65">
        <v>128105.81280000001</v>
      </c>
    </row>
    <row r="66" spans="1:3">
      <c r="A66" s="30">
        <v>716</v>
      </c>
      <c r="B66" s="30" t="s">
        <v>161</v>
      </c>
      <c r="C66">
        <v>82272.426000000007</v>
      </c>
    </row>
    <row r="67" spans="1:3">
      <c r="A67" s="30">
        <v>546</v>
      </c>
      <c r="B67" s="30" t="s">
        <v>162</v>
      </c>
      <c r="C67">
        <v>78895.531499999997</v>
      </c>
    </row>
    <row r="68" spans="1:3">
      <c r="A68" s="30">
        <v>371</v>
      </c>
      <c r="B68" s="30" t="s">
        <v>163</v>
      </c>
      <c r="C68">
        <v>70184.097500000003</v>
      </c>
    </row>
    <row r="69" spans="1:3">
      <c r="A69" s="30">
        <v>710</v>
      </c>
      <c r="B69" s="30" t="s">
        <v>164</v>
      </c>
      <c r="C69">
        <v>64654.031999999999</v>
      </c>
    </row>
    <row r="70" spans="1:3">
      <c r="A70" s="30">
        <v>720</v>
      </c>
      <c r="B70" s="30" t="s">
        <v>165</v>
      </c>
      <c r="C70">
        <v>77904.369499999986</v>
      </c>
    </row>
    <row r="71" spans="1:3">
      <c r="A71" s="30">
        <v>724</v>
      </c>
      <c r="B71" s="30" t="s">
        <v>166</v>
      </c>
      <c r="C71">
        <v>141005.93920000002</v>
      </c>
    </row>
    <row r="72" spans="1:3">
      <c r="A72" s="30">
        <v>727</v>
      </c>
      <c r="B72" s="30" t="s">
        <v>167</v>
      </c>
      <c r="C72">
        <v>71148.323999999993</v>
      </c>
    </row>
    <row r="73" spans="1:3">
      <c r="A73" s="30">
        <v>743</v>
      </c>
      <c r="B73" s="30" t="s">
        <v>168</v>
      </c>
      <c r="C73">
        <v>6056.04</v>
      </c>
    </row>
    <row r="74" spans="1:3">
      <c r="A74" s="30">
        <v>572</v>
      </c>
      <c r="B74" s="30" t="s">
        <v>169</v>
      </c>
      <c r="C74">
        <v>63863.243999999999</v>
      </c>
    </row>
    <row r="75" spans="1:3">
      <c r="A75" s="30">
        <v>577</v>
      </c>
      <c r="B75" s="30" t="s">
        <v>170</v>
      </c>
      <c r="C75">
        <v>69231.012000000002</v>
      </c>
    </row>
    <row r="76" spans="1:3">
      <c r="A76" s="30">
        <v>713</v>
      </c>
      <c r="B76" s="30" t="s">
        <v>171</v>
      </c>
      <c r="C76">
        <v>63762.371999999996</v>
      </c>
    </row>
    <row r="77" spans="1:3">
      <c r="A77" s="30">
        <v>732</v>
      </c>
      <c r="B77" s="30" t="s">
        <v>172</v>
      </c>
      <c r="C77">
        <v>54151.199999999997</v>
      </c>
    </row>
    <row r="78" spans="1:3">
      <c r="A78" s="31" t="s">
        <v>96</v>
      </c>
      <c r="B78" s="29" t="s">
        <v>97</v>
      </c>
      <c r="C78">
        <f>SUM(C3:C77)</f>
        <v>12599240.408699999</v>
      </c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2016-08-24T03:06:00Z</dcterms:created>
  <dcterms:modified xsi:type="dcterms:W3CDTF">2016-10-03T11:43:41Z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