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170"/>
  </bookViews>
  <sheets>
    <sheet name="库存动销差" sheetId="1" r:id="rId1"/>
    <sheet name="无合格证" sheetId="2" r:id="rId2"/>
    <sheet name="人员资质" sheetId="3" r:id="rId3"/>
    <sheet name="来货差错" sheetId="4" r:id="rId4"/>
    <sheet name="Sheet1" sheetId="5" r:id="rId5"/>
  </sheets>
  <externalReferences>
    <externalReference r:id="rId6"/>
  </externalReferences>
  <definedNames>
    <definedName name="_xlnm._FilterDatabase" localSheetId="0" hidden="1">库存动销差!$A$1:$Q$139</definedName>
  </definedNames>
  <calcPr calcId="144525"/>
  <extLst/>
</workbook>
</file>

<file path=xl/sharedStrings.xml><?xml version="1.0" encoding="utf-8"?>
<sst xmlns="http://schemas.openxmlformats.org/spreadsheetml/2006/main" count="296">
  <si>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</si>
  <si>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</si>
  <si>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</si>
  <si>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</si>
  <si>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</si>
  <si>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</si>
  <si>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</si>
  <si>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</si>
  <si>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</si>
  <si>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</si>
  <si>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</si>
  <si>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</si>
  <si>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</si>
  <si>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</si>
  <si>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</si>
  <si>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</si>
  <si>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</si>
  <si>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</si>
  <si>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</si>
  <si>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温江政通店</t>
  </si>
  <si>
    <t>紫苏梗</t>
  </si>
  <si>
    <t>段</t>
  </si>
  <si>
    <t>55130001</t>
  </si>
  <si>
    <t>四川</t>
  </si>
  <si>
    <t>10g</t>
  </si>
  <si>
    <t>√</t>
  </si>
  <si>
    <t>川木通</t>
  </si>
  <si>
    <t>片</t>
  </si>
  <si>
    <t>55100003</t>
  </si>
  <si>
    <t>白矾</t>
  </si>
  <si>
    <t>细粉</t>
  </si>
  <si>
    <t>安徽</t>
  </si>
  <si>
    <t>炒火麻仁</t>
  </si>
  <si>
    <t>清炒</t>
  </si>
  <si>
    <t>130101</t>
  </si>
  <si>
    <t>贵州</t>
  </si>
  <si>
    <t>炒山楂</t>
  </si>
  <si>
    <t>140701</t>
  </si>
  <si>
    <t>河北</t>
  </si>
  <si>
    <t>炒莱菔子</t>
  </si>
  <si>
    <t>121101</t>
  </si>
  <si>
    <t>蛇床子</t>
  </si>
  <si>
    <t>净制</t>
  </si>
  <si>
    <t>91101</t>
  </si>
  <si>
    <t>鸡矢藤</t>
  </si>
  <si>
    <t>1411003</t>
  </si>
  <si>
    <t>侧柏叶</t>
  </si>
  <si>
    <t>55120001</t>
  </si>
  <si>
    <t>煅赭石</t>
  </si>
  <si>
    <t>明煅、粉</t>
  </si>
  <si>
    <t>干姜</t>
  </si>
  <si>
    <t>141201</t>
  </si>
  <si>
    <t>淡豆豉</t>
  </si>
  <si>
    <t>发酵品</t>
  </si>
  <si>
    <t>1401001</t>
  </si>
  <si>
    <t>醋香附</t>
  </si>
  <si>
    <t>醋炙</t>
  </si>
  <si>
    <t>140801</t>
  </si>
  <si>
    <t>锦灯笼(红姑娘)</t>
  </si>
  <si>
    <t>20100831</t>
  </si>
  <si>
    <t>醋龟甲</t>
  </si>
  <si>
    <t>块</t>
  </si>
  <si>
    <t>1311002</t>
  </si>
  <si>
    <t>湖北</t>
  </si>
  <si>
    <t>麸煨肉豆蔻</t>
  </si>
  <si>
    <t>煨</t>
  </si>
  <si>
    <t>55100001</t>
  </si>
  <si>
    <t>广西</t>
  </si>
  <si>
    <t>醋延胡索</t>
  </si>
  <si>
    <t>1403001</t>
  </si>
  <si>
    <t>浙江</t>
  </si>
  <si>
    <t>紫花地丁</t>
  </si>
  <si>
    <t>1312002</t>
  </si>
  <si>
    <t>姜黄</t>
  </si>
  <si>
    <t>天冬</t>
  </si>
  <si>
    <t>厚片</t>
  </si>
  <si>
    <t>1311003</t>
  </si>
  <si>
    <t>蒲公英</t>
  </si>
  <si>
    <t>150101</t>
  </si>
  <si>
    <t>桑枝</t>
  </si>
  <si>
    <t>1410002</t>
  </si>
  <si>
    <t>钩藤</t>
  </si>
  <si>
    <t>大腹皮</t>
  </si>
  <si>
    <t>55100005</t>
  </si>
  <si>
    <t>云南</t>
  </si>
  <si>
    <t>独活</t>
  </si>
  <si>
    <t>小通草</t>
  </si>
  <si>
    <t>1310003</t>
  </si>
  <si>
    <t>肉桂</t>
  </si>
  <si>
    <t>太子参</t>
  </si>
  <si>
    <t>14010601</t>
  </si>
  <si>
    <t>江苏</t>
  </si>
  <si>
    <t>泽兰</t>
  </si>
  <si>
    <t>干石斛</t>
  </si>
  <si>
    <t>1410006</t>
  </si>
  <si>
    <t>砂仁</t>
  </si>
  <si>
    <t>仁、净制</t>
  </si>
  <si>
    <t>1307002</t>
  </si>
  <si>
    <t>广东</t>
  </si>
  <si>
    <t>土鳖虫</t>
  </si>
  <si>
    <t>豆蔻</t>
  </si>
  <si>
    <t>131101</t>
  </si>
  <si>
    <t>炮姜</t>
  </si>
  <si>
    <t>140501</t>
  </si>
  <si>
    <t>木香</t>
  </si>
  <si>
    <t>14020601</t>
  </si>
  <si>
    <t>川射干</t>
  </si>
  <si>
    <t>蚕沙</t>
  </si>
  <si>
    <t>灯心草</t>
  </si>
  <si>
    <t>1305001</t>
  </si>
  <si>
    <t>油松节</t>
  </si>
  <si>
    <t>桑椹</t>
  </si>
  <si>
    <t>佩兰</t>
  </si>
  <si>
    <t>140901</t>
  </si>
  <si>
    <t>荷叶</t>
  </si>
  <si>
    <t>丝</t>
  </si>
  <si>
    <t>55120010</t>
  </si>
  <si>
    <t>湖南</t>
  </si>
  <si>
    <t>郁金</t>
  </si>
  <si>
    <t>1401002</t>
  </si>
  <si>
    <t>红毛五加皮</t>
  </si>
  <si>
    <t>1309001</t>
  </si>
  <si>
    <t>白果</t>
  </si>
  <si>
    <t>净制(仁)</t>
  </si>
  <si>
    <t>121201</t>
  </si>
  <si>
    <t>肉苁蓉</t>
  </si>
  <si>
    <t>13110601</t>
  </si>
  <si>
    <t>新疆</t>
  </si>
  <si>
    <t>盐泽泻</t>
  </si>
  <si>
    <t>炒冬瓜子</t>
  </si>
  <si>
    <t>55120002</t>
  </si>
  <si>
    <t>墨旱莲</t>
  </si>
  <si>
    <t>石决明</t>
  </si>
  <si>
    <t>粗粉</t>
  </si>
  <si>
    <t>辽宁</t>
  </si>
  <si>
    <t>延胡索</t>
  </si>
  <si>
    <t>丝瓜络</t>
  </si>
  <si>
    <t>1304001</t>
  </si>
  <si>
    <t>浮海石</t>
  </si>
  <si>
    <t>羌活</t>
  </si>
  <si>
    <t>55120004</t>
  </si>
  <si>
    <t>萹蓄</t>
  </si>
  <si>
    <t>1310002</t>
  </si>
  <si>
    <t>河南</t>
  </si>
  <si>
    <t>麻黄根</t>
  </si>
  <si>
    <t>内蒙古</t>
  </si>
  <si>
    <t>地龙</t>
  </si>
  <si>
    <t>1412003</t>
  </si>
  <si>
    <t>细辛</t>
  </si>
  <si>
    <t>141101</t>
  </si>
  <si>
    <t>郁李仁</t>
  </si>
  <si>
    <t>何首乌</t>
  </si>
  <si>
    <t>55110001</t>
  </si>
  <si>
    <t>芦根</t>
  </si>
  <si>
    <t>1309003</t>
  </si>
  <si>
    <t>淡竹叶</t>
  </si>
  <si>
    <t>醋鳖甲</t>
  </si>
  <si>
    <t>14050601</t>
  </si>
  <si>
    <t>前胡</t>
  </si>
  <si>
    <t>红花</t>
  </si>
  <si>
    <t>醋三棱</t>
  </si>
  <si>
    <t>1310001</t>
  </si>
  <si>
    <t>石菖蒲</t>
  </si>
  <si>
    <t>1407003</t>
  </si>
  <si>
    <t>蜜款冬花</t>
  </si>
  <si>
    <t>蜜炙</t>
  </si>
  <si>
    <t>陕西</t>
  </si>
  <si>
    <t>苏木</t>
  </si>
  <si>
    <t>150301</t>
  </si>
  <si>
    <t>草红藤</t>
  </si>
  <si>
    <t>小蓟炭</t>
  </si>
  <si>
    <t>老鹳草</t>
  </si>
  <si>
    <t>珍珠母</t>
  </si>
  <si>
    <t>生、粉碎</t>
  </si>
  <si>
    <t>白薇</t>
  </si>
  <si>
    <t>漏芦</t>
  </si>
  <si>
    <t>秦皮</t>
  </si>
  <si>
    <t>柏子仁</t>
  </si>
  <si>
    <t>1402002</t>
  </si>
  <si>
    <t>山东</t>
  </si>
  <si>
    <t>吴茱萸</t>
  </si>
  <si>
    <t>150901</t>
  </si>
  <si>
    <t>香橼</t>
  </si>
  <si>
    <t>120501</t>
  </si>
  <si>
    <t>白蔹</t>
  </si>
  <si>
    <t>芦竹根</t>
  </si>
  <si>
    <t>冬瓜皮</t>
  </si>
  <si>
    <t>130601</t>
  </si>
  <si>
    <t>白土苓</t>
  </si>
  <si>
    <t>玄参</t>
  </si>
  <si>
    <t>14040601</t>
  </si>
  <si>
    <t>麸炒青皮</t>
  </si>
  <si>
    <t>1412004</t>
  </si>
  <si>
    <t>威灵仙藤</t>
  </si>
  <si>
    <t>贯众</t>
  </si>
  <si>
    <t>木瓜</t>
  </si>
  <si>
    <t>1308005</t>
  </si>
  <si>
    <t>蜜白前</t>
  </si>
  <si>
    <t>1308001</t>
  </si>
  <si>
    <t>江西</t>
  </si>
  <si>
    <t>石楠藤</t>
  </si>
  <si>
    <t>炒王不留行</t>
  </si>
  <si>
    <t>炒蜂房</t>
  </si>
  <si>
    <t>55100004</t>
  </si>
  <si>
    <t>马勃</t>
  </si>
  <si>
    <t>青蒿</t>
  </si>
  <si>
    <t>厚朴花</t>
  </si>
  <si>
    <t>薤白</t>
  </si>
  <si>
    <t>大豆黄卷</t>
  </si>
  <si>
    <t>14030601</t>
  </si>
  <si>
    <t>苦参</t>
  </si>
  <si>
    <t>盐补骨脂</t>
  </si>
  <si>
    <t>盐炙</t>
  </si>
  <si>
    <t>浮小麦</t>
  </si>
  <si>
    <t>1410005</t>
  </si>
  <si>
    <t>蒲黄</t>
  </si>
  <si>
    <t>131001</t>
  </si>
  <si>
    <t>藁本</t>
  </si>
  <si>
    <t>炒山枝仁</t>
  </si>
  <si>
    <t>夏枯草</t>
  </si>
  <si>
    <t>石榴皮</t>
  </si>
  <si>
    <t>山西</t>
  </si>
  <si>
    <t>升麻</t>
  </si>
  <si>
    <t>白鲜皮</t>
  </si>
  <si>
    <t>1411002</t>
  </si>
  <si>
    <t>猪苓</t>
  </si>
  <si>
    <t>131201</t>
  </si>
  <si>
    <t>盐韭菜子</t>
  </si>
  <si>
    <t>麻黄</t>
  </si>
  <si>
    <t>谷精草</t>
  </si>
  <si>
    <t>大青叶</t>
  </si>
  <si>
    <t>山萸肉</t>
  </si>
  <si>
    <t>1411005</t>
  </si>
  <si>
    <t>合欢皮</t>
  </si>
  <si>
    <t>1312004</t>
  </si>
  <si>
    <t>烫骨碎补</t>
  </si>
  <si>
    <t>玉竹</t>
  </si>
  <si>
    <t>55120003</t>
  </si>
  <si>
    <t>龙胆草</t>
  </si>
  <si>
    <t>130401</t>
  </si>
  <si>
    <t>南沙参</t>
  </si>
  <si>
    <t>防己</t>
  </si>
  <si>
    <t>140301</t>
  </si>
  <si>
    <t>淫羊藿</t>
  </si>
  <si>
    <t>151001</t>
  </si>
  <si>
    <t>茜草</t>
  </si>
  <si>
    <t>龙骨</t>
  </si>
  <si>
    <t>粉</t>
  </si>
  <si>
    <t>仙鹤草</t>
  </si>
  <si>
    <t>炒牛蒡子</t>
  </si>
  <si>
    <t>150102</t>
  </si>
  <si>
    <t>吉林</t>
  </si>
  <si>
    <t>蜜桑白皮</t>
  </si>
  <si>
    <t>石韦</t>
  </si>
  <si>
    <t>55110002</t>
  </si>
  <si>
    <t>炒僵蚕</t>
  </si>
  <si>
    <t>麸炒</t>
  </si>
  <si>
    <t>130801</t>
  </si>
  <si>
    <t>皂角刺</t>
  </si>
  <si>
    <t>天花粉</t>
  </si>
  <si>
    <t>茵陈</t>
  </si>
  <si>
    <t>150201</t>
  </si>
  <si>
    <t>地骨皮</t>
  </si>
  <si>
    <t>宁夏</t>
  </si>
  <si>
    <t>红景天</t>
  </si>
  <si>
    <t>西藏</t>
  </si>
  <si>
    <t>炒瓜蒌子</t>
  </si>
  <si>
    <t>成都</t>
  </si>
  <si>
    <t>九节菖蒲</t>
  </si>
  <si>
    <t>合计：</t>
  </si>
  <si>
    <t>附表：中药配方门店无合格证品种统计表</t>
  </si>
  <si>
    <t>备注：</t>
  </si>
  <si>
    <t>无“合格证”品种是指既无外包装、又无合格证的品种。</t>
  </si>
  <si>
    <t>附表：中药配方门店人员资质统计表</t>
  </si>
  <si>
    <t>人员资质</t>
  </si>
  <si>
    <t>有无驻店中药师</t>
  </si>
  <si>
    <t>有无中药调配人员</t>
  </si>
  <si>
    <t>无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</si>
  <si>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</si>
  <si>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</si>
  <si>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</si>
  <si>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门店名称：温江政通店</t>
  </si>
  <si>
    <t>来货时间</t>
  </si>
  <si>
    <t>货品ID</t>
  </si>
  <si>
    <t>票面数量</t>
  </si>
  <si>
    <t>实收数量</t>
  </si>
  <si>
    <t>差错原因</t>
  </si>
  <si>
    <t>来货单位</t>
  </si>
  <si>
    <t>对应销售单号</t>
  </si>
  <si>
    <t>提货单号</t>
  </si>
  <si>
    <t>成都吉安康</t>
  </si>
  <si>
    <t>来货数量账实不符</t>
  </si>
  <si>
    <t>西部医药经营有限公司</t>
  </si>
  <si>
    <t>茯苓</t>
  </si>
  <si>
    <t>公司仓库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</si>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</sst>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512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ABC类</v>
          </cell>
          <cell r="E1" t="str">
            <v>规格</v>
          </cell>
          <cell r="F1" t="str">
            <v>单位</v>
          </cell>
          <cell r="G1" t="str">
            <v>数量</v>
          </cell>
          <cell r="H1" t="str">
            <v>货品状态</v>
          </cell>
          <cell r="I1" t="str">
            <v>批次库存金额</v>
          </cell>
        </row>
        <row r="2">
          <cell r="B2">
            <v>12914</v>
          </cell>
          <cell r="C2" t="str">
            <v>紫苏梗</v>
          </cell>
          <cell r="D2" t="str">
            <v>D</v>
          </cell>
          <cell r="E2" t="str">
            <v>段</v>
          </cell>
          <cell r="F2" t="str">
            <v>10g</v>
          </cell>
          <cell r="G2">
            <v>111</v>
          </cell>
          <cell r="H2" t="str">
            <v>合格</v>
          </cell>
          <cell r="I2">
            <v>8.13772</v>
          </cell>
        </row>
        <row r="3">
          <cell r="B3">
            <v>12969</v>
          </cell>
          <cell r="C3" t="str">
            <v>地肤子</v>
          </cell>
          <cell r="D3" t="str">
            <v>D</v>
          </cell>
          <cell r="E3" t="str">
            <v>净制</v>
          </cell>
          <cell r="F3" t="str">
            <v>10g</v>
          </cell>
          <cell r="G3">
            <v>3</v>
          </cell>
          <cell r="H3" t="str">
            <v>合格</v>
          </cell>
          <cell r="I3">
            <v>0.55905</v>
          </cell>
        </row>
        <row r="4">
          <cell r="B4">
            <v>12996</v>
          </cell>
          <cell r="C4" t="str">
            <v>川木通</v>
          </cell>
          <cell r="D4" t="str">
            <v>D</v>
          </cell>
          <cell r="E4" t="str">
            <v>片</v>
          </cell>
          <cell r="F4" t="str">
            <v>10g</v>
          </cell>
          <cell r="G4">
            <v>26</v>
          </cell>
          <cell r="H4" t="str">
            <v>合格</v>
          </cell>
          <cell r="I4">
            <v>2.4518</v>
          </cell>
        </row>
        <row r="5">
          <cell r="B5">
            <v>13024</v>
          </cell>
          <cell r="C5" t="str">
            <v>白矾</v>
          </cell>
          <cell r="D5" t="str">
            <v>D</v>
          </cell>
          <cell r="E5" t="str">
            <v>细粉</v>
          </cell>
          <cell r="F5" t="str">
            <v>10g</v>
          </cell>
          <cell r="G5">
            <v>75.6</v>
          </cell>
          <cell r="H5" t="str">
            <v>合格</v>
          </cell>
          <cell r="I5">
            <v>2.1585867</v>
          </cell>
        </row>
        <row r="6">
          <cell r="B6">
            <v>13096</v>
          </cell>
          <cell r="C6" t="str">
            <v>炒火麻仁</v>
          </cell>
          <cell r="D6" t="str">
            <v>D</v>
          </cell>
          <cell r="E6" t="str">
            <v>清炒</v>
          </cell>
          <cell r="F6" t="str">
            <v>10g</v>
          </cell>
          <cell r="G6">
            <v>60</v>
          </cell>
          <cell r="H6" t="str">
            <v>合格</v>
          </cell>
          <cell r="I6">
            <v>8.15532</v>
          </cell>
        </row>
        <row r="7">
          <cell r="B7">
            <v>13106</v>
          </cell>
          <cell r="C7" t="str">
            <v>炒山楂</v>
          </cell>
          <cell r="D7" t="str">
            <v>D</v>
          </cell>
          <cell r="E7" t="str">
            <v>片</v>
          </cell>
          <cell r="F7" t="str">
            <v>10g</v>
          </cell>
          <cell r="G7">
            <v>66.5</v>
          </cell>
          <cell r="H7" t="str">
            <v>合格</v>
          </cell>
          <cell r="I7">
            <v>5.6525</v>
          </cell>
        </row>
        <row r="8">
          <cell r="B8">
            <v>13113</v>
          </cell>
          <cell r="C8" t="str">
            <v>野菊花</v>
          </cell>
          <cell r="D8" t="str">
            <v>D</v>
          </cell>
          <cell r="E8" t="str">
            <v>净制</v>
          </cell>
          <cell r="F8" t="str">
            <v>10g</v>
          </cell>
          <cell r="G8">
            <v>14</v>
          </cell>
          <cell r="H8" t="str">
            <v>合格</v>
          </cell>
          <cell r="I8">
            <v>6.272</v>
          </cell>
        </row>
        <row r="9">
          <cell r="B9">
            <v>13311</v>
          </cell>
          <cell r="C9" t="str">
            <v>炒莱菔子</v>
          </cell>
          <cell r="D9" t="str">
            <v>D</v>
          </cell>
          <cell r="E9" t="str">
            <v>清炒</v>
          </cell>
          <cell r="F9" t="str">
            <v>10g</v>
          </cell>
          <cell r="G9">
            <v>73.5</v>
          </cell>
          <cell r="H9" t="str">
            <v>合格</v>
          </cell>
          <cell r="I9">
            <v>9.849</v>
          </cell>
        </row>
        <row r="10">
          <cell r="B10">
            <v>13314</v>
          </cell>
          <cell r="C10" t="str">
            <v>蛇床子</v>
          </cell>
          <cell r="D10" t="str">
            <v>D</v>
          </cell>
          <cell r="E10" t="str">
            <v>净制</v>
          </cell>
          <cell r="F10" t="str">
            <v>10g</v>
          </cell>
          <cell r="G10">
            <v>83</v>
          </cell>
          <cell r="H10" t="str">
            <v>合格</v>
          </cell>
          <cell r="I10">
            <v>35.863095</v>
          </cell>
        </row>
        <row r="11">
          <cell r="B11">
            <v>13569</v>
          </cell>
          <cell r="C11" t="str">
            <v>鸡矢藤</v>
          </cell>
          <cell r="D11" t="str">
            <v>D</v>
          </cell>
          <cell r="E11" t="str">
            <v>段</v>
          </cell>
          <cell r="F11" t="str">
            <v>10g</v>
          </cell>
          <cell r="G11">
            <v>100</v>
          </cell>
          <cell r="H11" t="str">
            <v>合格</v>
          </cell>
          <cell r="I11">
            <v>9.3</v>
          </cell>
        </row>
        <row r="12">
          <cell r="B12">
            <v>13882</v>
          </cell>
          <cell r="C12" t="str">
            <v>侧柏叶</v>
          </cell>
          <cell r="D12" t="str">
            <v>D</v>
          </cell>
          <cell r="E12" t="str">
            <v>段</v>
          </cell>
          <cell r="F12" t="str">
            <v>10g</v>
          </cell>
          <cell r="G12">
            <v>53.5</v>
          </cell>
          <cell r="H12" t="str">
            <v>合格</v>
          </cell>
          <cell r="I12">
            <v>4.9755</v>
          </cell>
        </row>
        <row r="13">
          <cell r="B13">
            <v>14308</v>
          </cell>
          <cell r="C13" t="str">
            <v>九节菖蒲</v>
          </cell>
          <cell r="D13" t="str">
            <v>D</v>
          </cell>
          <cell r="E13" t="str">
            <v>净制</v>
          </cell>
          <cell r="F13" t="str">
            <v>10g</v>
          </cell>
          <cell r="G13">
            <v>15.8</v>
          </cell>
          <cell r="H13" t="str">
            <v>合格</v>
          </cell>
          <cell r="I13">
            <v>36.42216</v>
          </cell>
        </row>
        <row r="14">
          <cell r="B14">
            <v>14310</v>
          </cell>
          <cell r="C14" t="str">
            <v>煅赭石</v>
          </cell>
          <cell r="D14" t="str">
            <v>D</v>
          </cell>
          <cell r="E14" t="str">
            <v>明煅、粉</v>
          </cell>
          <cell r="F14" t="str">
            <v>10g</v>
          </cell>
          <cell r="G14">
            <v>100</v>
          </cell>
          <cell r="H14" t="str">
            <v>合格</v>
          </cell>
          <cell r="I14">
            <v>5.2</v>
          </cell>
        </row>
        <row r="15">
          <cell r="B15">
            <v>14358</v>
          </cell>
          <cell r="C15" t="str">
            <v>干姜</v>
          </cell>
          <cell r="D15" t="str">
            <v>D</v>
          </cell>
          <cell r="E15" t="str">
            <v>片</v>
          </cell>
          <cell r="F15" t="str">
            <v>10g</v>
          </cell>
          <cell r="G15">
            <v>92.7</v>
          </cell>
          <cell r="H15" t="str">
            <v>合格</v>
          </cell>
          <cell r="I15">
            <v>34.1136</v>
          </cell>
        </row>
        <row r="16">
          <cell r="B16">
            <v>14428</v>
          </cell>
          <cell r="C16" t="str">
            <v>淡豆豉</v>
          </cell>
          <cell r="D16" t="str">
            <v>D</v>
          </cell>
          <cell r="E16" t="str">
            <v>发酵品</v>
          </cell>
          <cell r="F16" t="str">
            <v>10g</v>
          </cell>
          <cell r="G16">
            <v>38.5</v>
          </cell>
          <cell r="H16" t="str">
            <v>合格</v>
          </cell>
          <cell r="I16">
            <v>7.31668</v>
          </cell>
        </row>
        <row r="17">
          <cell r="B17">
            <v>14527</v>
          </cell>
          <cell r="C17" t="str">
            <v>醋香附</v>
          </cell>
          <cell r="D17" t="str">
            <v>D</v>
          </cell>
          <cell r="E17" t="str">
            <v>醋炙</v>
          </cell>
          <cell r="F17" t="str">
            <v>10g</v>
          </cell>
          <cell r="G17">
            <v>59</v>
          </cell>
          <cell r="H17" t="str">
            <v>合格</v>
          </cell>
          <cell r="I17">
            <v>11.8</v>
          </cell>
        </row>
        <row r="18">
          <cell r="B18">
            <v>16490</v>
          </cell>
          <cell r="C18" t="str">
            <v>锦灯笼(红姑娘)</v>
          </cell>
          <cell r="D18" t="str">
            <v>D</v>
          </cell>
          <cell r="E18" t="str">
            <v>段</v>
          </cell>
          <cell r="F18" t="str">
            <v>10g</v>
          </cell>
          <cell r="G18">
            <v>40</v>
          </cell>
          <cell r="H18" t="str">
            <v>合格</v>
          </cell>
          <cell r="I18">
            <v>8.70838</v>
          </cell>
        </row>
        <row r="19">
          <cell r="B19">
            <v>22124</v>
          </cell>
          <cell r="C19" t="str">
            <v>醋龟甲</v>
          </cell>
          <cell r="D19" t="str">
            <v>D</v>
          </cell>
          <cell r="E19" t="str">
            <v>块</v>
          </cell>
          <cell r="F19" t="str">
            <v>10g</v>
          </cell>
          <cell r="G19">
            <v>7.4</v>
          </cell>
          <cell r="H19" t="str">
            <v>合格</v>
          </cell>
          <cell r="I19">
            <v>18.5398</v>
          </cell>
        </row>
        <row r="20">
          <cell r="B20">
            <v>22249</v>
          </cell>
          <cell r="C20" t="str">
            <v>炒紫苏子</v>
          </cell>
          <cell r="D20" t="str">
            <v>D</v>
          </cell>
          <cell r="E20" t="str">
            <v>清炒</v>
          </cell>
          <cell r="F20" t="str">
            <v>10g</v>
          </cell>
          <cell r="G20">
            <v>7.1</v>
          </cell>
          <cell r="H20" t="str">
            <v>合格</v>
          </cell>
          <cell r="I20">
            <v>1.70059</v>
          </cell>
        </row>
        <row r="21">
          <cell r="B21">
            <v>22252</v>
          </cell>
          <cell r="C21" t="str">
            <v>麸煨肉豆蔻</v>
          </cell>
          <cell r="D21" t="str">
            <v>D</v>
          </cell>
          <cell r="E21" t="str">
            <v>煨</v>
          </cell>
          <cell r="F21" t="str">
            <v>10g</v>
          </cell>
          <cell r="G21">
            <v>76</v>
          </cell>
          <cell r="H21" t="str">
            <v>合格</v>
          </cell>
          <cell r="I21">
            <v>61.902</v>
          </cell>
        </row>
        <row r="22">
          <cell r="B22">
            <v>22289</v>
          </cell>
          <cell r="C22" t="str">
            <v>醋延胡索</v>
          </cell>
          <cell r="D22" t="str">
            <v>D</v>
          </cell>
          <cell r="E22" t="str">
            <v>醋炙</v>
          </cell>
          <cell r="F22" t="str">
            <v>10g</v>
          </cell>
          <cell r="G22">
            <v>85</v>
          </cell>
          <cell r="H22" t="str">
            <v>合格</v>
          </cell>
          <cell r="I22">
            <v>110.8691</v>
          </cell>
        </row>
        <row r="23">
          <cell r="B23">
            <v>22538</v>
          </cell>
          <cell r="C23" t="str">
            <v>紫花地丁</v>
          </cell>
          <cell r="D23" t="str">
            <v>D</v>
          </cell>
          <cell r="E23" t="str">
            <v>段</v>
          </cell>
          <cell r="F23" t="str">
            <v>10g</v>
          </cell>
          <cell r="G23">
            <v>72.3</v>
          </cell>
          <cell r="H23" t="str">
            <v>合格</v>
          </cell>
          <cell r="I23">
            <v>32.95141</v>
          </cell>
        </row>
        <row r="24">
          <cell r="B24">
            <v>23458</v>
          </cell>
          <cell r="C24" t="str">
            <v>姜黄</v>
          </cell>
          <cell r="D24" t="str">
            <v>D</v>
          </cell>
          <cell r="E24" t="str">
            <v>片</v>
          </cell>
          <cell r="F24" t="str">
            <v>10g</v>
          </cell>
          <cell r="G24">
            <v>47</v>
          </cell>
          <cell r="H24" t="str">
            <v>合格</v>
          </cell>
          <cell r="I24">
            <v>7.878915</v>
          </cell>
        </row>
        <row r="25">
          <cell r="B25">
            <v>23719</v>
          </cell>
          <cell r="C25" t="str">
            <v>天冬</v>
          </cell>
          <cell r="D25" t="str">
            <v>D</v>
          </cell>
          <cell r="E25" t="str">
            <v>厚片</v>
          </cell>
          <cell r="F25" t="str">
            <v>10g</v>
          </cell>
          <cell r="G25">
            <v>57.3</v>
          </cell>
          <cell r="H25" t="str">
            <v>合格</v>
          </cell>
          <cell r="I25">
            <v>37.0445</v>
          </cell>
        </row>
        <row r="26">
          <cell r="B26">
            <v>25099</v>
          </cell>
          <cell r="C26" t="str">
            <v>鸡内金</v>
          </cell>
          <cell r="D26" t="str">
            <v>D</v>
          </cell>
          <cell r="E26" t="str">
            <v>净制</v>
          </cell>
          <cell r="F26" t="str">
            <v>10g</v>
          </cell>
          <cell r="G26">
            <v>17.5</v>
          </cell>
          <cell r="H26" t="str">
            <v>合格</v>
          </cell>
          <cell r="I26">
            <v>2.20935</v>
          </cell>
        </row>
        <row r="27">
          <cell r="B27">
            <v>25286</v>
          </cell>
          <cell r="C27" t="str">
            <v>蒲公英</v>
          </cell>
          <cell r="D27" t="str">
            <v>D</v>
          </cell>
          <cell r="E27" t="str">
            <v>段</v>
          </cell>
          <cell r="F27" t="str">
            <v>10g</v>
          </cell>
          <cell r="G27">
            <v>52</v>
          </cell>
          <cell r="H27" t="str">
            <v>合格</v>
          </cell>
          <cell r="I27">
            <v>8.06</v>
          </cell>
        </row>
        <row r="28">
          <cell r="B28">
            <v>25287</v>
          </cell>
          <cell r="C28" t="str">
            <v>桑枝</v>
          </cell>
          <cell r="D28" t="str">
            <v>D</v>
          </cell>
          <cell r="E28" t="str">
            <v>片</v>
          </cell>
          <cell r="F28" t="str">
            <v>10g</v>
          </cell>
          <cell r="G28">
            <v>100</v>
          </cell>
          <cell r="H28" t="str">
            <v>合格</v>
          </cell>
          <cell r="I28">
            <v>9.7</v>
          </cell>
        </row>
        <row r="29">
          <cell r="B29">
            <v>25288</v>
          </cell>
          <cell r="C29" t="str">
            <v>钩藤</v>
          </cell>
          <cell r="D29" t="str">
            <v>D</v>
          </cell>
          <cell r="E29" t="str">
            <v>段</v>
          </cell>
          <cell r="F29" t="str">
            <v>10g</v>
          </cell>
          <cell r="G29">
            <v>100</v>
          </cell>
          <cell r="H29" t="str">
            <v>合格</v>
          </cell>
          <cell r="I29">
            <v>109.9</v>
          </cell>
        </row>
        <row r="30">
          <cell r="B30">
            <v>25291</v>
          </cell>
          <cell r="C30" t="str">
            <v>大腹皮</v>
          </cell>
          <cell r="D30" t="str">
            <v>D</v>
          </cell>
          <cell r="E30" t="str">
            <v>段</v>
          </cell>
          <cell r="F30" t="str">
            <v>10g</v>
          </cell>
          <cell r="G30">
            <v>64.4</v>
          </cell>
          <cell r="H30" t="str">
            <v>合格</v>
          </cell>
          <cell r="I30">
            <v>9.51844</v>
          </cell>
        </row>
        <row r="31">
          <cell r="B31">
            <v>25293</v>
          </cell>
          <cell r="C31" t="str">
            <v>独活</v>
          </cell>
          <cell r="D31" t="str">
            <v>D</v>
          </cell>
          <cell r="E31" t="str">
            <v>片</v>
          </cell>
          <cell r="F31" t="str">
            <v>10g</v>
          </cell>
          <cell r="G31">
            <v>26</v>
          </cell>
          <cell r="H31" t="str">
            <v>合格</v>
          </cell>
          <cell r="I31">
            <v>5.201</v>
          </cell>
        </row>
        <row r="32">
          <cell r="B32">
            <v>25311</v>
          </cell>
          <cell r="C32" t="str">
            <v>小通草</v>
          </cell>
          <cell r="D32" t="str">
            <v>D</v>
          </cell>
          <cell r="E32" t="str">
            <v>段</v>
          </cell>
          <cell r="F32" t="str">
            <v>10g</v>
          </cell>
          <cell r="G32">
            <v>47</v>
          </cell>
          <cell r="H32" t="str">
            <v>合格</v>
          </cell>
          <cell r="I32">
            <v>108.382</v>
          </cell>
        </row>
        <row r="33">
          <cell r="B33">
            <v>25312</v>
          </cell>
          <cell r="C33" t="str">
            <v>肉桂</v>
          </cell>
          <cell r="D33" t="str">
            <v>D</v>
          </cell>
          <cell r="E33" t="str">
            <v>净制</v>
          </cell>
          <cell r="F33" t="str">
            <v>10g</v>
          </cell>
          <cell r="G33">
            <v>43.2</v>
          </cell>
          <cell r="H33" t="str">
            <v>合格</v>
          </cell>
          <cell r="I33">
            <v>8.78688</v>
          </cell>
        </row>
        <row r="34">
          <cell r="B34">
            <v>25329</v>
          </cell>
          <cell r="C34" t="str">
            <v>太子参</v>
          </cell>
          <cell r="D34" t="str">
            <v>D</v>
          </cell>
          <cell r="E34" t="str">
            <v>净制</v>
          </cell>
          <cell r="F34" t="str">
            <v>10g</v>
          </cell>
          <cell r="G34">
            <v>84</v>
          </cell>
          <cell r="H34" t="str">
            <v>合格</v>
          </cell>
          <cell r="I34">
            <v>54.012</v>
          </cell>
        </row>
        <row r="35">
          <cell r="B35">
            <v>25336</v>
          </cell>
          <cell r="C35" t="str">
            <v>泽兰</v>
          </cell>
          <cell r="D35" t="str">
            <v>D</v>
          </cell>
          <cell r="E35" t="str">
            <v>段</v>
          </cell>
          <cell r="F35" t="str">
            <v>10g</v>
          </cell>
          <cell r="G35">
            <v>40.6</v>
          </cell>
          <cell r="H35" t="str">
            <v>合格</v>
          </cell>
          <cell r="I35">
            <v>5.481</v>
          </cell>
        </row>
        <row r="36">
          <cell r="B36">
            <v>25417</v>
          </cell>
          <cell r="C36" t="str">
            <v>干石斛</v>
          </cell>
          <cell r="D36" t="str">
            <v>D</v>
          </cell>
          <cell r="E36" t="str">
            <v>段</v>
          </cell>
          <cell r="F36" t="str">
            <v>10g</v>
          </cell>
          <cell r="G36">
            <v>79.3</v>
          </cell>
          <cell r="H36" t="str">
            <v>合格</v>
          </cell>
          <cell r="I36">
            <v>97.1425</v>
          </cell>
        </row>
        <row r="37">
          <cell r="B37">
            <v>25422</v>
          </cell>
          <cell r="C37" t="str">
            <v>砂仁</v>
          </cell>
          <cell r="D37" t="str">
            <v>D</v>
          </cell>
          <cell r="E37" t="str">
            <v>仁、净制</v>
          </cell>
          <cell r="F37" t="str">
            <v>10g</v>
          </cell>
          <cell r="G37">
            <v>100</v>
          </cell>
          <cell r="H37" t="str">
            <v>合格</v>
          </cell>
          <cell r="I37">
            <v>165.319</v>
          </cell>
        </row>
        <row r="38">
          <cell r="B38">
            <v>25424</v>
          </cell>
          <cell r="C38" t="str">
            <v>土鳖虫</v>
          </cell>
          <cell r="D38" t="str">
            <v>D</v>
          </cell>
          <cell r="E38" t="str">
            <v>净制</v>
          </cell>
          <cell r="F38" t="str">
            <v>10g</v>
          </cell>
          <cell r="G38">
            <v>96.4</v>
          </cell>
          <cell r="H38" t="str">
            <v>合格</v>
          </cell>
          <cell r="I38">
            <v>70.9504</v>
          </cell>
        </row>
        <row r="39">
          <cell r="B39">
            <v>25427</v>
          </cell>
          <cell r="C39" t="str">
            <v>豆蔻</v>
          </cell>
          <cell r="D39" t="str">
            <v>D</v>
          </cell>
          <cell r="E39" t="str">
            <v>净制</v>
          </cell>
          <cell r="F39" t="str">
            <v>10g</v>
          </cell>
          <cell r="G39">
            <v>22.4</v>
          </cell>
          <cell r="H39" t="str">
            <v>合格</v>
          </cell>
          <cell r="I39">
            <v>11.12256</v>
          </cell>
        </row>
        <row r="40">
          <cell r="B40">
            <v>25429</v>
          </cell>
          <cell r="C40" t="str">
            <v>炮姜</v>
          </cell>
          <cell r="D40" t="str">
            <v>D</v>
          </cell>
          <cell r="E40" t="str">
            <v>片</v>
          </cell>
          <cell r="F40" t="str">
            <v>10g</v>
          </cell>
          <cell r="G40">
            <v>87</v>
          </cell>
          <cell r="H40" t="str">
            <v>合格</v>
          </cell>
          <cell r="I40">
            <v>29.058</v>
          </cell>
        </row>
        <row r="41">
          <cell r="B41">
            <v>25518</v>
          </cell>
          <cell r="C41" t="str">
            <v>番泻叶</v>
          </cell>
          <cell r="D41" t="str">
            <v>D</v>
          </cell>
          <cell r="E41" t="str">
            <v>净制</v>
          </cell>
          <cell r="F41" t="str">
            <v>10g</v>
          </cell>
          <cell r="G41">
            <v>12.8</v>
          </cell>
          <cell r="H41" t="str">
            <v>合格</v>
          </cell>
          <cell r="I41">
            <v>2.176</v>
          </cell>
        </row>
        <row r="42">
          <cell r="B42">
            <v>25521</v>
          </cell>
          <cell r="C42" t="str">
            <v>扁枝槲寄生</v>
          </cell>
          <cell r="D42" t="str">
            <v>D</v>
          </cell>
          <cell r="E42" t="str">
            <v>段</v>
          </cell>
          <cell r="F42" t="str">
            <v>10g</v>
          </cell>
          <cell r="G42">
            <v>22.5</v>
          </cell>
          <cell r="H42" t="str">
            <v>合格</v>
          </cell>
          <cell r="I42">
            <v>5.4975</v>
          </cell>
        </row>
        <row r="43">
          <cell r="B43">
            <v>25565</v>
          </cell>
          <cell r="C43" t="str">
            <v>木香</v>
          </cell>
          <cell r="D43" t="str">
            <v>D</v>
          </cell>
          <cell r="E43" t="str">
            <v>片</v>
          </cell>
          <cell r="F43" t="str">
            <v>10g</v>
          </cell>
          <cell r="G43">
            <v>9.2</v>
          </cell>
          <cell r="H43" t="str">
            <v>不合格</v>
          </cell>
          <cell r="I43">
            <v>1.66336</v>
          </cell>
        </row>
        <row r="44">
          <cell r="B44">
            <v>25565</v>
          </cell>
          <cell r="C44" t="str">
            <v>木香</v>
          </cell>
          <cell r="D44" t="str">
            <v>D</v>
          </cell>
          <cell r="E44" t="str">
            <v>片</v>
          </cell>
          <cell r="F44" t="str">
            <v>10g</v>
          </cell>
          <cell r="G44">
            <v>61.7</v>
          </cell>
          <cell r="H44" t="str">
            <v>合格</v>
          </cell>
          <cell r="I44">
            <v>13.38752</v>
          </cell>
        </row>
        <row r="45">
          <cell r="B45">
            <v>25575</v>
          </cell>
          <cell r="C45" t="str">
            <v>川射干</v>
          </cell>
          <cell r="D45" t="str">
            <v>D</v>
          </cell>
          <cell r="E45" t="str">
            <v>片</v>
          </cell>
          <cell r="F45" t="str">
            <v>10g</v>
          </cell>
          <cell r="G45">
            <v>73.8</v>
          </cell>
          <cell r="H45" t="str">
            <v>合格</v>
          </cell>
          <cell r="I45">
            <v>18.66568</v>
          </cell>
        </row>
        <row r="46">
          <cell r="B46">
            <v>25576</v>
          </cell>
          <cell r="C46" t="str">
            <v>蚕沙</v>
          </cell>
          <cell r="D46" t="str">
            <v>D</v>
          </cell>
          <cell r="E46" t="str">
            <v>净制</v>
          </cell>
          <cell r="F46" t="str">
            <v>10g</v>
          </cell>
          <cell r="G46">
            <v>100</v>
          </cell>
          <cell r="H46" t="str">
            <v>合格</v>
          </cell>
          <cell r="I46">
            <v>7.9</v>
          </cell>
        </row>
        <row r="47">
          <cell r="B47">
            <v>25629</v>
          </cell>
          <cell r="C47" t="str">
            <v>灯心草</v>
          </cell>
          <cell r="D47" t="str">
            <v>D</v>
          </cell>
          <cell r="E47" t="str">
            <v>段</v>
          </cell>
          <cell r="F47" t="str">
            <v>10g</v>
          </cell>
          <cell r="G47">
            <v>84.5</v>
          </cell>
          <cell r="H47" t="str">
            <v>合格</v>
          </cell>
          <cell r="I47">
            <v>306.483525</v>
          </cell>
        </row>
        <row r="48">
          <cell r="B48">
            <v>25633</v>
          </cell>
          <cell r="C48" t="str">
            <v>油松节</v>
          </cell>
          <cell r="D48" t="str">
            <v>D</v>
          </cell>
          <cell r="E48" t="str">
            <v>片</v>
          </cell>
          <cell r="F48" t="str">
            <v>10g</v>
          </cell>
          <cell r="G48">
            <v>45</v>
          </cell>
          <cell r="H48" t="str">
            <v>合格</v>
          </cell>
          <cell r="I48">
            <v>3.980808</v>
          </cell>
        </row>
        <row r="49">
          <cell r="B49">
            <v>25707</v>
          </cell>
          <cell r="C49" t="str">
            <v>桑椹</v>
          </cell>
          <cell r="D49" t="str">
            <v>D</v>
          </cell>
          <cell r="E49" t="str">
            <v>净制</v>
          </cell>
          <cell r="F49" t="str">
            <v>10g</v>
          </cell>
          <cell r="G49">
            <v>60</v>
          </cell>
          <cell r="H49" t="str">
            <v>合格</v>
          </cell>
          <cell r="I49">
            <v>22.1649</v>
          </cell>
        </row>
        <row r="50">
          <cell r="B50">
            <v>25748</v>
          </cell>
          <cell r="C50" t="str">
            <v>全蝎</v>
          </cell>
          <cell r="D50" t="str">
            <v>D</v>
          </cell>
          <cell r="E50" t="str">
            <v>净制</v>
          </cell>
          <cell r="F50" t="str">
            <v>10g</v>
          </cell>
          <cell r="G50">
            <v>2</v>
          </cell>
          <cell r="H50" t="str">
            <v>合格</v>
          </cell>
          <cell r="I50">
            <v>19.6312</v>
          </cell>
        </row>
        <row r="51">
          <cell r="B51">
            <v>25749</v>
          </cell>
          <cell r="C51" t="str">
            <v>佩兰</v>
          </cell>
          <cell r="D51" t="str">
            <v>D</v>
          </cell>
          <cell r="E51" t="str">
            <v>段</v>
          </cell>
          <cell r="F51" t="str">
            <v>10g</v>
          </cell>
          <cell r="G51">
            <v>85</v>
          </cell>
          <cell r="H51" t="str">
            <v>合格</v>
          </cell>
          <cell r="I51">
            <v>10.71</v>
          </cell>
        </row>
        <row r="52">
          <cell r="B52">
            <v>25754</v>
          </cell>
          <cell r="C52" t="str">
            <v>炒瓜蒌子</v>
          </cell>
          <cell r="D52" t="str">
            <v>D</v>
          </cell>
          <cell r="E52" t="str">
            <v>清炒</v>
          </cell>
          <cell r="F52" t="str">
            <v>10g</v>
          </cell>
          <cell r="G52">
            <v>0.3</v>
          </cell>
          <cell r="H52" t="str">
            <v>缺省状态</v>
          </cell>
          <cell r="I52">
            <v>0.1356</v>
          </cell>
        </row>
        <row r="53">
          <cell r="B53">
            <v>25754</v>
          </cell>
          <cell r="C53" t="str">
            <v>炒瓜蒌子</v>
          </cell>
          <cell r="D53" t="str">
            <v>D</v>
          </cell>
          <cell r="E53" t="str">
            <v>清炒</v>
          </cell>
          <cell r="F53" t="str">
            <v>10g</v>
          </cell>
          <cell r="G53">
            <v>60.9</v>
          </cell>
          <cell r="H53" t="str">
            <v>合格</v>
          </cell>
          <cell r="I53">
            <v>27.21426</v>
          </cell>
        </row>
        <row r="54">
          <cell r="B54">
            <v>25762</v>
          </cell>
          <cell r="C54" t="str">
            <v>荷叶</v>
          </cell>
          <cell r="D54" t="str">
            <v>D</v>
          </cell>
          <cell r="E54" t="str">
            <v>丝</v>
          </cell>
          <cell r="F54" t="str">
            <v>10g</v>
          </cell>
          <cell r="G54">
            <v>24</v>
          </cell>
          <cell r="H54" t="str">
            <v>合格</v>
          </cell>
          <cell r="I54">
            <v>2.232</v>
          </cell>
        </row>
        <row r="55">
          <cell r="B55">
            <v>25774</v>
          </cell>
          <cell r="C55" t="str">
            <v>郁金</v>
          </cell>
          <cell r="D55" t="str">
            <v>D</v>
          </cell>
          <cell r="E55" t="str">
            <v>片</v>
          </cell>
          <cell r="F55" t="str">
            <v>10g</v>
          </cell>
          <cell r="G55">
            <v>28</v>
          </cell>
          <cell r="H55" t="str">
            <v>合格</v>
          </cell>
          <cell r="I55">
            <v>10.1086</v>
          </cell>
        </row>
        <row r="56">
          <cell r="B56">
            <v>25862</v>
          </cell>
          <cell r="C56" t="str">
            <v>红毛五加皮</v>
          </cell>
          <cell r="D56" t="str">
            <v>D</v>
          </cell>
          <cell r="E56" t="str">
            <v>段</v>
          </cell>
          <cell r="F56" t="str">
            <v>10g</v>
          </cell>
          <cell r="G56">
            <v>79.5</v>
          </cell>
          <cell r="H56" t="str">
            <v>合格</v>
          </cell>
          <cell r="I56">
            <v>78.1485</v>
          </cell>
        </row>
        <row r="57">
          <cell r="B57">
            <v>25862</v>
          </cell>
          <cell r="C57" t="str">
            <v>红毛五加皮</v>
          </cell>
          <cell r="D57" t="str">
            <v>D</v>
          </cell>
          <cell r="E57" t="str">
            <v>段</v>
          </cell>
          <cell r="F57" t="str">
            <v>10g</v>
          </cell>
          <cell r="G57">
            <v>50</v>
          </cell>
          <cell r="H57" t="str">
            <v>不合格</v>
          </cell>
          <cell r="I57">
            <v>49.15</v>
          </cell>
        </row>
        <row r="58">
          <cell r="B58">
            <v>25863</v>
          </cell>
          <cell r="C58" t="str">
            <v>白果</v>
          </cell>
          <cell r="D58" t="str">
            <v>D</v>
          </cell>
          <cell r="E58" t="str">
            <v>净制(仁)</v>
          </cell>
          <cell r="F58" t="str">
            <v>10g</v>
          </cell>
          <cell r="G58">
            <v>61.5</v>
          </cell>
          <cell r="H58" t="str">
            <v>合格</v>
          </cell>
          <cell r="I58">
            <v>12.4079</v>
          </cell>
        </row>
        <row r="59">
          <cell r="B59">
            <v>25973</v>
          </cell>
          <cell r="C59" t="str">
            <v>白芍</v>
          </cell>
          <cell r="D59" t="str">
            <v>D</v>
          </cell>
          <cell r="E59" t="str">
            <v>片</v>
          </cell>
          <cell r="F59" t="str">
            <v>10g</v>
          </cell>
          <cell r="G59">
            <v>53.7</v>
          </cell>
          <cell r="H59" t="str">
            <v>合格</v>
          </cell>
          <cell r="I59">
            <v>21.2145</v>
          </cell>
        </row>
        <row r="60">
          <cell r="B60">
            <v>25974</v>
          </cell>
          <cell r="C60" t="str">
            <v>鱼腥草</v>
          </cell>
          <cell r="D60" t="str">
            <v>D</v>
          </cell>
          <cell r="E60" t="str">
            <v>段</v>
          </cell>
          <cell r="F60" t="str">
            <v>10g</v>
          </cell>
          <cell r="G60">
            <v>43.4</v>
          </cell>
          <cell r="H60" t="str">
            <v>合格</v>
          </cell>
          <cell r="I60">
            <v>3.6022</v>
          </cell>
        </row>
        <row r="61">
          <cell r="B61">
            <v>25976</v>
          </cell>
          <cell r="C61" t="str">
            <v>肉苁蓉</v>
          </cell>
          <cell r="D61" t="str">
            <v>D</v>
          </cell>
          <cell r="E61" t="str">
            <v>片</v>
          </cell>
          <cell r="F61" t="str">
            <v>10g</v>
          </cell>
          <cell r="G61">
            <v>71</v>
          </cell>
          <cell r="H61" t="str">
            <v>合格</v>
          </cell>
          <cell r="I61">
            <v>54.102</v>
          </cell>
        </row>
        <row r="62">
          <cell r="B62">
            <v>25977</v>
          </cell>
          <cell r="C62" t="str">
            <v>盐泽泻</v>
          </cell>
          <cell r="D62" t="str">
            <v>D</v>
          </cell>
          <cell r="E62" t="str">
            <v>片</v>
          </cell>
          <cell r="F62" t="str">
            <v>10g</v>
          </cell>
          <cell r="G62">
            <v>48.4</v>
          </cell>
          <cell r="H62" t="str">
            <v>合格</v>
          </cell>
          <cell r="I62">
            <v>9.99024</v>
          </cell>
        </row>
        <row r="63">
          <cell r="B63">
            <v>26116</v>
          </cell>
          <cell r="C63" t="str">
            <v>炒冬瓜子</v>
          </cell>
          <cell r="D63" t="str">
            <v>D</v>
          </cell>
          <cell r="E63" t="str">
            <v>清炒</v>
          </cell>
          <cell r="F63" t="str">
            <v>10g</v>
          </cell>
          <cell r="G63">
            <v>96.1</v>
          </cell>
          <cell r="H63" t="str">
            <v>合格</v>
          </cell>
          <cell r="I63">
            <v>10.8593</v>
          </cell>
        </row>
        <row r="64">
          <cell r="B64">
            <v>26120</v>
          </cell>
          <cell r="C64" t="str">
            <v>盐黄柏</v>
          </cell>
          <cell r="D64" t="str">
            <v>D</v>
          </cell>
          <cell r="E64" t="str">
            <v>丝</v>
          </cell>
          <cell r="F64" t="str">
            <v>10g</v>
          </cell>
          <cell r="G64">
            <v>63</v>
          </cell>
          <cell r="H64" t="str">
            <v>合格</v>
          </cell>
          <cell r="I64">
            <v>19.75302</v>
          </cell>
        </row>
        <row r="65">
          <cell r="B65">
            <v>26126</v>
          </cell>
          <cell r="C65" t="str">
            <v>墨旱莲</v>
          </cell>
          <cell r="D65" t="str">
            <v>D</v>
          </cell>
          <cell r="E65" t="str">
            <v>段</v>
          </cell>
          <cell r="F65" t="str">
            <v>10g</v>
          </cell>
          <cell r="G65">
            <v>34</v>
          </cell>
          <cell r="H65" t="str">
            <v>合格</v>
          </cell>
          <cell r="I65">
            <v>2.83867</v>
          </cell>
        </row>
        <row r="66">
          <cell r="B66">
            <v>26130</v>
          </cell>
          <cell r="C66" t="str">
            <v>石决明</v>
          </cell>
          <cell r="D66" t="str">
            <v>D</v>
          </cell>
          <cell r="E66" t="str">
            <v>粗粉</v>
          </cell>
          <cell r="F66" t="str">
            <v>10g</v>
          </cell>
          <cell r="G66">
            <v>87.5</v>
          </cell>
          <cell r="H66" t="str">
            <v>合格</v>
          </cell>
          <cell r="I66">
            <v>14.42483</v>
          </cell>
        </row>
        <row r="67">
          <cell r="B67">
            <v>26176</v>
          </cell>
          <cell r="C67" t="str">
            <v>延胡索</v>
          </cell>
          <cell r="D67" t="str">
            <v>D</v>
          </cell>
          <cell r="E67" t="str">
            <v>净制</v>
          </cell>
          <cell r="F67" t="str">
            <v>10g</v>
          </cell>
          <cell r="G67">
            <v>83</v>
          </cell>
          <cell r="H67" t="str">
            <v>合格</v>
          </cell>
          <cell r="I67">
            <v>77.605</v>
          </cell>
        </row>
        <row r="68">
          <cell r="B68">
            <v>26305</v>
          </cell>
          <cell r="C68" t="str">
            <v>丝瓜络</v>
          </cell>
          <cell r="D68" t="str">
            <v>D</v>
          </cell>
          <cell r="E68" t="str">
            <v>段</v>
          </cell>
          <cell r="F68" t="str">
            <v>10g</v>
          </cell>
          <cell r="G68">
            <v>39</v>
          </cell>
          <cell r="H68" t="str">
            <v>合格</v>
          </cell>
          <cell r="I68">
            <v>41.418</v>
          </cell>
        </row>
        <row r="69">
          <cell r="B69">
            <v>26307</v>
          </cell>
          <cell r="C69" t="str">
            <v>浮海石</v>
          </cell>
          <cell r="D69" t="str">
            <v>D</v>
          </cell>
          <cell r="E69" t="str">
            <v>净制</v>
          </cell>
          <cell r="F69" t="str">
            <v>10g</v>
          </cell>
          <cell r="G69">
            <v>27.1</v>
          </cell>
          <cell r="H69" t="str">
            <v>合格</v>
          </cell>
          <cell r="I69">
            <v>1.5262232</v>
          </cell>
        </row>
        <row r="70">
          <cell r="B70">
            <v>26418</v>
          </cell>
          <cell r="C70" t="str">
            <v>羌活</v>
          </cell>
          <cell r="D70" t="str">
            <v>D</v>
          </cell>
          <cell r="E70" t="str">
            <v>片</v>
          </cell>
          <cell r="F70" t="str">
            <v>10g</v>
          </cell>
          <cell r="G70">
            <v>40.4</v>
          </cell>
          <cell r="H70" t="str">
            <v>合格</v>
          </cell>
          <cell r="I70">
            <v>40.1576</v>
          </cell>
        </row>
        <row r="71">
          <cell r="B71">
            <v>26420</v>
          </cell>
          <cell r="C71" t="str">
            <v>萹蓄</v>
          </cell>
          <cell r="D71" t="str">
            <v>D</v>
          </cell>
          <cell r="E71" t="str">
            <v>段</v>
          </cell>
          <cell r="F71" t="str">
            <v>10g</v>
          </cell>
          <cell r="G71">
            <v>40</v>
          </cell>
          <cell r="H71" t="str">
            <v>合格</v>
          </cell>
          <cell r="I71">
            <v>5.5128</v>
          </cell>
        </row>
        <row r="72">
          <cell r="B72">
            <v>26516</v>
          </cell>
          <cell r="C72" t="str">
            <v>麻黄根</v>
          </cell>
          <cell r="D72" t="str">
            <v>D</v>
          </cell>
          <cell r="E72" t="str">
            <v>段</v>
          </cell>
          <cell r="F72" t="str">
            <v>10g</v>
          </cell>
          <cell r="G72">
            <v>50</v>
          </cell>
          <cell r="H72" t="str">
            <v>合格</v>
          </cell>
          <cell r="I72">
            <v>6.2</v>
          </cell>
        </row>
        <row r="73">
          <cell r="B73">
            <v>26686</v>
          </cell>
          <cell r="C73" t="str">
            <v>地龙</v>
          </cell>
          <cell r="D73" t="str">
            <v>D</v>
          </cell>
          <cell r="E73" t="str">
            <v>段</v>
          </cell>
          <cell r="F73" t="str">
            <v>10g</v>
          </cell>
          <cell r="G73">
            <v>36.4</v>
          </cell>
          <cell r="H73" t="str">
            <v>合格</v>
          </cell>
          <cell r="I73">
            <v>82.8828</v>
          </cell>
        </row>
        <row r="74">
          <cell r="B74">
            <v>26729</v>
          </cell>
          <cell r="C74" t="str">
            <v>细辛</v>
          </cell>
          <cell r="D74" t="str">
            <v>D</v>
          </cell>
          <cell r="E74" t="str">
            <v>段</v>
          </cell>
          <cell r="F74" t="str">
            <v>10g</v>
          </cell>
          <cell r="G74">
            <v>77.5</v>
          </cell>
          <cell r="H74" t="str">
            <v>合格</v>
          </cell>
          <cell r="I74">
            <v>99.3352986</v>
          </cell>
        </row>
        <row r="75">
          <cell r="B75">
            <v>26771</v>
          </cell>
          <cell r="C75" t="str">
            <v>郁李仁</v>
          </cell>
          <cell r="D75" t="str">
            <v>D</v>
          </cell>
          <cell r="E75" t="str">
            <v>净制</v>
          </cell>
          <cell r="F75" t="str">
            <v>10g</v>
          </cell>
          <cell r="G75">
            <v>55</v>
          </cell>
          <cell r="H75" t="str">
            <v>合格</v>
          </cell>
          <cell r="I75">
            <v>36.303355</v>
          </cell>
        </row>
        <row r="76">
          <cell r="B76">
            <v>26795</v>
          </cell>
          <cell r="C76" t="str">
            <v>何首乌</v>
          </cell>
          <cell r="D76" t="str">
            <v>D</v>
          </cell>
          <cell r="E76" t="str">
            <v>片</v>
          </cell>
          <cell r="F76" t="str">
            <v>10g</v>
          </cell>
          <cell r="G76">
            <v>71.1</v>
          </cell>
          <cell r="H76" t="str">
            <v>合格</v>
          </cell>
          <cell r="I76">
            <v>26.7074</v>
          </cell>
        </row>
        <row r="77">
          <cell r="B77">
            <v>26864</v>
          </cell>
          <cell r="C77" t="str">
            <v>芦根</v>
          </cell>
          <cell r="D77" t="str">
            <v>D</v>
          </cell>
          <cell r="E77" t="str">
            <v>段</v>
          </cell>
          <cell r="F77" t="str">
            <v>10g</v>
          </cell>
          <cell r="G77">
            <v>90</v>
          </cell>
          <cell r="H77" t="str">
            <v>合格</v>
          </cell>
          <cell r="I77">
            <v>18.18252</v>
          </cell>
        </row>
        <row r="78">
          <cell r="B78">
            <v>27029</v>
          </cell>
          <cell r="C78" t="str">
            <v>淡竹叶</v>
          </cell>
          <cell r="D78" t="str">
            <v>D</v>
          </cell>
          <cell r="E78" t="str">
            <v>段</v>
          </cell>
          <cell r="F78" t="str">
            <v>10g</v>
          </cell>
          <cell r="G78">
            <v>50</v>
          </cell>
          <cell r="H78" t="str">
            <v>合格</v>
          </cell>
          <cell r="I78">
            <v>7.9</v>
          </cell>
        </row>
        <row r="79">
          <cell r="B79">
            <v>27032</v>
          </cell>
          <cell r="C79" t="str">
            <v>醋鳖甲</v>
          </cell>
          <cell r="D79" t="str">
            <v>D</v>
          </cell>
          <cell r="E79" t="str">
            <v>块</v>
          </cell>
          <cell r="F79" t="str">
            <v>10g</v>
          </cell>
          <cell r="G79">
            <v>98.5</v>
          </cell>
          <cell r="H79" t="str">
            <v>合格</v>
          </cell>
          <cell r="I79">
            <v>114.063</v>
          </cell>
        </row>
        <row r="80">
          <cell r="B80">
            <v>27040</v>
          </cell>
          <cell r="C80" t="str">
            <v>前胡</v>
          </cell>
          <cell r="D80" t="str">
            <v>D</v>
          </cell>
          <cell r="E80" t="str">
            <v>片</v>
          </cell>
          <cell r="F80" t="str">
            <v>10g</v>
          </cell>
          <cell r="G80">
            <v>106.9</v>
          </cell>
          <cell r="H80" t="str">
            <v>合格</v>
          </cell>
          <cell r="I80">
            <v>60.86488</v>
          </cell>
        </row>
        <row r="81">
          <cell r="B81">
            <v>27041</v>
          </cell>
          <cell r="C81" t="str">
            <v>红花</v>
          </cell>
          <cell r="D81" t="str">
            <v>D</v>
          </cell>
          <cell r="E81" t="str">
            <v>净制</v>
          </cell>
          <cell r="F81" t="str">
            <v>10g</v>
          </cell>
          <cell r="G81">
            <v>261.1</v>
          </cell>
          <cell r="H81" t="str">
            <v>合格</v>
          </cell>
          <cell r="I81">
            <v>337.0801</v>
          </cell>
        </row>
        <row r="82">
          <cell r="B82">
            <v>27212</v>
          </cell>
          <cell r="C82" t="str">
            <v>醋三棱</v>
          </cell>
          <cell r="D82" t="str">
            <v>D</v>
          </cell>
          <cell r="E82" t="str">
            <v>片</v>
          </cell>
          <cell r="F82" t="str">
            <v>10g</v>
          </cell>
          <cell r="G82">
            <v>35</v>
          </cell>
          <cell r="H82" t="str">
            <v>合格</v>
          </cell>
          <cell r="I82">
            <v>6.93162</v>
          </cell>
        </row>
        <row r="83">
          <cell r="B83">
            <v>27308</v>
          </cell>
          <cell r="C83" t="str">
            <v>石菖蒲</v>
          </cell>
          <cell r="D83" t="str">
            <v>D</v>
          </cell>
          <cell r="E83" t="str">
            <v>片</v>
          </cell>
          <cell r="F83" t="str">
            <v>10g</v>
          </cell>
          <cell r="G83">
            <v>62.7</v>
          </cell>
          <cell r="H83" t="str">
            <v>合格</v>
          </cell>
          <cell r="I83">
            <v>36.366</v>
          </cell>
        </row>
        <row r="84">
          <cell r="B84">
            <v>27512</v>
          </cell>
          <cell r="C84" t="str">
            <v>蜜款冬花</v>
          </cell>
          <cell r="D84" t="str">
            <v>D</v>
          </cell>
          <cell r="E84" t="str">
            <v>蜜炙</v>
          </cell>
          <cell r="F84" t="str">
            <v>10g</v>
          </cell>
          <cell r="G84">
            <v>32.4</v>
          </cell>
          <cell r="H84" t="str">
            <v>合格</v>
          </cell>
          <cell r="I84">
            <v>28.6416</v>
          </cell>
        </row>
        <row r="85">
          <cell r="B85">
            <v>27647</v>
          </cell>
          <cell r="C85" t="str">
            <v>苏木</v>
          </cell>
          <cell r="D85" t="str">
            <v>D</v>
          </cell>
          <cell r="E85" t="str">
            <v>块</v>
          </cell>
          <cell r="F85" t="str">
            <v>10g</v>
          </cell>
          <cell r="G85">
            <v>90</v>
          </cell>
          <cell r="H85" t="str">
            <v>合格</v>
          </cell>
          <cell r="I85">
            <v>13.23</v>
          </cell>
        </row>
        <row r="86">
          <cell r="B86">
            <v>27738</v>
          </cell>
          <cell r="C86" t="str">
            <v>草红藤</v>
          </cell>
          <cell r="D86" t="str">
            <v>D</v>
          </cell>
          <cell r="E86" t="str">
            <v>段</v>
          </cell>
          <cell r="F86" t="str">
            <v>10g</v>
          </cell>
          <cell r="G86">
            <v>50</v>
          </cell>
          <cell r="H86" t="str">
            <v>合格</v>
          </cell>
          <cell r="I86">
            <v>10.4</v>
          </cell>
        </row>
        <row r="87">
          <cell r="B87">
            <v>27809</v>
          </cell>
          <cell r="C87" t="str">
            <v>小蓟炭</v>
          </cell>
          <cell r="D87" t="str">
            <v>D</v>
          </cell>
          <cell r="E87" t="str">
            <v>段</v>
          </cell>
          <cell r="F87" t="str">
            <v>10g</v>
          </cell>
          <cell r="G87">
            <v>27</v>
          </cell>
          <cell r="H87" t="str">
            <v>合格</v>
          </cell>
          <cell r="I87">
            <v>1.421766</v>
          </cell>
        </row>
        <row r="88">
          <cell r="B88">
            <v>27846</v>
          </cell>
          <cell r="C88" t="str">
            <v>酒黄芩</v>
          </cell>
          <cell r="D88" t="str">
            <v>D</v>
          </cell>
          <cell r="E88" t="str">
            <v>片</v>
          </cell>
          <cell r="F88" t="str">
            <v>10g</v>
          </cell>
          <cell r="G88">
            <v>1.7</v>
          </cell>
          <cell r="H88" t="str">
            <v>合格</v>
          </cell>
          <cell r="I88">
            <v>1.5453</v>
          </cell>
        </row>
        <row r="89">
          <cell r="B89">
            <v>27914</v>
          </cell>
          <cell r="C89" t="str">
            <v>老鹳草</v>
          </cell>
          <cell r="D89" t="str">
            <v>D</v>
          </cell>
          <cell r="E89" t="str">
            <v>段</v>
          </cell>
          <cell r="F89" t="str">
            <v>10g</v>
          </cell>
          <cell r="G89">
            <v>93</v>
          </cell>
          <cell r="H89" t="str">
            <v>合格</v>
          </cell>
          <cell r="I89">
            <v>9.1869</v>
          </cell>
        </row>
        <row r="90">
          <cell r="B90">
            <v>28292</v>
          </cell>
          <cell r="C90" t="str">
            <v>珍珠母</v>
          </cell>
          <cell r="D90" t="str">
            <v>D</v>
          </cell>
          <cell r="E90" t="str">
            <v>生、粉碎</v>
          </cell>
          <cell r="F90" t="str">
            <v>10g</v>
          </cell>
          <cell r="G90">
            <v>100</v>
          </cell>
          <cell r="H90" t="str">
            <v>合格</v>
          </cell>
          <cell r="I90">
            <v>8.4</v>
          </cell>
        </row>
        <row r="91">
          <cell r="B91">
            <v>28359</v>
          </cell>
          <cell r="C91" t="str">
            <v>白薇</v>
          </cell>
          <cell r="D91" t="str">
            <v>D</v>
          </cell>
          <cell r="E91" t="str">
            <v>段</v>
          </cell>
          <cell r="F91" t="str">
            <v>10g</v>
          </cell>
          <cell r="G91">
            <v>82</v>
          </cell>
          <cell r="H91" t="str">
            <v>合格</v>
          </cell>
          <cell r="I91">
            <v>14.722772</v>
          </cell>
        </row>
        <row r="92">
          <cell r="B92">
            <v>28387</v>
          </cell>
          <cell r="C92" t="str">
            <v>漏芦</v>
          </cell>
          <cell r="D92" t="str">
            <v>D</v>
          </cell>
          <cell r="E92" t="str">
            <v>片</v>
          </cell>
          <cell r="F92" t="str">
            <v>10g</v>
          </cell>
          <cell r="G92">
            <v>82</v>
          </cell>
          <cell r="H92" t="str">
            <v>合格</v>
          </cell>
          <cell r="I92">
            <v>12.373586</v>
          </cell>
        </row>
        <row r="93">
          <cell r="B93">
            <v>28477</v>
          </cell>
          <cell r="C93" t="str">
            <v>制何首乌</v>
          </cell>
          <cell r="D93" t="str">
            <v>D</v>
          </cell>
          <cell r="E93" t="str">
            <v>片</v>
          </cell>
          <cell r="F93" t="str">
            <v>10g</v>
          </cell>
          <cell r="G93">
            <v>57</v>
          </cell>
          <cell r="H93" t="str">
            <v>合格</v>
          </cell>
          <cell r="I93">
            <v>29.013</v>
          </cell>
        </row>
        <row r="94">
          <cell r="B94">
            <v>28615</v>
          </cell>
          <cell r="C94" t="str">
            <v>秦皮</v>
          </cell>
          <cell r="D94" t="str">
            <v>D</v>
          </cell>
          <cell r="E94" t="str">
            <v>丝</v>
          </cell>
          <cell r="F94" t="str">
            <v>10g</v>
          </cell>
          <cell r="G94">
            <v>92.5</v>
          </cell>
          <cell r="H94" t="str">
            <v>合格</v>
          </cell>
          <cell r="I94">
            <v>8.7336976</v>
          </cell>
        </row>
        <row r="95">
          <cell r="B95">
            <v>29021</v>
          </cell>
          <cell r="C95" t="str">
            <v>柏子仁</v>
          </cell>
          <cell r="D95" t="str">
            <v>D</v>
          </cell>
          <cell r="E95" t="str">
            <v>净制</v>
          </cell>
          <cell r="F95" t="str">
            <v>10g</v>
          </cell>
          <cell r="G95">
            <v>25.8</v>
          </cell>
          <cell r="H95" t="str">
            <v>合格</v>
          </cell>
          <cell r="I95">
            <v>39.1644</v>
          </cell>
        </row>
        <row r="96">
          <cell r="B96">
            <v>29050</v>
          </cell>
          <cell r="C96" t="str">
            <v>吴茱萸</v>
          </cell>
          <cell r="D96" t="str">
            <v>D</v>
          </cell>
          <cell r="E96" t="str">
            <v>净制</v>
          </cell>
          <cell r="F96" t="str">
            <v>10g</v>
          </cell>
          <cell r="G96">
            <v>100</v>
          </cell>
          <cell r="H96" t="str">
            <v>合格</v>
          </cell>
          <cell r="I96">
            <v>105</v>
          </cell>
        </row>
        <row r="97">
          <cell r="B97">
            <v>29280</v>
          </cell>
          <cell r="C97" t="str">
            <v>香橼</v>
          </cell>
          <cell r="D97" t="str">
            <v>D</v>
          </cell>
          <cell r="E97" t="str">
            <v>丝</v>
          </cell>
          <cell r="F97" t="str">
            <v>10g</v>
          </cell>
          <cell r="G97">
            <v>77</v>
          </cell>
          <cell r="H97" t="str">
            <v>合格</v>
          </cell>
          <cell r="I97">
            <v>30.2358</v>
          </cell>
        </row>
        <row r="98">
          <cell r="B98">
            <v>29369</v>
          </cell>
          <cell r="C98" t="str">
            <v>白蔹</v>
          </cell>
          <cell r="D98" t="str">
            <v>D</v>
          </cell>
          <cell r="E98" t="str">
            <v>片</v>
          </cell>
          <cell r="F98" t="str">
            <v>10g</v>
          </cell>
          <cell r="G98">
            <v>75.5</v>
          </cell>
          <cell r="H98" t="str">
            <v>合格</v>
          </cell>
          <cell r="I98">
            <v>12.8670875</v>
          </cell>
        </row>
        <row r="99">
          <cell r="B99">
            <v>29595</v>
          </cell>
          <cell r="C99" t="str">
            <v>芦竹根</v>
          </cell>
          <cell r="D99" t="str">
            <v>D</v>
          </cell>
          <cell r="E99" t="str">
            <v>片</v>
          </cell>
          <cell r="F99" t="str">
            <v>10g</v>
          </cell>
          <cell r="G99">
            <v>84</v>
          </cell>
          <cell r="H99" t="str">
            <v>合格</v>
          </cell>
          <cell r="I99">
            <v>9.6389</v>
          </cell>
        </row>
        <row r="100">
          <cell r="B100">
            <v>29821</v>
          </cell>
          <cell r="C100" t="str">
            <v>冬瓜皮</v>
          </cell>
          <cell r="D100" t="str">
            <v>D</v>
          </cell>
          <cell r="E100" t="str">
            <v>丝</v>
          </cell>
          <cell r="F100" t="str">
            <v>10g</v>
          </cell>
          <cell r="G100">
            <v>100</v>
          </cell>
          <cell r="H100" t="str">
            <v>合格</v>
          </cell>
          <cell r="I100">
            <v>10.7</v>
          </cell>
        </row>
        <row r="101">
          <cell r="B101">
            <v>30227</v>
          </cell>
          <cell r="C101" t="str">
            <v>白土苓</v>
          </cell>
          <cell r="D101" t="str">
            <v>D</v>
          </cell>
          <cell r="E101" t="str">
            <v>片</v>
          </cell>
          <cell r="F101" t="str">
            <v>10g</v>
          </cell>
          <cell r="G101">
            <v>100.5</v>
          </cell>
          <cell r="H101" t="str">
            <v>合格</v>
          </cell>
          <cell r="I101">
            <v>19.188348</v>
          </cell>
        </row>
        <row r="102">
          <cell r="B102">
            <v>30326</v>
          </cell>
          <cell r="C102" t="str">
            <v>玄参</v>
          </cell>
          <cell r="D102" t="str">
            <v>D</v>
          </cell>
          <cell r="E102" t="str">
            <v>片</v>
          </cell>
          <cell r="F102" t="str">
            <v>10g</v>
          </cell>
          <cell r="G102">
            <v>32</v>
          </cell>
          <cell r="H102" t="str">
            <v>合格</v>
          </cell>
          <cell r="I102">
            <v>8.48</v>
          </cell>
        </row>
        <row r="103">
          <cell r="B103">
            <v>30441</v>
          </cell>
          <cell r="C103" t="str">
            <v>麸炒青皮</v>
          </cell>
          <cell r="D103" t="str">
            <v>D</v>
          </cell>
          <cell r="E103" t="str">
            <v>片</v>
          </cell>
          <cell r="F103" t="str">
            <v>10g</v>
          </cell>
          <cell r="G103">
            <v>100</v>
          </cell>
          <cell r="H103" t="str">
            <v>合格</v>
          </cell>
          <cell r="I103">
            <v>28.4</v>
          </cell>
        </row>
        <row r="104">
          <cell r="B104">
            <v>30553</v>
          </cell>
          <cell r="C104" t="str">
            <v>威灵仙藤</v>
          </cell>
          <cell r="D104" t="str">
            <v>D</v>
          </cell>
          <cell r="E104" t="str">
            <v>段</v>
          </cell>
          <cell r="F104" t="str">
            <v>10g</v>
          </cell>
          <cell r="G104">
            <v>47.5</v>
          </cell>
          <cell r="H104" t="str">
            <v>合格</v>
          </cell>
          <cell r="I104">
            <v>3.99285</v>
          </cell>
        </row>
        <row r="105">
          <cell r="B105">
            <v>30638</v>
          </cell>
          <cell r="C105" t="str">
            <v>贯众</v>
          </cell>
          <cell r="D105" t="str">
            <v>D</v>
          </cell>
          <cell r="E105" t="str">
            <v>片</v>
          </cell>
          <cell r="F105" t="str">
            <v>10g</v>
          </cell>
          <cell r="G105">
            <v>4</v>
          </cell>
          <cell r="H105" t="str">
            <v>合格</v>
          </cell>
          <cell r="I105">
            <v>0.4972</v>
          </cell>
        </row>
        <row r="106">
          <cell r="B106">
            <v>30642</v>
          </cell>
          <cell r="C106" t="str">
            <v>炒川楝子</v>
          </cell>
          <cell r="D106" t="str">
            <v>D</v>
          </cell>
          <cell r="E106" t="str">
            <v>清炒</v>
          </cell>
          <cell r="F106" t="str">
            <v>10g</v>
          </cell>
          <cell r="G106">
            <v>5</v>
          </cell>
          <cell r="H106" t="str">
            <v>合格</v>
          </cell>
          <cell r="I106">
            <v>0.2825</v>
          </cell>
        </row>
        <row r="107">
          <cell r="B107">
            <v>30920</v>
          </cell>
          <cell r="C107" t="str">
            <v>木瓜</v>
          </cell>
          <cell r="D107" t="str">
            <v>D</v>
          </cell>
          <cell r="E107" t="str">
            <v>片</v>
          </cell>
          <cell r="F107" t="str">
            <v>10g</v>
          </cell>
          <cell r="G107">
            <v>18</v>
          </cell>
          <cell r="H107" t="str">
            <v>合格</v>
          </cell>
          <cell r="I107">
            <v>3.3042</v>
          </cell>
        </row>
        <row r="108">
          <cell r="B108">
            <v>30968</v>
          </cell>
          <cell r="C108" t="str">
            <v>车前草</v>
          </cell>
          <cell r="D108" t="str">
            <v>D</v>
          </cell>
          <cell r="E108" t="str">
            <v>段</v>
          </cell>
          <cell r="F108" t="str">
            <v>10g</v>
          </cell>
          <cell r="G108">
            <v>3</v>
          </cell>
          <cell r="H108" t="str">
            <v>合格</v>
          </cell>
          <cell r="I108">
            <v>0.350337</v>
          </cell>
        </row>
        <row r="109">
          <cell r="B109">
            <v>30971</v>
          </cell>
          <cell r="C109" t="str">
            <v>蜜白前</v>
          </cell>
          <cell r="D109" t="str">
            <v>D</v>
          </cell>
          <cell r="E109" t="str">
            <v>段</v>
          </cell>
          <cell r="F109" t="str">
            <v>10g</v>
          </cell>
          <cell r="G109">
            <v>100</v>
          </cell>
          <cell r="H109" t="str">
            <v>合格</v>
          </cell>
          <cell r="I109">
            <v>24.15696</v>
          </cell>
        </row>
        <row r="110">
          <cell r="B110">
            <v>31342</v>
          </cell>
          <cell r="C110" t="str">
            <v>石楠藤</v>
          </cell>
          <cell r="D110" t="str">
            <v>D</v>
          </cell>
          <cell r="E110" t="str">
            <v>段</v>
          </cell>
          <cell r="F110" t="str">
            <v>10g</v>
          </cell>
          <cell r="G110">
            <v>64</v>
          </cell>
          <cell r="H110" t="str">
            <v>合格</v>
          </cell>
          <cell r="I110">
            <v>5.6520692</v>
          </cell>
        </row>
        <row r="111">
          <cell r="B111">
            <v>31976</v>
          </cell>
          <cell r="C111" t="str">
            <v>炒王不留行</v>
          </cell>
          <cell r="D111" t="str">
            <v>D</v>
          </cell>
          <cell r="E111" t="str">
            <v>清炒</v>
          </cell>
          <cell r="F111" t="str">
            <v>10g</v>
          </cell>
          <cell r="G111">
            <v>59.3</v>
          </cell>
          <cell r="H111" t="str">
            <v>合格</v>
          </cell>
          <cell r="I111">
            <v>9.39255</v>
          </cell>
        </row>
        <row r="112">
          <cell r="B112">
            <v>36053</v>
          </cell>
          <cell r="C112" t="str">
            <v>炒蜂房</v>
          </cell>
          <cell r="D112" t="str">
            <v>D</v>
          </cell>
          <cell r="E112" t="str">
            <v>清炒</v>
          </cell>
          <cell r="F112" t="str">
            <v>10g</v>
          </cell>
          <cell r="G112">
            <v>27</v>
          </cell>
          <cell r="H112" t="str">
            <v>合格</v>
          </cell>
          <cell r="I112">
            <v>8.0703</v>
          </cell>
        </row>
        <row r="113">
          <cell r="B113">
            <v>37261</v>
          </cell>
          <cell r="C113" t="str">
            <v>马勃</v>
          </cell>
          <cell r="D113" t="str">
            <v>D</v>
          </cell>
          <cell r="E113" t="str">
            <v>块</v>
          </cell>
          <cell r="F113" t="str">
            <v>10g</v>
          </cell>
          <cell r="G113">
            <v>46</v>
          </cell>
          <cell r="H113" t="str">
            <v>合格</v>
          </cell>
          <cell r="I113">
            <v>75.452144</v>
          </cell>
        </row>
        <row r="114">
          <cell r="B114">
            <v>37946</v>
          </cell>
          <cell r="C114" t="str">
            <v>青蒿</v>
          </cell>
          <cell r="D114" t="str">
            <v>D</v>
          </cell>
          <cell r="E114" t="str">
            <v>段</v>
          </cell>
          <cell r="F114" t="str">
            <v>10g</v>
          </cell>
          <cell r="G114">
            <v>72.3</v>
          </cell>
          <cell r="H114" t="str">
            <v>合格</v>
          </cell>
          <cell r="I114">
            <v>9.3519</v>
          </cell>
        </row>
        <row r="115">
          <cell r="B115">
            <v>39289</v>
          </cell>
          <cell r="C115" t="str">
            <v>厚朴花</v>
          </cell>
          <cell r="D115" t="str">
            <v>D</v>
          </cell>
          <cell r="E115" t="str">
            <v>净制</v>
          </cell>
          <cell r="F115" t="str">
            <v>10g</v>
          </cell>
          <cell r="G115">
            <v>48</v>
          </cell>
          <cell r="H115" t="str">
            <v>合格</v>
          </cell>
          <cell r="I115">
            <v>17.4502825</v>
          </cell>
        </row>
        <row r="116">
          <cell r="B116">
            <v>40133</v>
          </cell>
          <cell r="C116" t="str">
            <v>蜜马兜铃</v>
          </cell>
          <cell r="D116" t="str">
            <v>D</v>
          </cell>
          <cell r="E116" t="str">
            <v>段</v>
          </cell>
          <cell r="F116" t="str">
            <v>10g</v>
          </cell>
          <cell r="G116">
            <v>7</v>
          </cell>
          <cell r="H116" t="str">
            <v>合格</v>
          </cell>
          <cell r="I116">
            <v>2.0566</v>
          </cell>
        </row>
        <row r="117">
          <cell r="B117">
            <v>40216</v>
          </cell>
          <cell r="C117" t="str">
            <v>薤白</v>
          </cell>
          <cell r="D117" t="str">
            <v>D</v>
          </cell>
          <cell r="E117" t="str">
            <v>净制</v>
          </cell>
          <cell r="F117" t="str">
            <v>10g</v>
          </cell>
          <cell r="G117">
            <v>78</v>
          </cell>
          <cell r="H117" t="str">
            <v>合格</v>
          </cell>
          <cell r="I117">
            <v>26.208</v>
          </cell>
        </row>
        <row r="118">
          <cell r="B118">
            <v>40703</v>
          </cell>
          <cell r="C118" t="str">
            <v>大豆黄卷</v>
          </cell>
          <cell r="D118" t="str">
            <v>D</v>
          </cell>
          <cell r="E118" t="str">
            <v>净制</v>
          </cell>
          <cell r="F118" t="str">
            <v>10g</v>
          </cell>
          <cell r="G118">
            <v>97</v>
          </cell>
          <cell r="H118" t="str">
            <v>合格</v>
          </cell>
          <cell r="I118">
            <v>15.714</v>
          </cell>
        </row>
        <row r="119">
          <cell r="B119">
            <v>40914</v>
          </cell>
          <cell r="C119" t="str">
            <v>苦参</v>
          </cell>
          <cell r="D119" t="str">
            <v>D</v>
          </cell>
          <cell r="E119" t="str">
            <v>片</v>
          </cell>
          <cell r="F119" t="str">
            <v>10g</v>
          </cell>
          <cell r="G119">
            <v>148</v>
          </cell>
          <cell r="H119" t="str">
            <v>合格</v>
          </cell>
          <cell r="I119">
            <v>46.32538</v>
          </cell>
        </row>
        <row r="120">
          <cell r="B120">
            <v>40917</v>
          </cell>
          <cell r="C120" t="str">
            <v>盐补骨脂</v>
          </cell>
          <cell r="D120" t="str">
            <v>D</v>
          </cell>
          <cell r="E120" t="str">
            <v>盐炙</v>
          </cell>
          <cell r="F120" t="str">
            <v>10g</v>
          </cell>
          <cell r="G120">
            <v>58.5</v>
          </cell>
          <cell r="H120" t="str">
            <v>合格</v>
          </cell>
          <cell r="I120">
            <v>10.37765</v>
          </cell>
        </row>
        <row r="121">
          <cell r="B121">
            <v>40921</v>
          </cell>
          <cell r="C121" t="str">
            <v>浮小麦</v>
          </cell>
          <cell r="D121" t="str">
            <v>D</v>
          </cell>
          <cell r="E121" t="str">
            <v>净制</v>
          </cell>
          <cell r="F121" t="str">
            <v>10g</v>
          </cell>
          <cell r="G121">
            <v>90</v>
          </cell>
          <cell r="H121" t="str">
            <v>合格</v>
          </cell>
          <cell r="I121">
            <v>9.9</v>
          </cell>
        </row>
        <row r="122">
          <cell r="B122">
            <v>40922</v>
          </cell>
          <cell r="C122" t="str">
            <v>广藿香</v>
          </cell>
          <cell r="D122" t="str">
            <v>D</v>
          </cell>
          <cell r="E122" t="str">
            <v>段</v>
          </cell>
          <cell r="F122" t="str">
            <v>10g</v>
          </cell>
          <cell r="G122">
            <v>15.5</v>
          </cell>
          <cell r="H122" t="str">
            <v>合格</v>
          </cell>
          <cell r="I122">
            <v>4.1385</v>
          </cell>
        </row>
        <row r="123">
          <cell r="B123">
            <v>40923</v>
          </cell>
          <cell r="C123" t="str">
            <v>蒲黄</v>
          </cell>
          <cell r="D123" t="str">
            <v>D</v>
          </cell>
          <cell r="E123" t="str">
            <v>净制</v>
          </cell>
          <cell r="F123" t="str">
            <v>10g</v>
          </cell>
          <cell r="G123">
            <v>75.5</v>
          </cell>
          <cell r="H123" t="str">
            <v>合格</v>
          </cell>
          <cell r="I123">
            <v>127.4683</v>
          </cell>
        </row>
        <row r="124">
          <cell r="B124">
            <v>41088</v>
          </cell>
          <cell r="C124" t="str">
            <v>藁本</v>
          </cell>
          <cell r="D124" t="str">
            <v>D</v>
          </cell>
          <cell r="E124" t="str">
            <v>片</v>
          </cell>
          <cell r="F124" t="str">
            <v>10g</v>
          </cell>
          <cell r="G124">
            <v>50</v>
          </cell>
          <cell r="H124" t="str">
            <v>合格</v>
          </cell>
          <cell r="I124">
            <v>37</v>
          </cell>
        </row>
        <row r="125">
          <cell r="B125">
            <v>42147</v>
          </cell>
          <cell r="C125" t="str">
            <v>炒山枝仁</v>
          </cell>
          <cell r="D125" t="str">
            <v>D</v>
          </cell>
          <cell r="E125" t="str">
            <v>清炒</v>
          </cell>
          <cell r="F125" t="str">
            <v>10g</v>
          </cell>
          <cell r="G125">
            <v>96.4</v>
          </cell>
          <cell r="H125" t="str">
            <v>合格</v>
          </cell>
          <cell r="I125">
            <v>35.9572</v>
          </cell>
        </row>
        <row r="126">
          <cell r="B126">
            <v>43027</v>
          </cell>
          <cell r="C126" t="str">
            <v>夏枯草</v>
          </cell>
          <cell r="D126" t="str">
            <v>D</v>
          </cell>
          <cell r="E126" t="str">
            <v>净制</v>
          </cell>
          <cell r="F126" t="str">
            <v>10g</v>
          </cell>
          <cell r="G126">
            <v>114.4</v>
          </cell>
          <cell r="H126" t="str">
            <v>合格</v>
          </cell>
          <cell r="I126">
            <v>33.24248</v>
          </cell>
        </row>
        <row r="127">
          <cell r="B127">
            <v>43957</v>
          </cell>
          <cell r="C127" t="str">
            <v>石榴皮</v>
          </cell>
          <cell r="D127" t="str">
            <v>D</v>
          </cell>
          <cell r="E127" t="str">
            <v>块</v>
          </cell>
          <cell r="F127" t="str">
            <v>10g</v>
          </cell>
          <cell r="G127">
            <v>39</v>
          </cell>
          <cell r="H127" t="str">
            <v>合格</v>
          </cell>
          <cell r="I127">
            <v>2.872311</v>
          </cell>
        </row>
        <row r="128">
          <cell r="B128">
            <v>44303</v>
          </cell>
          <cell r="C128" t="str">
            <v>升麻</v>
          </cell>
          <cell r="D128" t="str">
            <v>D</v>
          </cell>
          <cell r="E128" t="str">
            <v>片</v>
          </cell>
          <cell r="F128" t="str">
            <v>10g</v>
          </cell>
          <cell r="G128">
            <v>58.5</v>
          </cell>
          <cell r="H128" t="str">
            <v>合格</v>
          </cell>
          <cell r="I128">
            <v>16.33646</v>
          </cell>
        </row>
        <row r="129">
          <cell r="B129">
            <v>44308</v>
          </cell>
          <cell r="C129" t="str">
            <v>白鲜皮</v>
          </cell>
          <cell r="D129" t="str">
            <v>D</v>
          </cell>
          <cell r="E129" t="str">
            <v>片</v>
          </cell>
          <cell r="F129" t="str">
            <v>10g</v>
          </cell>
          <cell r="G129">
            <v>95.3</v>
          </cell>
          <cell r="H129" t="str">
            <v>合格</v>
          </cell>
          <cell r="I129">
            <v>189.17164</v>
          </cell>
        </row>
        <row r="130">
          <cell r="B130">
            <v>44309</v>
          </cell>
          <cell r="C130" t="str">
            <v>猪苓</v>
          </cell>
          <cell r="D130" t="str">
            <v>D</v>
          </cell>
          <cell r="E130" t="str">
            <v>片</v>
          </cell>
          <cell r="F130" t="str">
            <v>10g</v>
          </cell>
          <cell r="G130">
            <v>75.6</v>
          </cell>
          <cell r="H130" t="str">
            <v>合格</v>
          </cell>
          <cell r="I130">
            <v>220.49005</v>
          </cell>
        </row>
        <row r="131">
          <cell r="B131">
            <v>44312</v>
          </cell>
          <cell r="C131" t="str">
            <v>盐韭菜子</v>
          </cell>
          <cell r="D131" t="str">
            <v>D</v>
          </cell>
          <cell r="E131" t="str">
            <v>盐炙</v>
          </cell>
          <cell r="F131" t="str">
            <v>10g</v>
          </cell>
          <cell r="G131">
            <v>41</v>
          </cell>
          <cell r="H131" t="str">
            <v>合格</v>
          </cell>
          <cell r="I131">
            <v>6.57402</v>
          </cell>
        </row>
        <row r="132">
          <cell r="B132">
            <v>44551</v>
          </cell>
          <cell r="C132" t="str">
            <v>瞿麦</v>
          </cell>
          <cell r="D132" t="str">
            <v>D</v>
          </cell>
          <cell r="E132" t="str">
            <v>段</v>
          </cell>
          <cell r="F132" t="str">
            <v>10g</v>
          </cell>
          <cell r="G132">
            <v>8</v>
          </cell>
          <cell r="H132" t="str">
            <v>合格</v>
          </cell>
          <cell r="I132">
            <v>0.8</v>
          </cell>
        </row>
        <row r="133">
          <cell r="B133">
            <v>44552</v>
          </cell>
          <cell r="C133" t="str">
            <v>麻黄</v>
          </cell>
          <cell r="D133" t="str">
            <v>D</v>
          </cell>
          <cell r="E133" t="str">
            <v>段</v>
          </cell>
          <cell r="F133" t="str">
            <v>10g</v>
          </cell>
          <cell r="G133">
            <v>76.95</v>
          </cell>
          <cell r="H133" t="str">
            <v>合格</v>
          </cell>
          <cell r="I133">
            <v>34.7814</v>
          </cell>
        </row>
        <row r="134">
          <cell r="B134">
            <v>44554</v>
          </cell>
          <cell r="C134" t="str">
            <v>谷精草</v>
          </cell>
          <cell r="D134" t="str">
            <v>D</v>
          </cell>
          <cell r="E134" t="str">
            <v>段</v>
          </cell>
          <cell r="F134" t="str">
            <v>10g</v>
          </cell>
          <cell r="G134">
            <v>20</v>
          </cell>
          <cell r="H134" t="str">
            <v>合格</v>
          </cell>
          <cell r="I134">
            <v>3.164</v>
          </cell>
        </row>
        <row r="135">
          <cell r="B135">
            <v>44555</v>
          </cell>
          <cell r="C135" t="str">
            <v>大青叶</v>
          </cell>
          <cell r="D135" t="str">
            <v>D</v>
          </cell>
          <cell r="E135" t="str">
            <v>段</v>
          </cell>
          <cell r="F135" t="str">
            <v>10g</v>
          </cell>
          <cell r="G135">
            <v>92.5</v>
          </cell>
          <cell r="H135" t="str">
            <v>合格</v>
          </cell>
          <cell r="I135">
            <v>10.545</v>
          </cell>
        </row>
        <row r="136">
          <cell r="B136">
            <v>47043</v>
          </cell>
          <cell r="C136" t="str">
            <v>山萸肉</v>
          </cell>
          <cell r="D136" t="str">
            <v>D</v>
          </cell>
          <cell r="E136" t="str">
            <v>净制</v>
          </cell>
          <cell r="F136" t="str">
            <v>10g</v>
          </cell>
          <cell r="G136">
            <v>82.8</v>
          </cell>
          <cell r="H136" t="str">
            <v>合格</v>
          </cell>
          <cell r="I136">
            <v>50.716</v>
          </cell>
        </row>
        <row r="137">
          <cell r="B137">
            <v>47800</v>
          </cell>
          <cell r="C137" t="str">
            <v>合欢皮</v>
          </cell>
          <cell r="D137" t="str">
            <v>D</v>
          </cell>
          <cell r="E137" t="str">
            <v>片</v>
          </cell>
          <cell r="F137" t="str">
            <v>10g</v>
          </cell>
          <cell r="G137">
            <v>26.5</v>
          </cell>
          <cell r="H137" t="str">
            <v>合格</v>
          </cell>
          <cell r="I137">
            <v>2.9415</v>
          </cell>
        </row>
        <row r="138">
          <cell r="B138">
            <v>47914</v>
          </cell>
          <cell r="C138" t="str">
            <v>烫骨碎补</v>
          </cell>
          <cell r="D138" t="str">
            <v>D</v>
          </cell>
          <cell r="E138" t="str">
            <v>片</v>
          </cell>
          <cell r="F138" t="str">
            <v>10g</v>
          </cell>
          <cell r="G138">
            <v>27.5</v>
          </cell>
          <cell r="H138" t="str">
            <v>合格</v>
          </cell>
          <cell r="I138">
            <v>3.929123</v>
          </cell>
        </row>
        <row r="139">
          <cell r="B139">
            <v>48321</v>
          </cell>
          <cell r="C139" t="str">
            <v>姜厚朴</v>
          </cell>
          <cell r="D139" t="str">
            <v>D</v>
          </cell>
          <cell r="E139" t="str">
            <v>丝</v>
          </cell>
          <cell r="F139" t="str">
            <v>10g</v>
          </cell>
          <cell r="G139">
            <v>61.1</v>
          </cell>
          <cell r="H139" t="str">
            <v>合格</v>
          </cell>
          <cell r="I139">
            <v>13.5031</v>
          </cell>
        </row>
        <row r="140">
          <cell r="B140">
            <v>48643</v>
          </cell>
          <cell r="C140" t="str">
            <v>玉竹</v>
          </cell>
          <cell r="D140" t="str">
            <v>D</v>
          </cell>
          <cell r="E140" t="str">
            <v>片</v>
          </cell>
          <cell r="F140" t="str">
            <v>10g</v>
          </cell>
          <cell r="G140">
            <v>12.9</v>
          </cell>
          <cell r="H140" t="str">
            <v>合格</v>
          </cell>
          <cell r="I140">
            <v>10.25475</v>
          </cell>
        </row>
        <row r="141">
          <cell r="B141">
            <v>48650</v>
          </cell>
          <cell r="C141" t="str">
            <v>龙胆草</v>
          </cell>
          <cell r="D141" t="str">
            <v>D</v>
          </cell>
          <cell r="E141" t="str">
            <v>段</v>
          </cell>
          <cell r="F141" t="str">
            <v>10g</v>
          </cell>
          <cell r="G141">
            <v>119</v>
          </cell>
          <cell r="H141" t="str">
            <v>合格</v>
          </cell>
          <cell r="I141">
            <v>11.14112</v>
          </cell>
        </row>
        <row r="142">
          <cell r="B142">
            <v>48651</v>
          </cell>
          <cell r="C142" t="str">
            <v>姜半夏</v>
          </cell>
          <cell r="D142" t="str">
            <v>D</v>
          </cell>
          <cell r="E142" t="str">
            <v>复制</v>
          </cell>
          <cell r="F142" t="str">
            <v>10g</v>
          </cell>
          <cell r="G142">
            <v>48.5</v>
          </cell>
          <cell r="H142" t="str">
            <v>合格</v>
          </cell>
          <cell r="I142">
            <v>121.9847</v>
          </cell>
        </row>
        <row r="143">
          <cell r="B143">
            <v>48840</v>
          </cell>
          <cell r="C143" t="str">
            <v>南沙参</v>
          </cell>
          <cell r="D143" t="str">
            <v>D</v>
          </cell>
          <cell r="E143" t="str">
            <v>片</v>
          </cell>
          <cell r="F143" t="str">
            <v>10g</v>
          </cell>
          <cell r="G143">
            <v>48</v>
          </cell>
          <cell r="H143" t="str">
            <v>合格</v>
          </cell>
          <cell r="I143">
            <v>23.76</v>
          </cell>
        </row>
        <row r="144">
          <cell r="B144">
            <v>49187</v>
          </cell>
          <cell r="C144" t="str">
            <v>防己</v>
          </cell>
          <cell r="D144" t="str">
            <v>D</v>
          </cell>
          <cell r="E144" t="str">
            <v>片</v>
          </cell>
          <cell r="F144" t="str">
            <v>10g</v>
          </cell>
          <cell r="G144">
            <v>96</v>
          </cell>
          <cell r="H144" t="str">
            <v>合格</v>
          </cell>
          <cell r="I144">
            <v>147.168</v>
          </cell>
        </row>
        <row r="145">
          <cell r="B145">
            <v>49188</v>
          </cell>
          <cell r="C145" t="str">
            <v>淫羊藿</v>
          </cell>
          <cell r="D145" t="str">
            <v>D</v>
          </cell>
          <cell r="E145" t="str">
            <v>段</v>
          </cell>
          <cell r="F145" t="str">
            <v>10g</v>
          </cell>
          <cell r="G145">
            <v>100</v>
          </cell>
          <cell r="H145" t="str">
            <v>合格</v>
          </cell>
          <cell r="I145">
            <v>25.2</v>
          </cell>
        </row>
        <row r="146">
          <cell r="B146">
            <v>49190</v>
          </cell>
          <cell r="C146" t="str">
            <v>茜草</v>
          </cell>
          <cell r="D146" t="str">
            <v>D</v>
          </cell>
          <cell r="E146" t="str">
            <v>段</v>
          </cell>
          <cell r="F146" t="str">
            <v>10g</v>
          </cell>
          <cell r="G146">
            <v>64</v>
          </cell>
          <cell r="H146" t="str">
            <v>合格</v>
          </cell>
          <cell r="I146">
            <v>18.82945</v>
          </cell>
        </row>
        <row r="147">
          <cell r="B147">
            <v>49201</v>
          </cell>
          <cell r="C147" t="str">
            <v>龙骨</v>
          </cell>
          <cell r="D147" t="str">
            <v>D</v>
          </cell>
          <cell r="E147" t="str">
            <v>粉</v>
          </cell>
          <cell r="F147" t="str">
            <v>10g</v>
          </cell>
          <cell r="G147">
            <v>38</v>
          </cell>
          <cell r="H147" t="str">
            <v>合格</v>
          </cell>
          <cell r="I147">
            <v>10.89295</v>
          </cell>
        </row>
        <row r="148">
          <cell r="B148">
            <v>49202</v>
          </cell>
          <cell r="C148" t="str">
            <v>金钱草</v>
          </cell>
          <cell r="D148" t="str">
            <v>D</v>
          </cell>
          <cell r="E148" t="str">
            <v>段</v>
          </cell>
          <cell r="F148" t="str">
            <v>10g</v>
          </cell>
          <cell r="G148">
            <v>12</v>
          </cell>
          <cell r="H148" t="str">
            <v>合格</v>
          </cell>
          <cell r="I148">
            <v>1.08</v>
          </cell>
        </row>
        <row r="149">
          <cell r="B149">
            <v>49204</v>
          </cell>
          <cell r="C149" t="str">
            <v>仙鹤草</v>
          </cell>
          <cell r="D149" t="str">
            <v>D</v>
          </cell>
          <cell r="E149" t="str">
            <v>段</v>
          </cell>
          <cell r="F149" t="str">
            <v>10g</v>
          </cell>
          <cell r="G149">
            <v>77</v>
          </cell>
          <cell r="H149" t="str">
            <v>合格</v>
          </cell>
          <cell r="I149">
            <v>6.3786</v>
          </cell>
        </row>
        <row r="150">
          <cell r="B150">
            <v>49518</v>
          </cell>
          <cell r="C150" t="str">
            <v>炒牛蒡子</v>
          </cell>
          <cell r="D150" t="str">
            <v>D</v>
          </cell>
          <cell r="E150" t="str">
            <v>清炒</v>
          </cell>
          <cell r="F150" t="str">
            <v>10g</v>
          </cell>
          <cell r="G150">
            <v>100</v>
          </cell>
          <cell r="H150" t="str">
            <v>合格</v>
          </cell>
          <cell r="I150">
            <v>23.1</v>
          </cell>
        </row>
        <row r="151">
          <cell r="B151">
            <v>49557</v>
          </cell>
          <cell r="C151" t="str">
            <v>蜜桑白皮</v>
          </cell>
          <cell r="D151" t="str">
            <v>D</v>
          </cell>
          <cell r="E151" t="str">
            <v>丝</v>
          </cell>
          <cell r="F151" t="str">
            <v>10g</v>
          </cell>
          <cell r="G151">
            <v>22</v>
          </cell>
          <cell r="H151" t="str">
            <v>合格</v>
          </cell>
          <cell r="I151">
            <v>2.7993</v>
          </cell>
        </row>
        <row r="152">
          <cell r="B152">
            <v>49560</v>
          </cell>
          <cell r="C152" t="str">
            <v>蜜瓜蒌皮</v>
          </cell>
          <cell r="D152" t="str">
            <v>D</v>
          </cell>
          <cell r="E152" t="str">
            <v>丝</v>
          </cell>
          <cell r="F152" t="str">
            <v>10g</v>
          </cell>
          <cell r="G152">
            <v>120.5</v>
          </cell>
          <cell r="H152" t="str">
            <v>合格</v>
          </cell>
          <cell r="I152">
            <v>24.3064</v>
          </cell>
        </row>
        <row r="153">
          <cell r="B153">
            <v>49561</v>
          </cell>
          <cell r="C153" t="str">
            <v>石韦</v>
          </cell>
          <cell r="D153" t="str">
            <v>D</v>
          </cell>
          <cell r="E153" t="str">
            <v>丝</v>
          </cell>
          <cell r="F153" t="str">
            <v>10g</v>
          </cell>
          <cell r="G153">
            <v>33.5</v>
          </cell>
          <cell r="H153" t="str">
            <v>合格</v>
          </cell>
          <cell r="I153">
            <v>4.6565</v>
          </cell>
        </row>
        <row r="154">
          <cell r="B154">
            <v>49565</v>
          </cell>
          <cell r="C154" t="str">
            <v>炒僵蚕</v>
          </cell>
          <cell r="D154" t="str">
            <v>D</v>
          </cell>
          <cell r="E154" t="str">
            <v>麸炒</v>
          </cell>
          <cell r="F154" t="str">
            <v>10g</v>
          </cell>
          <cell r="G154">
            <v>63.6</v>
          </cell>
          <cell r="H154" t="str">
            <v>合格</v>
          </cell>
          <cell r="I154">
            <v>84.5411</v>
          </cell>
        </row>
        <row r="155">
          <cell r="B155">
            <v>49567</v>
          </cell>
          <cell r="C155" t="str">
            <v>皂角刺</v>
          </cell>
          <cell r="D155" t="str">
            <v>D</v>
          </cell>
          <cell r="E155" t="str">
            <v>片</v>
          </cell>
          <cell r="F155" t="str">
            <v>10g</v>
          </cell>
          <cell r="G155">
            <v>93.2</v>
          </cell>
          <cell r="H155" t="str">
            <v>合格</v>
          </cell>
          <cell r="I155">
            <v>210.0728</v>
          </cell>
        </row>
        <row r="156">
          <cell r="B156">
            <v>49727</v>
          </cell>
          <cell r="C156" t="str">
            <v>天花粉</v>
          </cell>
          <cell r="D156" t="str">
            <v>D</v>
          </cell>
          <cell r="E156" t="str">
            <v>片</v>
          </cell>
          <cell r="F156" t="str">
            <v>10g</v>
          </cell>
          <cell r="G156">
            <v>52.6</v>
          </cell>
          <cell r="H156" t="str">
            <v>合格</v>
          </cell>
          <cell r="I156">
            <v>17.37221</v>
          </cell>
        </row>
        <row r="157">
          <cell r="B157">
            <v>49835</v>
          </cell>
          <cell r="C157" t="str">
            <v>茵陈</v>
          </cell>
          <cell r="D157" t="str">
            <v>D</v>
          </cell>
          <cell r="E157" t="str">
            <v>段</v>
          </cell>
          <cell r="F157" t="str">
            <v>10g</v>
          </cell>
          <cell r="G157">
            <v>99.1</v>
          </cell>
          <cell r="H157" t="str">
            <v>合格</v>
          </cell>
          <cell r="I157">
            <v>10.2073</v>
          </cell>
        </row>
        <row r="158">
          <cell r="B158">
            <v>49838</v>
          </cell>
          <cell r="C158" t="str">
            <v>地骨皮</v>
          </cell>
          <cell r="D158" t="str">
            <v>D</v>
          </cell>
          <cell r="E158" t="str">
            <v>净制</v>
          </cell>
          <cell r="F158" t="str">
            <v>10g</v>
          </cell>
          <cell r="G158">
            <v>62.4</v>
          </cell>
          <cell r="H158" t="str">
            <v>合格</v>
          </cell>
          <cell r="I158">
            <v>44.5536</v>
          </cell>
        </row>
        <row r="159">
          <cell r="B159">
            <v>54639</v>
          </cell>
          <cell r="C159" t="str">
            <v>茯神</v>
          </cell>
          <cell r="D159" t="str">
            <v>D</v>
          </cell>
          <cell r="E159" t="str">
            <v>片</v>
          </cell>
          <cell r="F159" t="str">
            <v>10g</v>
          </cell>
          <cell r="G159">
            <v>15</v>
          </cell>
          <cell r="H159" t="str">
            <v>合格</v>
          </cell>
          <cell r="I159">
            <v>4.365</v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>
            <v>9614.35</v>
          </cell>
          <cell r="H160" t="str">
            <v/>
          </cell>
          <cell r="I160">
            <v>5156.3164903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169"/>
  <sheetViews>
    <sheetView tabSelected="1" zoomScale="115" zoomScaleNormal="115" topLeftCell="F131" workbookViewId="0">
      <selection activeCell="L149" sqref="L149"/>
    </sheetView>
  </sheetViews>
  <sheetFormatPr defaultColWidth="9" defaultRowHeight="20" customHeight="1"/>
  <cols>
    <col min="1" max="5" width="9" style="3"/>
    <col min="6" max="6" width="4.80833333333333" style="3" customWidth="1"/>
    <col min="7" max="7" width="9.80833333333333" style="3" customWidth="1"/>
    <col min="8" max="8" width="4.89166666666667" style="3" customWidth="1"/>
    <col min="9" max="9" width="7.25" style="3" customWidth="1"/>
    <col min="10" max="10" width="5.43333333333333" style="3" customWidth="1"/>
    <col min="11" max="12" width="11.125" style="3"/>
    <col min="13" max="14" width="5.875" style="3" customWidth="1"/>
    <col min="15" max="16" width="14.625" style="3" customWidth="1"/>
    <col min="17" max="17" width="8.5" style="3" customWidth="1"/>
    <col min="18" max="16380" width="9" style="1"/>
  </cols>
  <sheetData>
    <row r="1" s="1" customFormat="1" customHeight="1" spans="1:17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="1" customFormat="1" customHeight="1" spans="1:17">
      <c r="A2" s="14" t="s">
        <v>1</v>
      </c>
      <c r="B2" s="18" t="s">
        <v>2</v>
      </c>
      <c r="C2" s="18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/>
      <c r="O2" s="14"/>
      <c r="P2" s="14"/>
      <c r="Q2" s="14"/>
    </row>
    <row r="3" s="1" customFormat="1" customHeight="1" spans="1:17">
      <c r="A3" s="14"/>
      <c r="B3" s="18"/>
      <c r="C3" s="18"/>
      <c r="D3" s="14"/>
      <c r="E3" s="14"/>
      <c r="F3" s="14"/>
      <c r="G3" s="14"/>
      <c r="H3" s="14"/>
      <c r="I3" s="14"/>
      <c r="J3" s="14"/>
      <c r="K3" s="14"/>
      <c r="L3" s="14"/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</row>
    <row r="4" s="1" customFormat="1" customHeight="1" spans="1:17">
      <c r="A4" s="14">
        <v>1</v>
      </c>
      <c r="B4" s="14">
        <v>361</v>
      </c>
      <c r="C4" s="14" t="s">
        <v>19</v>
      </c>
      <c r="D4" s="21" t="s">
        <v>20</v>
      </c>
      <c r="E4" s="22">
        <v>12914</v>
      </c>
      <c r="F4" s="21" t="s">
        <v>21</v>
      </c>
      <c r="G4" s="21" t="s">
        <v>22</v>
      </c>
      <c r="H4" s="21" t="s">
        <v>23</v>
      </c>
      <c r="I4" s="22">
        <f>VLOOKUP(E$1:E$65509,[1]查询当前所有门店保管帐库存!$B$1:$G$65536,6,0)</f>
        <v>111</v>
      </c>
      <c r="J4" s="21" t="s">
        <v>24</v>
      </c>
      <c r="K4" s="14">
        <f t="shared" ref="K4:K12" si="0">L4/I4</f>
        <v>0.0733127927927928</v>
      </c>
      <c r="L4" s="14">
        <f>VLOOKUP(E:E,[1]查询当前所有门店保管帐库存!$B$1:$I$65536,8,0)</f>
        <v>8.13772</v>
      </c>
      <c r="M4" s="14"/>
      <c r="N4" s="14"/>
      <c r="O4" s="14"/>
      <c r="P4" s="14"/>
      <c r="Q4" s="14" t="s">
        <v>25</v>
      </c>
    </row>
    <row r="5" s="1" customFormat="1" customHeight="1" spans="1:17">
      <c r="A5" s="14">
        <v>3</v>
      </c>
      <c r="B5" s="14">
        <v>361</v>
      </c>
      <c r="C5" s="14" t="s">
        <v>19</v>
      </c>
      <c r="D5" s="25" t="s">
        <v>26</v>
      </c>
      <c r="E5" s="22">
        <v>12996</v>
      </c>
      <c r="F5" s="21" t="s">
        <v>27</v>
      </c>
      <c r="G5" s="21" t="s">
        <v>28</v>
      </c>
      <c r="H5" s="21" t="s">
        <v>23</v>
      </c>
      <c r="I5" s="22">
        <f>VLOOKUP(E$1:E$65509,[1]查询当前所有门店保管帐库存!$B$1:$G$65536,6,0)</f>
        <v>26</v>
      </c>
      <c r="J5" s="21" t="s">
        <v>24</v>
      </c>
      <c r="K5" s="14">
        <f>L5/I5</f>
        <v>0.0943</v>
      </c>
      <c r="L5" s="14">
        <f>VLOOKUP(E:E,[1]查询当前所有门店保管帐库存!$B$1:$I$65536,8,0)</f>
        <v>2.4518</v>
      </c>
      <c r="M5" s="14"/>
      <c r="N5" s="14"/>
      <c r="O5" s="14"/>
      <c r="P5" s="14"/>
      <c r="Q5" s="14" t="s">
        <v>25</v>
      </c>
    </row>
    <row r="6" s="1" customFormat="1" customHeight="1" spans="1:17">
      <c r="A6" s="14">
        <v>4</v>
      </c>
      <c r="B6" s="14">
        <v>361</v>
      </c>
      <c r="C6" s="14" t="s">
        <v>19</v>
      </c>
      <c r="D6" s="21" t="s">
        <v>29</v>
      </c>
      <c r="E6" s="22">
        <v>13024</v>
      </c>
      <c r="F6" s="21" t="s">
        <v>30</v>
      </c>
      <c r="G6" s="21">
        <v>100101</v>
      </c>
      <c r="H6" s="21" t="s">
        <v>31</v>
      </c>
      <c r="I6" s="22">
        <f>VLOOKUP(E$1:E$65509,[1]查询当前所有门店保管帐库存!$B$1:$G$65536,6,0)</f>
        <v>75.6</v>
      </c>
      <c r="J6" s="21" t="s">
        <v>24</v>
      </c>
      <c r="K6" s="14">
        <f>L6/I6</f>
        <v>0.0285527341269841</v>
      </c>
      <c r="L6" s="14">
        <f>VLOOKUP(E:E,[1]查询当前所有门店保管帐库存!$B$1:$I$65536,8,0)</f>
        <v>2.1585867</v>
      </c>
      <c r="M6" s="14"/>
      <c r="N6" s="14"/>
      <c r="O6" s="14"/>
      <c r="P6" s="14"/>
      <c r="Q6" s="14" t="s">
        <v>25</v>
      </c>
    </row>
    <row r="7" s="1" customFormat="1" customHeight="1" spans="1:17">
      <c r="A7" s="14">
        <v>5</v>
      </c>
      <c r="B7" s="14">
        <v>361</v>
      </c>
      <c r="C7" s="14" t="s">
        <v>19</v>
      </c>
      <c r="D7" s="21" t="s">
        <v>32</v>
      </c>
      <c r="E7" s="22">
        <v>13096</v>
      </c>
      <c r="F7" s="21" t="s">
        <v>33</v>
      </c>
      <c r="G7" s="21" t="s">
        <v>34</v>
      </c>
      <c r="H7" s="21" t="s">
        <v>35</v>
      </c>
      <c r="I7" s="22">
        <f>VLOOKUP(E$1:E$65509,[1]查询当前所有门店保管帐库存!$B$1:$G$65536,6,0)</f>
        <v>60</v>
      </c>
      <c r="J7" s="21" t="s">
        <v>24</v>
      </c>
      <c r="K7" s="14">
        <f>L7/I7</f>
        <v>0.135922</v>
      </c>
      <c r="L7" s="14">
        <f>VLOOKUP(E:E,[1]查询当前所有门店保管帐库存!$B$1:$I$65536,8,0)</f>
        <v>8.15532</v>
      </c>
      <c r="M7" s="14"/>
      <c r="N7" s="14"/>
      <c r="O7" s="14"/>
      <c r="P7" s="14"/>
      <c r="Q7" s="14" t="s">
        <v>25</v>
      </c>
    </row>
    <row r="8" s="1" customFormat="1" customHeight="1" spans="1:17">
      <c r="A8" s="14">
        <v>6</v>
      </c>
      <c r="B8" s="14">
        <v>361</v>
      </c>
      <c r="C8" s="14" t="s">
        <v>19</v>
      </c>
      <c r="D8" s="21" t="s">
        <v>36</v>
      </c>
      <c r="E8" s="22">
        <v>13106</v>
      </c>
      <c r="F8" s="21" t="s">
        <v>27</v>
      </c>
      <c r="G8" s="21" t="s">
        <v>37</v>
      </c>
      <c r="H8" s="21" t="s">
        <v>38</v>
      </c>
      <c r="I8" s="22">
        <f>VLOOKUP(E$1:E$65509,[1]查询当前所有门店保管帐库存!$B$1:$G$65536,6,0)</f>
        <v>66.5</v>
      </c>
      <c r="J8" s="21" t="s">
        <v>24</v>
      </c>
      <c r="K8" s="14">
        <f>L8/I8</f>
        <v>0.085</v>
      </c>
      <c r="L8" s="14">
        <f>VLOOKUP(E:E,[1]查询当前所有门店保管帐库存!$B$1:$I$65536,8,0)</f>
        <v>5.6525</v>
      </c>
      <c r="M8" s="14"/>
      <c r="N8" s="14"/>
      <c r="O8" s="14"/>
      <c r="P8" s="14"/>
      <c r="Q8" s="14" t="s">
        <v>25</v>
      </c>
    </row>
    <row r="9" s="1" customFormat="1" customHeight="1" spans="1:17">
      <c r="A9" s="14">
        <v>8</v>
      </c>
      <c r="B9" s="14">
        <v>361</v>
      </c>
      <c r="C9" s="14" t="s">
        <v>19</v>
      </c>
      <c r="D9" s="21" t="s">
        <v>39</v>
      </c>
      <c r="E9" s="22">
        <v>13311</v>
      </c>
      <c r="F9" s="21" t="s">
        <v>33</v>
      </c>
      <c r="G9" s="21" t="s">
        <v>40</v>
      </c>
      <c r="H9" s="21" t="s">
        <v>23</v>
      </c>
      <c r="I9" s="22">
        <f>VLOOKUP(E$1:E$65509,[1]查询当前所有门店保管帐库存!$B$1:$G$65536,6,0)</f>
        <v>73.5</v>
      </c>
      <c r="J9" s="21" t="s">
        <v>24</v>
      </c>
      <c r="K9" s="14">
        <f>L9/I9</f>
        <v>0.134</v>
      </c>
      <c r="L9" s="14">
        <f>VLOOKUP(E:E,[1]查询当前所有门店保管帐库存!$B$1:$I$65536,8,0)</f>
        <v>9.849</v>
      </c>
      <c r="M9" s="14"/>
      <c r="N9" s="14"/>
      <c r="O9" s="14"/>
      <c r="P9" s="14"/>
      <c r="Q9" s="14" t="s">
        <v>25</v>
      </c>
    </row>
    <row r="10" customHeight="1" spans="1:17">
      <c r="A10" s="14">
        <v>9</v>
      </c>
      <c r="B10" s="14">
        <v>361</v>
      </c>
      <c r="C10" s="14" t="s">
        <v>19</v>
      </c>
      <c r="D10" s="21" t="s">
        <v>41</v>
      </c>
      <c r="E10" s="22">
        <v>13314</v>
      </c>
      <c r="F10" s="21" t="s">
        <v>42</v>
      </c>
      <c r="G10" s="21" t="s">
        <v>43</v>
      </c>
      <c r="H10" s="21" t="s">
        <v>23</v>
      </c>
      <c r="I10" s="22">
        <f>VLOOKUP(E$1:E$65509,[1]查询当前所有门店保管帐库存!$B$1:$G$65536,6,0)</f>
        <v>83</v>
      </c>
      <c r="J10" s="21" t="s">
        <v>24</v>
      </c>
      <c r="K10" s="14">
        <f>L10/I10</f>
        <v>0.432085481927711</v>
      </c>
      <c r="L10" s="14">
        <f>VLOOKUP(E:E,[1]查询当前所有门店保管帐库存!$B$1:$I$65536,8,0)</f>
        <v>35.863095</v>
      </c>
      <c r="M10" s="14"/>
      <c r="N10" s="14"/>
      <c r="O10" s="14"/>
      <c r="P10" s="14"/>
      <c r="Q10" s="14" t="s">
        <v>25</v>
      </c>
    </row>
    <row r="11" customHeight="1" spans="1:17">
      <c r="A11" s="14">
        <v>10</v>
      </c>
      <c r="B11" s="14">
        <v>361</v>
      </c>
      <c r="C11" s="14" t="s">
        <v>19</v>
      </c>
      <c r="D11" s="21" t="s">
        <v>44</v>
      </c>
      <c r="E11" s="22">
        <v>13569</v>
      </c>
      <c r="F11" s="21" t="s">
        <v>21</v>
      </c>
      <c r="G11" s="21" t="s">
        <v>45</v>
      </c>
      <c r="H11" s="21" t="s">
        <v>23</v>
      </c>
      <c r="I11" s="22">
        <f>VLOOKUP(E$1:E$65509,[1]查询当前所有门店保管帐库存!$B$1:$G$65536,6,0)</f>
        <v>100</v>
      </c>
      <c r="J11" s="21" t="s">
        <v>24</v>
      </c>
      <c r="K11" s="14">
        <f>L11/I11</f>
        <v>0.093</v>
      </c>
      <c r="L11" s="14">
        <f>VLOOKUP(E:E,[1]查询当前所有门店保管帐库存!$B$1:$I$65536,8,0)</f>
        <v>9.3</v>
      </c>
      <c r="M11" s="14"/>
      <c r="N11" s="14"/>
      <c r="O11" s="14" t="s">
        <v>25</v>
      </c>
      <c r="P11" s="14"/>
      <c r="Q11" s="14"/>
    </row>
    <row r="12" customHeight="1" spans="1:17">
      <c r="A12" s="14">
        <v>11</v>
      </c>
      <c r="B12" s="14">
        <v>361</v>
      </c>
      <c r="C12" s="14" t="s">
        <v>19</v>
      </c>
      <c r="D12" s="21" t="s">
        <v>46</v>
      </c>
      <c r="E12" s="22">
        <v>13882</v>
      </c>
      <c r="F12" s="21" t="s">
        <v>21</v>
      </c>
      <c r="G12" s="21" t="s">
        <v>47</v>
      </c>
      <c r="H12" s="21" t="s">
        <v>23</v>
      </c>
      <c r="I12" s="22">
        <f>VLOOKUP(E$1:E$65509,[1]查询当前所有门店保管帐库存!$B$1:$G$65536,6,0)</f>
        <v>53.5</v>
      </c>
      <c r="J12" s="21" t="s">
        <v>24</v>
      </c>
      <c r="K12" s="14">
        <f>L12/I12</f>
        <v>0.093</v>
      </c>
      <c r="L12" s="14">
        <f>VLOOKUP(E:E,[1]查询当前所有门店保管帐库存!$B$1:$I$65536,8,0)</f>
        <v>4.9755</v>
      </c>
      <c r="M12" s="14"/>
      <c r="N12" s="14"/>
      <c r="O12" s="14"/>
      <c r="P12" s="14"/>
      <c r="Q12" s="20" t="s">
        <v>25</v>
      </c>
    </row>
    <row r="13" customHeight="1" spans="1:17">
      <c r="A13" s="14">
        <v>13</v>
      </c>
      <c r="B13" s="14">
        <v>361</v>
      </c>
      <c r="C13" s="14" t="s">
        <v>19</v>
      </c>
      <c r="D13" s="21" t="s">
        <v>48</v>
      </c>
      <c r="E13" s="22">
        <v>14310</v>
      </c>
      <c r="F13" s="21" t="s">
        <v>49</v>
      </c>
      <c r="G13" s="21">
        <v>1411001</v>
      </c>
      <c r="H13" s="21" t="s">
        <v>38</v>
      </c>
      <c r="I13" s="22">
        <f>VLOOKUP(E$1:E$65509,[1]查询当前所有门店保管帐库存!$B$1:$G$65536,6,0)</f>
        <v>100</v>
      </c>
      <c r="J13" s="21" t="s">
        <v>24</v>
      </c>
      <c r="K13" s="14">
        <f t="shared" ref="K13:K44" si="1">L13/I13</f>
        <v>0.052</v>
      </c>
      <c r="L13" s="14">
        <f>VLOOKUP(E:E,[1]查询当前所有门店保管帐库存!$B$1:$I$65536,8,0)</f>
        <v>5.2</v>
      </c>
      <c r="M13" s="14"/>
      <c r="N13" s="14"/>
      <c r="O13" s="14" t="s">
        <v>25</v>
      </c>
      <c r="P13" s="14"/>
      <c r="Q13" s="29"/>
    </row>
    <row r="14" customHeight="1" spans="1:17">
      <c r="A14" s="14">
        <v>14</v>
      </c>
      <c r="B14" s="14">
        <v>361</v>
      </c>
      <c r="C14" s="14" t="s">
        <v>19</v>
      </c>
      <c r="D14" s="21" t="s">
        <v>50</v>
      </c>
      <c r="E14" s="22">
        <v>14358</v>
      </c>
      <c r="F14" s="21" t="s">
        <v>27</v>
      </c>
      <c r="G14" s="21" t="s">
        <v>51</v>
      </c>
      <c r="H14" s="21" t="s">
        <v>23</v>
      </c>
      <c r="I14" s="22">
        <f>VLOOKUP(E$1:E$65509,[1]查询当前所有门店保管帐库存!$B$1:$G$65536,6,0)</f>
        <v>92.7</v>
      </c>
      <c r="J14" s="21" t="s">
        <v>24</v>
      </c>
      <c r="K14" s="14">
        <f>L14/I14</f>
        <v>0.368</v>
      </c>
      <c r="L14" s="14">
        <f>VLOOKUP(E:E,[1]查询当前所有门店保管帐库存!$B$1:$I$65536,8,0)</f>
        <v>34.1136</v>
      </c>
      <c r="M14" s="14"/>
      <c r="N14" s="14"/>
      <c r="O14" s="14" t="s">
        <v>25</v>
      </c>
      <c r="P14" s="14"/>
      <c r="Q14" s="14"/>
    </row>
    <row r="15" customHeight="1" spans="1:17">
      <c r="A15" s="14">
        <v>15</v>
      </c>
      <c r="B15" s="14">
        <v>361</v>
      </c>
      <c r="C15" s="14" t="s">
        <v>19</v>
      </c>
      <c r="D15" s="21" t="s">
        <v>52</v>
      </c>
      <c r="E15" s="22">
        <v>14428</v>
      </c>
      <c r="F15" s="25" t="s">
        <v>53</v>
      </c>
      <c r="G15" s="21" t="s">
        <v>54</v>
      </c>
      <c r="H15" s="21" t="s">
        <v>23</v>
      </c>
      <c r="I15" s="22">
        <f>VLOOKUP(E$1:E$65509,[1]查询当前所有门店保管帐库存!$B$1:$G$65536,6,0)</f>
        <v>38.5</v>
      </c>
      <c r="J15" s="21" t="s">
        <v>24</v>
      </c>
      <c r="K15" s="14">
        <f>L15/I15</f>
        <v>0.190043636363636</v>
      </c>
      <c r="L15" s="14">
        <f>VLOOKUP(E:E,[1]查询当前所有门店保管帐库存!$B$1:$I$65536,8,0)</f>
        <v>7.31668</v>
      </c>
      <c r="M15" s="14"/>
      <c r="N15" s="14"/>
      <c r="O15" s="14" t="s">
        <v>25</v>
      </c>
      <c r="P15" s="14"/>
      <c r="Q15" s="14"/>
    </row>
    <row r="16" customHeight="1" spans="1:17">
      <c r="A16" s="14">
        <v>16</v>
      </c>
      <c r="B16" s="14">
        <v>361</v>
      </c>
      <c r="C16" s="14" t="s">
        <v>19</v>
      </c>
      <c r="D16" s="21" t="s">
        <v>55</v>
      </c>
      <c r="E16" s="22">
        <v>14527</v>
      </c>
      <c r="F16" s="21" t="s">
        <v>56</v>
      </c>
      <c r="G16" s="21" t="s">
        <v>57</v>
      </c>
      <c r="H16" s="21" t="s">
        <v>23</v>
      </c>
      <c r="I16" s="22">
        <f>VLOOKUP(E$1:E$65509,[1]查询当前所有门店保管帐库存!$B$1:$G$65536,6,0)</f>
        <v>59</v>
      </c>
      <c r="J16" s="21" t="s">
        <v>24</v>
      </c>
      <c r="K16" s="14">
        <f>L16/I16</f>
        <v>0.2</v>
      </c>
      <c r="L16" s="14">
        <f>VLOOKUP(E:E,[1]查询当前所有门店保管帐库存!$B$1:$I$65536,8,0)</f>
        <v>11.8</v>
      </c>
      <c r="M16" s="14"/>
      <c r="N16" s="14"/>
      <c r="O16" s="14" t="s">
        <v>25</v>
      </c>
      <c r="P16" s="14"/>
      <c r="Q16" s="14"/>
    </row>
    <row r="17" customHeight="1" spans="1:17">
      <c r="A17" s="14">
        <v>17</v>
      </c>
      <c r="B17" s="14">
        <v>361</v>
      </c>
      <c r="C17" s="14" t="s">
        <v>19</v>
      </c>
      <c r="D17" s="21" t="s">
        <v>58</v>
      </c>
      <c r="E17" s="22">
        <v>16490</v>
      </c>
      <c r="F17" s="21" t="s">
        <v>21</v>
      </c>
      <c r="G17" s="21" t="s">
        <v>59</v>
      </c>
      <c r="H17" s="21" t="s">
        <v>23</v>
      </c>
      <c r="I17" s="22">
        <f>VLOOKUP(E$1:E$65509,[1]查询当前所有门店保管帐库存!$B$1:$G$65536,6,0)</f>
        <v>40</v>
      </c>
      <c r="J17" s="21" t="s">
        <v>24</v>
      </c>
      <c r="K17" s="14">
        <f>L17/I17</f>
        <v>0.2177095</v>
      </c>
      <c r="L17" s="14">
        <f>VLOOKUP(E:E,[1]查询当前所有门店保管帐库存!$B$1:$I$65536,8,0)</f>
        <v>8.70838</v>
      </c>
      <c r="M17" s="14"/>
      <c r="N17" s="14"/>
      <c r="O17" s="14"/>
      <c r="P17" s="14"/>
      <c r="Q17" s="14" t="s">
        <v>25</v>
      </c>
    </row>
    <row r="18" customHeight="1" spans="1:17">
      <c r="A18" s="14">
        <v>18</v>
      </c>
      <c r="B18" s="14">
        <v>361</v>
      </c>
      <c r="C18" s="14" t="s">
        <v>19</v>
      </c>
      <c r="D18" s="21" t="s">
        <v>60</v>
      </c>
      <c r="E18" s="22">
        <v>22124</v>
      </c>
      <c r="F18" s="21" t="s">
        <v>61</v>
      </c>
      <c r="G18" s="21" t="s">
        <v>62</v>
      </c>
      <c r="H18" s="21" t="s">
        <v>63</v>
      </c>
      <c r="I18" s="22">
        <f>VLOOKUP(E$1:E$65509,[1]查询当前所有门店保管帐库存!$B$1:$G$65536,6,0)</f>
        <v>7.4</v>
      </c>
      <c r="J18" s="21" t="s">
        <v>24</v>
      </c>
      <c r="K18" s="14">
        <f>L18/I18</f>
        <v>2.50537837837838</v>
      </c>
      <c r="L18" s="14">
        <f>VLOOKUP(E:E,[1]查询当前所有门店保管帐库存!$B$1:$I$65536,8,0)</f>
        <v>18.5398</v>
      </c>
      <c r="M18" s="14"/>
      <c r="N18" s="14"/>
      <c r="O18" s="14" t="s">
        <v>25</v>
      </c>
      <c r="P18" s="14"/>
      <c r="Q18" s="14"/>
    </row>
    <row r="19" customHeight="1" spans="1:17">
      <c r="A19" s="14">
        <v>20</v>
      </c>
      <c r="B19" s="14">
        <v>361</v>
      </c>
      <c r="C19" s="14" t="s">
        <v>19</v>
      </c>
      <c r="D19" s="21" t="s">
        <v>64</v>
      </c>
      <c r="E19" s="22">
        <v>22252</v>
      </c>
      <c r="F19" s="21" t="s">
        <v>65</v>
      </c>
      <c r="G19" s="21" t="s">
        <v>66</v>
      </c>
      <c r="H19" s="21" t="s">
        <v>67</v>
      </c>
      <c r="I19" s="22">
        <f>VLOOKUP(E$1:E$65509,[1]查询当前所有门店保管帐库存!$B$1:$G$65536,6,0)</f>
        <v>76</v>
      </c>
      <c r="J19" s="21" t="s">
        <v>24</v>
      </c>
      <c r="K19" s="14">
        <f>L19/I19</f>
        <v>0.8145</v>
      </c>
      <c r="L19" s="14">
        <f>VLOOKUP(E:E,[1]查询当前所有门店保管帐库存!$B$1:$I$65536,8,0)</f>
        <v>61.902</v>
      </c>
      <c r="M19" s="14"/>
      <c r="N19" s="14"/>
      <c r="O19" s="14"/>
      <c r="P19" s="14"/>
      <c r="Q19" s="14"/>
    </row>
    <row r="20" customHeight="1" spans="1:17">
      <c r="A20" s="14">
        <v>21</v>
      </c>
      <c r="B20" s="14">
        <v>361</v>
      </c>
      <c r="C20" s="14" t="s">
        <v>19</v>
      </c>
      <c r="D20" s="21" t="s">
        <v>68</v>
      </c>
      <c r="E20" s="22">
        <v>22289</v>
      </c>
      <c r="F20" s="21" t="s">
        <v>56</v>
      </c>
      <c r="G20" s="21" t="s">
        <v>69</v>
      </c>
      <c r="H20" s="21" t="s">
        <v>70</v>
      </c>
      <c r="I20" s="22">
        <f>VLOOKUP(E$1:E$65509,[1]查询当前所有门店保管帐库存!$B$1:$G$65536,6,0)</f>
        <v>85</v>
      </c>
      <c r="J20" s="21" t="s">
        <v>24</v>
      </c>
      <c r="K20" s="14">
        <f>L20/I20</f>
        <v>1.30434235294118</v>
      </c>
      <c r="L20" s="14">
        <f>VLOOKUP(E:E,[1]查询当前所有门店保管帐库存!$B$1:$I$65536,8,0)</f>
        <v>110.8691</v>
      </c>
      <c r="M20" s="14"/>
      <c r="N20" s="14"/>
      <c r="O20" s="14" t="s">
        <v>25</v>
      </c>
      <c r="P20" s="14"/>
      <c r="Q20" s="14"/>
    </row>
    <row r="21" customHeight="1" spans="1:17">
      <c r="A21" s="14">
        <v>22</v>
      </c>
      <c r="B21" s="14">
        <v>361</v>
      </c>
      <c r="C21" s="14" t="s">
        <v>19</v>
      </c>
      <c r="D21" s="21" t="s">
        <v>71</v>
      </c>
      <c r="E21" s="22">
        <v>22538</v>
      </c>
      <c r="F21" s="21" t="s">
        <v>21</v>
      </c>
      <c r="G21" s="21" t="s">
        <v>72</v>
      </c>
      <c r="H21" s="21" t="s">
        <v>23</v>
      </c>
      <c r="I21" s="22">
        <f>VLOOKUP(E$1:E$65509,[1]查询当前所有门店保管帐库存!$B$1:$G$65536,6,0)</f>
        <v>72.3</v>
      </c>
      <c r="J21" s="21" t="s">
        <v>24</v>
      </c>
      <c r="K21" s="14">
        <f>L21/I21</f>
        <v>0.455759474412172</v>
      </c>
      <c r="L21" s="14">
        <f>VLOOKUP(E:E,[1]查询当前所有门店保管帐库存!$B$1:$I$65536,8,0)</f>
        <v>32.95141</v>
      </c>
      <c r="M21" s="14"/>
      <c r="N21" s="14"/>
      <c r="O21" s="14" t="s">
        <v>25</v>
      </c>
      <c r="P21" s="14"/>
      <c r="Q21" s="14"/>
    </row>
    <row r="22" customHeight="1" spans="1:17">
      <c r="A22" s="14">
        <v>23</v>
      </c>
      <c r="B22" s="14">
        <v>361</v>
      </c>
      <c r="C22" s="14" t="s">
        <v>19</v>
      </c>
      <c r="D22" s="21" t="s">
        <v>73</v>
      </c>
      <c r="E22" s="22">
        <v>23458</v>
      </c>
      <c r="F22" s="21" t="s">
        <v>27</v>
      </c>
      <c r="G22" s="21" t="s">
        <v>59</v>
      </c>
      <c r="H22" s="21" t="s">
        <v>23</v>
      </c>
      <c r="I22" s="22">
        <f>VLOOKUP(E$1:E$65509,[1]查询当前所有门店保管帐库存!$B$1:$G$65536,6,0)</f>
        <v>47</v>
      </c>
      <c r="J22" s="21" t="s">
        <v>24</v>
      </c>
      <c r="K22" s="14">
        <f>L22/I22</f>
        <v>0.167636489361702</v>
      </c>
      <c r="L22" s="14">
        <f>VLOOKUP(E:E,[1]查询当前所有门店保管帐库存!$B$1:$I$65536,8,0)</f>
        <v>7.878915</v>
      </c>
      <c r="M22" s="14"/>
      <c r="N22" s="14"/>
      <c r="O22" s="14"/>
      <c r="P22" s="14"/>
      <c r="Q22" s="14" t="s">
        <v>25</v>
      </c>
    </row>
    <row r="23" customHeight="1" spans="1:17">
      <c r="A23" s="14">
        <v>24</v>
      </c>
      <c r="B23" s="14">
        <v>361</v>
      </c>
      <c r="C23" s="14" t="s">
        <v>19</v>
      </c>
      <c r="D23" s="21" t="s">
        <v>74</v>
      </c>
      <c r="E23" s="22">
        <v>23719</v>
      </c>
      <c r="F23" s="21" t="s">
        <v>75</v>
      </c>
      <c r="G23" s="21" t="s">
        <v>76</v>
      </c>
      <c r="H23" s="21" t="s">
        <v>35</v>
      </c>
      <c r="I23" s="22">
        <f>VLOOKUP(E$1:E$65509,[1]查询当前所有门店保管帐库存!$B$1:$G$65536,6,0)</f>
        <v>57.3</v>
      </c>
      <c r="J23" s="21" t="s">
        <v>24</v>
      </c>
      <c r="K23" s="14">
        <f>L23/I23</f>
        <v>0.646500872600349</v>
      </c>
      <c r="L23" s="14">
        <f>VLOOKUP(E:E,[1]查询当前所有门店保管帐库存!$B$1:$I$65536,8,0)</f>
        <v>37.0445</v>
      </c>
      <c r="M23" s="14"/>
      <c r="N23" s="14"/>
      <c r="O23" s="14"/>
      <c r="P23" s="14"/>
      <c r="Q23" s="14" t="s">
        <v>25</v>
      </c>
    </row>
    <row r="24" customHeight="1" spans="1:17">
      <c r="A24" s="14">
        <v>26</v>
      </c>
      <c r="B24" s="14">
        <v>361</v>
      </c>
      <c r="C24" s="14" t="s">
        <v>19</v>
      </c>
      <c r="D24" s="21" t="s">
        <v>77</v>
      </c>
      <c r="E24" s="22">
        <v>25286</v>
      </c>
      <c r="F24" s="21" t="s">
        <v>21</v>
      </c>
      <c r="G24" s="21" t="s">
        <v>78</v>
      </c>
      <c r="H24" s="21" t="s">
        <v>23</v>
      </c>
      <c r="I24" s="22">
        <f>VLOOKUP(E$1:E$65509,[1]查询当前所有门店保管帐库存!$B$1:$G$65536,6,0)</f>
        <v>52</v>
      </c>
      <c r="J24" s="21" t="s">
        <v>24</v>
      </c>
      <c r="K24" s="14">
        <f>L24/I24</f>
        <v>0.155</v>
      </c>
      <c r="L24" s="14">
        <f>VLOOKUP(E:E,[1]查询当前所有门店保管帐库存!$B$1:$I$65536,8,0)</f>
        <v>8.06</v>
      </c>
      <c r="M24" s="14"/>
      <c r="N24" s="14"/>
      <c r="O24" s="14" t="s">
        <v>25</v>
      </c>
      <c r="P24" s="14"/>
      <c r="Q24" s="14"/>
    </row>
    <row r="25" customHeight="1" spans="1:17">
      <c r="A25" s="14">
        <v>27</v>
      </c>
      <c r="B25" s="14">
        <v>361</v>
      </c>
      <c r="C25" s="14" t="s">
        <v>19</v>
      </c>
      <c r="D25" s="21" t="s">
        <v>79</v>
      </c>
      <c r="E25" s="22">
        <v>25287</v>
      </c>
      <c r="F25" s="21" t="s">
        <v>27</v>
      </c>
      <c r="G25" s="21" t="s">
        <v>80</v>
      </c>
      <c r="H25" s="21" t="s">
        <v>23</v>
      </c>
      <c r="I25" s="22">
        <f>VLOOKUP(E$1:E$65509,[1]查询当前所有门店保管帐库存!$B$1:$G$65536,6,0)</f>
        <v>100</v>
      </c>
      <c r="J25" s="21" t="s">
        <v>24</v>
      </c>
      <c r="K25" s="14">
        <f>L25/I25</f>
        <v>0.097</v>
      </c>
      <c r="L25" s="14">
        <f>VLOOKUP(E:E,[1]查询当前所有门店保管帐库存!$B$1:$I$65536,8,0)</f>
        <v>9.7</v>
      </c>
      <c r="M25" s="14"/>
      <c r="N25" s="14"/>
      <c r="O25" s="14" t="s">
        <v>25</v>
      </c>
      <c r="P25" s="14"/>
      <c r="Q25" s="14"/>
    </row>
    <row r="26" customHeight="1" spans="1:17">
      <c r="A26" s="14">
        <v>28</v>
      </c>
      <c r="B26" s="14">
        <v>361</v>
      </c>
      <c r="C26" s="14" t="s">
        <v>19</v>
      </c>
      <c r="D26" s="21" t="s">
        <v>81</v>
      </c>
      <c r="E26" s="22">
        <v>25288</v>
      </c>
      <c r="F26" s="21" t="s">
        <v>21</v>
      </c>
      <c r="G26" s="21" t="s">
        <v>45</v>
      </c>
      <c r="H26" s="21" t="s">
        <v>67</v>
      </c>
      <c r="I26" s="22">
        <f>VLOOKUP(E$1:E$65509,[1]查询当前所有门店保管帐库存!$B$1:$G$65536,6,0)</f>
        <v>100</v>
      </c>
      <c r="J26" s="21" t="s">
        <v>24</v>
      </c>
      <c r="K26" s="14">
        <f>L26/I26</f>
        <v>1.099</v>
      </c>
      <c r="L26" s="14">
        <f>VLOOKUP(E:E,[1]查询当前所有门店保管帐库存!$B$1:$I$65536,8,0)</f>
        <v>109.9</v>
      </c>
      <c r="M26" s="14"/>
      <c r="N26" s="14"/>
      <c r="O26" s="14" t="s">
        <v>25</v>
      </c>
      <c r="P26" s="14"/>
      <c r="Q26" s="14"/>
    </row>
    <row r="27" customHeight="1" spans="1:17">
      <c r="A27" s="14">
        <v>29</v>
      </c>
      <c r="B27" s="14">
        <v>361</v>
      </c>
      <c r="C27" s="14" t="s">
        <v>19</v>
      </c>
      <c r="D27" s="21" t="s">
        <v>82</v>
      </c>
      <c r="E27" s="22">
        <v>25291</v>
      </c>
      <c r="F27" s="21" t="s">
        <v>21</v>
      </c>
      <c r="G27" s="21" t="s">
        <v>83</v>
      </c>
      <c r="H27" s="21" t="s">
        <v>84</v>
      </c>
      <c r="I27" s="22">
        <f>VLOOKUP(E$1:E$65509,[1]查询当前所有门店保管帐库存!$B$1:$G$65536,6,0)</f>
        <v>64.4</v>
      </c>
      <c r="J27" s="21" t="s">
        <v>24</v>
      </c>
      <c r="K27" s="14">
        <f>L27/I27</f>
        <v>0.147801863354037</v>
      </c>
      <c r="L27" s="14">
        <f>VLOOKUP(E:E,[1]查询当前所有门店保管帐库存!$B$1:$I$65536,8,0)</f>
        <v>9.51844</v>
      </c>
      <c r="M27" s="14"/>
      <c r="N27" s="14"/>
      <c r="O27" s="14"/>
      <c r="P27" s="14"/>
      <c r="Q27" s="14" t="s">
        <v>25</v>
      </c>
    </row>
    <row r="28" customHeight="1" spans="1:17">
      <c r="A28" s="14">
        <v>30</v>
      </c>
      <c r="B28" s="14">
        <v>361</v>
      </c>
      <c r="C28" s="14" t="s">
        <v>19</v>
      </c>
      <c r="D28" s="21" t="s">
        <v>85</v>
      </c>
      <c r="E28" s="22">
        <v>25293</v>
      </c>
      <c r="F28" s="21" t="s">
        <v>27</v>
      </c>
      <c r="G28" s="21" t="s">
        <v>66</v>
      </c>
      <c r="H28" s="21" t="s">
        <v>63</v>
      </c>
      <c r="I28" s="22">
        <f>VLOOKUP(E$1:E$65509,[1]查询当前所有门店保管帐库存!$B$1:$G$65536,6,0)</f>
        <v>26</v>
      </c>
      <c r="J28" s="21" t="s">
        <v>24</v>
      </c>
      <c r="K28" s="14">
        <f>L28/I28</f>
        <v>0.200038461538462</v>
      </c>
      <c r="L28" s="14">
        <f>VLOOKUP(E:E,[1]查询当前所有门店保管帐库存!$B$1:$I$65536,8,0)</f>
        <v>5.201</v>
      </c>
      <c r="M28" s="14"/>
      <c r="N28" s="14"/>
      <c r="O28" s="14"/>
      <c r="P28" s="14"/>
      <c r="Q28" s="14" t="s">
        <v>25</v>
      </c>
    </row>
    <row r="29" customHeight="1" spans="1:17">
      <c r="A29" s="14">
        <v>31</v>
      </c>
      <c r="B29" s="14">
        <v>361</v>
      </c>
      <c r="C29" s="14" t="s">
        <v>19</v>
      </c>
      <c r="D29" s="21" t="s">
        <v>86</v>
      </c>
      <c r="E29" s="22">
        <v>25311</v>
      </c>
      <c r="F29" s="21" t="s">
        <v>21</v>
      </c>
      <c r="G29" s="21" t="s">
        <v>87</v>
      </c>
      <c r="H29" s="21" t="s">
        <v>23</v>
      </c>
      <c r="I29" s="22">
        <f>VLOOKUP(E$1:E$65509,[1]查询当前所有门店保管帐库存!$B$1:$G$65536,6,0)</f>
        <v>47</v>
      </c>
      <c r="J29" s="21" t="s">
        <v>24</v>
      </c>
      <c r="K29" s="14">
        <f>L29/I29</f>
        <v>2.306</v>
      </c>
      <c r="L29" s="14">
        <f>VLOOKUP(E:E,[1]查询当前所有门店保管帐库存!$B$1:$I$65536,8,0)</f>
        <v>108.382</v>
      </c>
      <c r="M29" s="14"/>
      <c r="N29" s="14"/>
      <c r="O29" s="14" t="s">
        <v>25</v>
      </c>
      <c r="P29" s="14"/>
      <c r="Q29" s="14"/>
    </row>
    <row r="30" customHeight="1" spans="1:17">
      <c r="A30" s="14">
        <v>32</v>
      </c>
      <c r="B30" s="14">
        <v>361</v>
      </c>
      <c r="C30" s="14" t="s">
        <v>19</v>
      </c>
      <c r="D30" s="21" t="s">
        <v>88</v>
      </c>
      <c r="E30" s="22">
        <v>25312</v>
      </c>
      <c r="F30" s="21" t="s">
        <v>42</v>
      </c>
      <c r="G30" s="21" t="s">
        <v>62</v>
      </c>
      <c r="H30" s="21" t="s">
        <v>67</v>
      </c>
      <c r="I30" s="22">
        <f>VLOOKUP(E$1:E$65509,[1]查询当前所有门店保管帐库存!$B$1:$G$65536,6,0)</f>
        <v>43.2</v>
      </c>
      <c r="J30" s="21" t="s">
        <v>24</v>
      </c>
      <c r="K30" s="14">
        <f>L30/I30</f>
        <v>0.2034</v>
      </c>
      <c r="L30" s="14">
        <f>VLOOKUP(E:E,[1]查询当前所有门店保管帐库存!$B$1:$I$65536,8,0)</f>
        <v>8.78688</v>
      </c>
      <c r="M30" s="14"/>
      <c r="N30" s="14"/>
      <c r="O30" s="14"/>
      <c r="P30" s="14"/>
      <c r="Q30" s="14" t="s">
        <v>25</v>
      </c>
    </row>
    <row r="31" customHeight="1" spans="1:17">
      <c r="A31" s="14">
        <v>33</v>
      </c>
      <c r="B31" s="14">
        <v>361</v>
      </c>
      <c r="C31" s="14" t="s">
        <v>19</v>
      </c>
      <c r="D31" s="21" t="s">
        <v>89</v>
      </c>
      <c r="E31" s="22">
        <v>25329</v>
      </c>
      <c r="F31" s="21" t="s">
        <v>42</v>
      </c>
      <c r="G31" s="21" t="s">
        <v>90</v>
      </c>
      <c r="H31" s="21" t="s">
        <v>91</v>
      </c>
      <c r="I31" s="22">
        <f>VLOOKUP(E$1:E$65509,[1]查询当前所有门店保管帐库存!$B$1:$G$65536,6,0)</f>
        <v>84</v>
      </c>
      <c r="J31" s="21" t="s">
        <v>24</v>
      </c>
      <c r="K31" s="14">
        <f>L31/I31</f>
        <v>0.643</v>
      </c>
      <c r="L31" s="14">
        <f>VLOOKUP(E:E,[1]查询当前所有门店保管帐库存!$B$1:$I$65536,8,0)</f>
        <v>54.012</v>
      </c>
      <c r="M31" s="14"/>
      <c r="N31" s="14"/>
      <c r="O31" s="14"/>
      <c r="P31" s="14"/>
      <c r="Q31" s="14" t="s">
        <v>25</v>
      </c>
    </row>
    <row r="32" customHeight="1" spans="1:17">
      <c r="A32" s="14">
        <v>34</v>
      </c>
      <c r="B32" s="14">
        <v>361</v>
      </c>
      <c r="C32" s="14" t="s">
        <v>19</v>
      </c>
      <c r="D32" s="21" t="s">
        <v>92</v>
      </c>
      <c r="E32" s="22">
        <v>25336</v>
      </c>
      <c r="F32" s="21" t="s">
        <v>21</v>
      </c>
      <c r="G32" s="21" t="s">
        <v>45</v>
      </c>
      <c r="H32" s="21" t="s">
        <v>23</v>
      </c>
      <c r="I32" s="22">
        <f>VLOOKUP(E$1:E$65509,[1]查询当前所有门店保管帐库存!$B$1:$G$65536,6,0)</f>
        <v>40.6</v>
      </c>
      <c r="J32" s="21" t="s">
        <v>24</v>
      </c>
      <c r="K32" s="14">
        <f>L32/I32</f>
        <v>0.135</v>
      </c>
      <c r="L32" s="14">
        <f>VLOOKUP(E:E,[1]查询当前所有门店保管帐库存!$B$1:$I$65536,8,0)</f>
        <v>5.481</v>
      </c>
      <c r="M32" s="14"/>
      <c r="N32" s="14"/>
      <c r="O32" s="14" t="s">
        <v>25</v>
      </c>
      <c r="P32" s="14"/>
      <c r="Q32" s="14"/>
    </row>
    <row r="33" customHeight="1" spans="1:17">
      <c r="A33" s="14">
        <v>35</v>
      </c>
      <c r="B33" s="14">
        <v>361</v>
      </c>
      <c r="C33" s="14" t="s">
        <v>19</v>
      </c>
      <c r="D33" s="21" t="s">
        <v>93</v>
      </c>
      <c r="E33" s="22">
        <v>25417</v>
      </c>
      <c r="F33" s="21" t="s">
        <v>21</v>
      </c>
      <c r="G33" s="21" t="s">
        <v>94</v>
      </c>
      <c r="H33" s="21" t="s">
        <v>84</v>
      </c>
      <c r="I33" s="22">
        <f>VLOOKUP(E$1:E$65509,[1]查询当前所有门店保管帐库存!$B$1:$G$65536,6,0)</f>
        <v>79.3</v>
      </c>
      <c r="J33" s="21" t="s">
        <v>24</v>
      </c>
      <c r="K33" s="14">
        <f>L33/I33</f>
        <v>1.225</v>
      </c>
      <c r="L33" s="14">
        <f>VLOOKUP(E:E,[1]查询当前所有门店保管帐库存!$B$1:$I$65536,8,0)</f>
        <v>97.1425</v>
      </c>
      <c r="M33" s="14"/>
      <c r="N33" s="14"/>
      <c r="O33" s="14" t="s">
        <v>25</v>
      </c>
      <c r="P33" s="14"/>
      <c r="Q33" s="14"/>
    </row>
    <row r="34" customHeight="1" spans="1:17">
      <c r="A34" s="14">
        <v>36</v>
      </c>
      <c r="B34" s="14">
        <v>361</v>
      </c>
      <c r="C34" s="14" t="s">
        <v>19</v>
      </c>
      <c r="D34" s="21" t="s">
        <v>95</v>
      </c>
      <c r="E34" s="22">
        <v>25422</v>
      </c>
      <c r="F34" s="21" t="s">
        <v>96</v>
      </c>
      <c r="G34" s="21" t="s">
        <v>97</v>
      </c>
      <c r="H34" s="21" t="s">
        <v>98</v>
      </c>
      <c r="I34" s="22">
        <f>VLOOKUP(E$1:E$65509,[1]查询当前所有门店保管帐库存!$B$1:$G$65536,6,0)</f>
        <v>100</v>
      </c>
      <c r="J34" s="21" t="s">
        <v>24</v>
      </c>
      <c r="K34" s="14">
        <f>L34/I34</f>
        <v>1.65319</v>
      </c>
      <c r="L34" s="14">
        <f>VLOOKUP(E:E,[1]查询当前所有门店保管帐库存!$B$1:$I$65536,8,0)</f>
        <v>165.319</v>
      </c>
      <c r="M34" s="14"/>
      <c r="N34" s="14"/>
      <c r="O34" s="14" t="s">
        <v>25</v>
      </c>
      <c r="P34" s="14"/>
      <c r="Q34" s="14"/>
    </row>
    <row r="35" customHeight="1" spans="1:17">
      <c r="A35" s="14">
        <v>37</v>
      </c>
      <c r="B35" s="14">
        <v>361</v>
      </c>
      <c r="C35" s="14" t="s">
        <v>19</v>
      </c>
      <c r="D35" s="21" t="s">
        <v>99</v>
      </c>
      <c r="E35" s="22">
        <v>25424</v>
      </c>
      <c r="F35" s="21" t="s">
        <v>42</v>
      </c>
      <c r="G35" s="21" t="s">
        <v>69</v>
      </c>
      <c r="H35" s="21" t="s">
        <v>91</v>
      </c>
      <c r="I35" s="22">
        <f>VLOOKUP(E$1:E$65509,[1]查询当前所有门店保管帐库存!$B$1:$G$65536,6,0)</f>
        <v>96.4</v>
      </c>
      <c r="J35" s="21" t="s">
        <v>24</v>
      </c>
      <c r="K35" s="14">
        <f>L35/I35</f>
        <v>0.736</v>
      </c>
      <c r="L35" s="14">
        <f>VLOOKUP(E:E,[1]查询当前所有门店保管帐库存!$B$1:$I$65536,8,0)</f>
        <v>70.9504</v>
      </c>
      <c r="M35" s="14" t="s">
        <v>25</v>
      </c>
      <c r="N35" s="14"/>
      <c r="O35" s="14"/>
      <c r="P35" s="14"/>
      <c r="Q35" s="14"/>
    </row>
    <row r="36" customHeight="1" spans="1:17">
      <c r="A36" s="14">
        <v>39</v>
      </c>
      <c r="B36" s="14">
        <v>361</v>
      </c>
      <c r="C36" s="14" t="s">
        <v>19</v>
      </c>
      <c r="D36" s="21" t="s">
        <v>100</v>
      </c>
      <c r="E36" s="22">
        <v>25427</v>
      </c>
      <c r="F36" s="21" t="s">
        <v>42</v>
      </c>
      <c r="G36" s="21" t="s">
        <v>101</v>
      </c>
      <c r="H36" s="21" t="s">
        <v>67</v>
      </c>
      <c r="I36" s="22">
        <f>VLOOKUP(E$1:E$65509,[1]查询当前所有门店保管帐库存!$B$1:$G$65536,6,0)</f>
        <v>22.4</v>
      </c>
      <c r="J36" s="21" t="s">
        <v>24</v>
      </c>
      <c r="K36" s="14">
        <f>L36/I36</f>
        <v>0.496542857142857</v>
      </c>
      <c r="L36" s="14">
        <f>VLOOKUP(E:E,[1]查询当前所有门店保管帐库存!$B$1:$I$65536,8,0)</f>
        <v>11.12256</v>
      </c>
      <c r="M36" s="14"/>
      <c r="N36" s="14"/>
      <c r="O36" s="14"/>
      <c r="P36" s="14"/>
      <c r="Q36" s="14" t="s">
        <v>25</v>
      </c>
    </row>
    <row r="37" customHeight="1" spans="1:17">
      <c r="A37" s="14">
        <v>40</v>
      </c>
      <c r="B37" s="14">
        <v>361</v>
      </c>
      <c r="C37" s="14" t="s">
        <v>19</v>
      </c>
      <c r="D37" s="21" t="s">
        <v>102</v>
      </c>
      <c r="E37" s="22">
        <v>25429</v>
      </c>
      <c r="F37" s="21" t="s">
        <v>27</v>
      </c>
      <c r="G37" s="21" t="s">
        <v>103</v>
      </c>
      <c r="H37" s="21" t="s">
        <v>23</v>
      </c>
      <c r="I37" s="22">
        <f>VLOOKUP(E$1:E$65509,[1]查询当前所有门店保管帐库存!$B$1:$G$65536,6,0)</f>
        <v>87</v>
      </c>
      <c r="J37" s="21" t="s">
        <v>24</v>
      </c>
      <c r="K37" s="14">
        <f>L37/I37</f>
        <v>0.334</v>
      </c>
      <c r="L37" s="14">
        <f>VLOOKUP(E:E,[1]查询当前所有门店保管帐库存!$B$1:$I$65536,8,0)</f>
        <v>29.058</v>
      </c>
      <c r="M37" s="14"/>
      <c r="N37" s="14"/>
      <c r="O37" s="14"/>
      <c r="P37" s="14"/>
      <c r="Q37" s="14" t="s">
        <v>25</v>
      </c>
    </row>
    <row r="38" customHeight="1" spans="1:17">
      <c r="A38" s="14">
        <v>43</v>
      </c>
      <c r="B38" s="14">
        <v>361</v>
      </c>
      <c r="C38" s="14" t="s">
        <v>19</v>
      </c>
      <c r="D38" s="21" t="s">
        <v>104</v>
      </c>
      <c r="E38" s="22">
        <v>25565</v>
      </c>
      <c r="F38" s="21" t="s">
        <v>27</v>
      </c>
      <c r="G38" s="21" t="s">
        <v>105</v>
      </c>
      <c r="H38" s="21" t="s">
        <v>84</v>
      </c>
      <c r="I38" s="22">
        <v>61.7</v>
      </c>
      <c r="J38" s="21" t="s">
        <v>24</v>
      </c>
      <c r="K38" s="14">
        <f>L38/I38</f>
        <v>0.216977633711507</v>
      </c>
      <c r="L38" s="14">
        <v>13.38752</v>
      </c>
      <c r="M38" s="14"/>
      <c r="N38" s="14"/>
      <c r="O38" s="14" t="s">
        <v>25</v>
      </c>
      <c r="P38" s="14"/>
      <c r="Q38" s="14"/>
    </row>
    <row r="39" customHeight="1" spans="1:17">
      <c r="A39" s="14">
        <v>44</v>
      </c>
      <c r="B39" s="14">
        <v>361</v>
      </c>
      <c r="C39" s="14" t="s">
        <v>19</v>
      </c>
      <c r="D39" s="21" t="s">
        <v>106</v>
      </c>
      <c r="E39" s="22">
        <v>25575</v>
      </c>
      <c r="F39" s="21" t="s">
        <v>27</v>
      </c>
      <c r="G39" s="21" t="s">
        <v>54</v>
      </c>
      <c r="H39" s="21" t="s">
        <v>23</v>
      </c>
      <c r="I39" s="22">
        <f>VLOOKUP(E$1:E$65509,[1]查询当前所有门店保管帐库存!$B$1:$G$65536,6,0)</f>
        <v>73.8</v>
      </c>
      <c r="J39" s="21" t="s">
        <v>24</v>
      </c>
      <c r="K39" s="14">
        <f>L39/I39</f>
        <v>0.252922493224932</v>
      </c>
      <c r="L39" s="14">
        <f>VLOOKUP(E:E,[1]查询当前所有门店保管帐库存!$B$1:$I$65536,8,0)</f>
        <v>18.66568</v>
      </c>
      <c r="M39" s="14"/>
      <c r="N39" s="14"/>
      <c r="O39" s="14" t="s">
        <v>25</v>
      </c>
      <c r="P39" s="14"/>
      <c r="Q39" s="14"/>
    </row>
    <row r="40" customHeight="1" spans="1:17">
      <c r="A40" s="14">
        <v>45</v>
      </c>
      <c r="B40" s="14">
        <v>361</v>
      </c>
      <c r="C40" s="14" t="s">
        <v>19</v>
      </c>
      <c r="D40" s="21" t="s">
        <v>107</v>
      </c>
      <c r="E40" s="22">
        <v>25576</v>
      </c>
      <c r="F40" s="21" t="s">
        <v>42</v>
      </c>
      <c r="G40" s="21" t="s">
        <v>51</v>
      </c>
      <c r="H40" s="21" t="s">
        <v>23</v>
      </c>
      <c r="I40" s="22">
        <f>VLOOKUP(E$1:E$65509,[1]查询当前所有门店保管帐库存!$B$1:$G$65536,6,0)</f>
        <v>100</v>
      </c>
      <c r="J40" s="21" t="s">
        <v>24</v>
      </c>
      <c r="K40" s="14">
        <f>L40/I40</f>
        <v>0.079</v>
      </c>
      <c r="L40" s="14">
        <f>VLOOKUP(E:E,[1]查询当前所有门店保管帐库存!$B$1:$I$65536,8,0)</f>
        <v>7.9</v>
      </c>
      <c r="M40" s="14"/>
      <c r="N40" s="14"/>
      <c r="O40" s="14"/>
      <c r="P40" s="14"/>
      <c r="Q40" s="14" t="s">
        <v>25</v>
      </c>
    </row>
    <row r="41" customHeight="1" spans="1:17">
      <c r="A41" s="14">
        <v>46</v>
      </c>
      <c r="B41" s="14">
        <v>361</v>
      </c>
      <c r="C41" s="14" t="s">
        <v>19</v>
      </c>
      <c r="D41" s="21" t="s">
        <v>108</v>
      </c>
      <c r="E41" s="22">
        <v>25629</v>
      </c>
      <c r="F41" s="21" t="s">
        <v>21</v>
      </c>
      <c r="G41" s="21" t="s">
        <v>109</v>
      </c>
      <c r="H41" s="21" t="s">
        <v>23</v>
      </c>
      <c r="I41" s="22">
        <f>VLOOKUP(E$1:E$65509,[1]查询当前所有门店保管帐库存!$B$1:$G$65536,6,0)</f>
        <v>84.5</v>
      </c>
      <c r="J41" s="21" t="s">
        <v>24</v>
      </c>
      <c r="K41" s="14">
        <f>L41/I41</f>
        <v>3.62702396449704</v>
      </c>
      <c r="L41" s="14">
        <f>VLOOKUP(E:E,[1]查询当前所有门店保管帐库存!$B$1:$I$65536,8,0)</f>
        <v>306.483525</v>
      </c>
      <c r="M41" s="14"/>
      <c r="N41" s="14"/>
      <c r="O41" s="14" t="s">
        <v>25</v>
      </c>
      <c r="P41" s="14"/>
      <c r="Q41" s="14"/>
    </row>
    <row r="42" customHeight="1" spans="1:17">
      <c r="A42" s="14">
        <v>47</v>
      </c>
      <c r="B42" s="14">
        <v>361</v>
      </c>
      <c r="C42" s="14" t="s">
        <v>19</v>
      </c>
      <c r="D42" s="21" t="s">
        <v>110</v>
      </c>
      <c r="E42" s="22">
        <v>25633</v>
      </c>
      <c r="F42" s="21" t="s">
        <v>27</v>
      </c>
      <c r="G42" s="21" t="s">
        <v>59</v>
      </c>
      <c r="H42" s="21" t="s">
        <v>23</v>
      </c>
      <c r="I42" s="22">
        <f>VLOOKUP(E$1:E$65509,[1]查询当前所有门店保管帐库存!$B$1:$G$65536,6,0)</f>
        <v>45</v>
      </c>
      <c r="J42" s="21" t="s">
        <v>24</v>
      </c>
      <c r="K42" s="14">
        <f>L42/I42</f>
        <v>0.0884624</v>
      </c>
      <c r="L42" s="14">
        <f>VLOOKUP(E:E,[1]查询当前所有门店保管帐库存!$B$1:$I$65536,8,0)</f>
        <v>3.980808</v>
      </c>
      <c r="M42" s="14"/>
      <c r="N42" s="14"/>
      <c r="O42" s="14"/>
      <c r="P42" s="14"/>
      <c r="Q42" s="14" t="s">
        <v>25</v>
      </c>
    </row>
    <row r="43" customHeight="1" spans="1:17">
      <c r="A43" s="14">
        <v>48</v>
      </c>
      <c r="B43" s="14">
        <v>361</v>
      </c>
      <c r="C43" s="14" t="s">
        <v>19</v>
      </c>
      <c r="D43" s="21" t="s">
        <v>111</v>
      </c>
      <c r="E43" s="22">
        <v>25707</v>
      </c>
      <c r="F43" s="21" t="s">
        <v>42</v>
      </c>
      <c r="G43" s="21" t="s">
        <v>22</v>
      </c>
      <c r="H43" s="21" t="s">
        <v>23</v>
      </c>
      <c r="I43" s="22">
        <f>VLOOKUP(E$1:E$65509,[1]查询当前所有门店保管帐库存!$B$1:$G$65536,6,0)</f>
        <v>60</v>
      </c>
      <c r="J43" s="21" t="s">
        <v>24</v>
      </c>
      <c r="K43" s="14">
        <f>L43/I43</f>
        <v>0.369415</v>
      </c>
      <c r="L43" s="14">
        <f>VLOOKUP(E:E,[1]查询当前所有门店保管帐库存!$B$1:$I$65536,8,0)</f>
        <v>22.1649</v>
      </c>
      <c r="M43" s="14"/>
      <c r="N43" s="14"/>
      <c r="O43" s="14"/>
      <c r="P43" s="14"/>
      <c r="Q43" s="14" t="s">
        <v>25</v>
      </c>
    </row>
    <row r="44" customHeight="1" spans="1:17">
      <c r="A44" s="14">
        <v>51</v>
      </c>
      <c r="B44" s="14">
        <v>361</v>
      </c>
      <c r="C44" s="14" t="s">
        <v>19</v>
      </c>
      <c r="D44" s="21" t="s">
        <v>112</v>
      </c>
      <c r="E44" s="22">
        <v>25749</v>
      </c>
      <c r="F44" s="21" t="s">
        <v>21</v>
      </c>
      <c r="G44" s="21" t="s">
        <v>113</v>
      </c>
      <c r="H44" s="21" t="s">
        <v>23</v>
      </c>
      <c r="I44" s="22">
        <f>VLOOKUP(E$1:E$65509,[1]查询当前所有门店保管帐库存!$B$1:$G$65536,6,0)</f>
        <v>85</v>
      </c>
      <c r="J44" s="21" t="s">
        <v>24</v>
      </c>
      <c r="K44" s="14">
        <f>L44/I44</f>
        <v>0.126</v>
      </c>
      <c r="L44" s="14">
        <f>VLOOKUP(E:E,[1]查询当前所有门店保管帐库存!$B$1:$I$65536,8,0)</f>
        <v>10.71</v>
      </c>
      <c r="M44" s="14"/>
      <c r="N44" s="14"/>
      <c r="O44" s="14"/>
      <c r="P44" s="14"/>
      <c r="Q44" s="14" t="s">
        <v>25</v>
      </c>
    </row>
    <row r="45" customHeight="1" spans="1:17">
      <c r="A45" s="14">
        <v>53</v>
      </c>
      <c r="B45" s="14">
        <v>361</v>
      </c>
      <c r="C45" s="14" t="s">
        <v>19</v>
      </c>
      <c r="D45" s="21" t="s">
        <v>114</v>
      </c>
      <c r="E45" s="22">
        <v>25762</v>
      </c>
      <c r="F45" s="21" t="s">
        <v>115</v>
      </c>
      <c r="G45" s="21" t="s">
        <v>116</v>
      </c>
      <c r="H45" s="21" t="s">
        <v>117</v>
      </c>
      <c r="I45" s="22">
        <f>VLOOKUP(E$1:E$65509,[1]查询当前所有门店保管帐库存!$B$1:$G$65536,6,0)</f>
        <v>24</v>
      </c>
      <c r="J45" s="21" t="s">
        <v>24</v>
      </c>
      <c r="K45" s="14">
        <f t="shared" ref="K45:K62" si="2">L45/I45</f>
        <v>0.093</v>
      </c>
      <c r="L45" s="14">
        <f>VLOOKUP(E:E,[1]查询当前所有门店保管帐库存!$B$1:$I$65536,8,0)</f>
        <v>2.232</v>
      </c>
      <c r="M45" s="14"/>
      <c r="N45" s="14"/>
      <c r="O45" s="14" t="s">
        <v>25</v>
      </c>
      <c r="P45" s="14"/>
      <c r="Q45" s="14"/>
    </row>
    <row r="46" customHeight="1" spans="1:17">
      <c r="A46" s="14">
        <v>54</v>
      </c>
      <c r="B46" s="14">
        <v>361</v>
      </c>
      <c r="C46" s="14" t="s">
        <v>19</v>
      </c>
      <c r="D46" s="21" t="s">
        <v>118</v>
      </c>
      <c r="E46" s="22">
        <v>25774</v>
      </c>
      <c r="F46" s="21" t="s">
        <v>27</v>
      </c>
      <c r="G46" s="21" t="s">
        <v>119</v>
      </c>
      <c r="H46" s="21" t="s">
        <v>67</v>
      </c>
      <c r="I46" s="22">
        <f>VLOOKUP(E$1:E$65509,[1]查询当前所有门店保管帐库存!$B$1:$G$65536,6,0)</f>
        <v>28</v>
      </c>
      <c r="J46" s="21" t="s">
        <v>24</v>
      </c>
      <c r="K46" s="14">
        <f>L46/I46</f>
        <v>0.361021428571429</v>
      </c>
      <c r="L46" s="14">
        <f>VLOOKUP(E:E,[1]查询当前所有门店保管帐库存!$B$1:$I$65536,8,0)</f>
        <v>10.1086</v>
      </c>
      <c r="M46" s="14"/>
      <c r="N46" s="14" t="s">
        <v>25</v>
      </c>
      <c r="O46" s="14"/>
      <c r="P46" s="14"/>
      <c r="Q46" s="14"/>
    </row>
    <row r="47" customHeight="1" spans="1:17">
      <c r="A47" s="14">
        <v>55</v>
      </c>
      <c r="B47" s="14">
        <v>361</v>
      </c>
      <c r="C47" s="14" t="s">
        <v>19</v>
      </c>
      <c r="D47" s="21" t="s">
        <v>120</v>
      </c>
      <c r="E47" s="22">
        <v>25862</v>
      </c>
      <c r="F47" s="21" t="s">
        <v>21</v>
      </c>
      <c r="G47" s="21" t="s">
        <v>121</v>
      </c>
      <c r="H47" s="21" t="s">
        <v>23</v>
      </c>
      <c r="I47" s="22">
        <f>VLOOKUP(E$1:E$65509,[1]查询当前所有门店保管帐库存!$B$1:$G$65536,6,0)</f>
        <v>79.5</v>
      </c>
      <c r="J47" s="21" t="s">
        <v>24</v>
      </c>
      <c r="K47" s="14">
        <f>L47/I47</f>
        <v>0.983</v>
      </c>
      <c r="L47" s="14">
        <f>VLOOKUP(E:E,[1]查询当前所有门店保管帐库存!$B$1:$I$65536,8,0)</f>
        <v>78.1485</v>
      </c>
      <c r="M47" s="14"/>
      <c r="N47" s="14"/>
      <c r="O47" s="14" t="s">
        <v>25</v>
      </c>
      <c r="P47" s="14"/>
      <c r="Q47" s="14"/>
    </row>
    <row r="48" customHeight="1" spans="1:17">
      <c r="A48" s="14">
        <v>56</v>
      </c>
      <c r="B48" s="14">
        <v>361</v>
      </c>
      <c r="C48" s="14" t="s">
        <v>19</v>
      </c>
      <c r="D48" s="21" t="s">
        <v>122</v>
      </c>
      <c r="E48" s="22">
        <v>25863</v>
      </c>
      <c r="F48" s="21" t="s">
        <v>123</v>
      </c>
      <c r="G48" s="21" t="s">
        <v>124</v>
      </c>
      <c r="H48" s="21" t="s">
        <v>23</v>
      </c>
      <c r="I48" s="22">
        <f>VLOOKUP(E$1:E$65509,[1]查询当前所有门店保管帐库存!$B$1:$G$65536,6,0)</f>
        <v>61.5</v>
      </c>
      <c r="J48" s="21" t="s">
        <v>24</v>
      </c>
      <c r="K48" s="14">
        <f>L48/I48</f>
        <v>0.201754471544715</v>
      </c>
      <c r="L48" s="14">
        <f>VLOOKUP(E:E,[1]查询当前所有门店保管帐库存!$B$1:$I$65536,8,0)</f>
        <v>12.4079</v>
      </c>
      <c r="M48" s="14"/>
      <c r="N48" s="14"/>
      <c r="O48" s="14"/>
      <c r="P48" s="14"/>
      <c r="Q48" s="14" t="s">
        <v>25</v>
      </c>
    </row>
    <row r="49" customHeight="1" spans="1:17">
      <c r="A49" s="14">
        <v>59</v>
      </c>
      <c r="B49" s="14">
        <v>361</v>
      </c>
      <c r="C49" s="14" t="s">
        <v>19</v>
      </c>
      <c r="D49" s="21" t="s">
        <v>125</v>
      </c>
      <c r="E49" s="22">
        <v>25976</v>
      </c>
      <c r="F49" s="21" t="s">
        <v>27</v>
      </c>
      <c r="G49" s="21" t="s">
        <v>126</v>
      </c>
      <c r="H49" s="21" t="s">
        <v>127</v>
      </c>
      <c r="I49" s="22">
        <f>VLOOKUP(E$1:E$65509,[1]查询当前所有门店保管帐库存!$B$1:$G$65536,6,0)</f>
        <v>71</v>
      </c>
      <c r="J49" s="21" t="s">
        <v>24</v>
      </c>
      <c r="K49" s="14">
        <f>L49/I49</f>
        <v>0.762</v>
      </c>
      <c r="L49" s="14">
        <f>VLOOKUP(E:E,[1]查询当前所有门店保管帐库存!$B$1:$I$65536,8,0)</f>
        <v>54.102</v>
      </c>
      <c r="M49" s="14"/>
      <c r="N49" s="14"/>
      <c r="O49" s="14"/>
      <c r="P49" s="14"/>
      <c r="Q49" s="14" t="s">
        <v>25</v>
      </c>
    </row>
    <row r="50" customHeight="1" spans="1:17">
      <c r="A50" s="14">
        <v>60</v>
      </c>
      <c r="B50" s="14">
        <v>361</v>
      </c>
      <c r="C50" s="14" t="s">
        <v>19</v>
      </c>
      <c r="D50" s="21" t="s">
        <v>128</v>
      </c>
      <c r="E50" s="22">
        <v>25977</v>
      </c>
      <c r="F50" s="21" t="s">
        <v>27</v>
      </c>
      <c r="G50" s="21" t="s">
        <v>69</v>
      </c>
      <c r="H50" s="21" t="s">
        <v>23</v>
      </c>
      <c r="I50" s="22">
        <f>VLOOKUP(E$1:E$65509,[1]查询当前所有门店保管帐库存!$B$1:$G$65536,6,0)</f>
        <v>48.4</v>
      </c>
      <c r="J50" s="21" t="s">
        <v>24</v>
      </c>
      <c r="K50" s="14">
        <f>L50/I50</f>
        <v>0.206409917355372</v>
      </c>
      <c r="L50" s="14">
        <f>VLOOKUP(E:E,[1]查询当前所有门店保管帐库存!$B$1:$I$65536,8,0)</f>
        <v>9.99024</v>
      </c>
      <c r="M50" s="14"/>
      <c r="N50" s="14" t="s">
        <v>25</v>
      </c>
      <c r="O50" s="14"/>
      <c r="P50" s="14"/>
      <c r="Q50" s="14"/>
    </row>
    <row r="51" customHeight="1" spans="1:17">
      <c r="A51" s="14">
        <v>61</v>
      </c>
      <c r="B51" s="14">
        <v>361</v>
      </c>
      <c r="C51" s="14" t="s">
        <v>19</v>
      </c>
      <c r="D51" s="21" t="s">
        <v>129</v>
      </c>
      <c r="E51" s="22">
        <v>26116</v>
      </c>
      <c r="F51" s="21" t="s">
        <v>33</v>
      </c>
      <c r="G51" s="21" t="s">
        <v>130</v>
      </c>
      <c r="H51" s="21" t="s">
        <v>23</v>
      </c>
      <c r="I51" s="22">
        <f>VLOOKUP(E$1:E$65509,[1]查询当前所有门店保管帐库存!$B$1:$G$65536,6,0)</f>
        <v>96.1</v>
      </c>
      <c r="J51" s="21" t="s">
        <v>24</v>
      </c>
      <c r="K51" s="14">
        <f>L51/I51</f>
        <v>0.113</v>
      </c>
      <c r="L51" s="14">
        <f>VLOOKUP(E:E,[1]查询当前所有门店保管帐库存!$B$1:$I$65536,8,0)</f>
        <v>10.8593</v>
      </c>
      <c r="M51" s="14"/>
      <c r="N51" s="14"/>
      <c r="O51" s="14"/>
      <c r="P51" s="14"/>
      <c r="Q51" s="14" t="s">
        <v>25</v>
      </c>
    </row>
    <row r="52" customHeight="1" spans="1:17">
      <c r="A52" s="14">
        <v>63</v>
      </c>
      <c r="B52" s="14">
        <v>361</v>
      </c>
      <c r="C52" s="14" t="s">
        <v>19</v>
      </c>
      <c r="D52" s="21" t="s">
        <v>131</v>
      </c>
      <c r="E52" s="22">
        <v>26126</v>
      </c>
      <c r="F52" s="21" t="s">
        <v>21</v>
      </c>
      <c r="G52" s="21" t="s">
        <v>130</v>
      </c>
      <c r="H52" s="21" t="s">
        <v>23</v>
      </c>
      <c r="I52" s="22">
        <f>VLOOKUP(E$1:E$65509,[1]查询当前所有门店保管帐库存!$B$1:$G$65536,6,0)</f>
        <v>34</v>
      </c>
      <c r="J52" s="21" t="s">
        <v>24</v>
      </c>
      <c r="K52" s="14">
        <f>L52/I52</f>
        <v>0.0834902941176471</v>
      </c>
      <c r="L52" s="14">
        <f>VLOOKUP(E:E,[1]查询当前所有门店保管帐库存!$B$1:$I$65536,8,0)</f>
        <v>2.83867</v>
      </c>
      <c r="M52" s="14"/>
      <c r="N52" s="14"/>
      <c r="O52" s="14" t="s">
        <v>25</v>
      </c>
      <c r="P52" s="14"/>
      <c r="Q52" s="14"/>
    </row>
    <row r="53" customHeight="1" spans="1:17">
      <c r="A53" s="14">
        <v>64</v>
      </c>
      <c r="B53" s="14">
        <v>361</v>
      </c>
      <c r="C53" s="14" t="s">
        <v>19</v>
      </c>
      <c r="D53" s="21" t="s">
        <v>132</v>
      </c>
      <c r="E53" s="22">
        <v>26130</v>
      </c>
      <c r="F53" s="21" t="s">
        <v>133</v>
      </c>
      <c r="G53" s="21" t="s">
        <v>101</v>
      </c>
      <c r="H53" s="21" t="s">
        <v>134</v>
      </c>
      <c r="I53" s="22">
        <f>VLOOKUP(E$1:E$65509,[1]查询当前所有门店保管帐库存!$B$1:$G$65536,6,0)</f>
        <v>87.5</v>
      </c>
      <c r="J53" s="21" t="s">
        <v>24</v>
      </c>
      <c r="K53" s="14">
        <f>L53/I53</f>
        <v>0.1648552</v>
      </c>
      <c r="L53" s="14">
        <f>VLOOKUP(E:E,[1]查询当前所有门店保管帐库存!$B$1:$I$65536,8,0)</f>
        <v>14.42483</v>
      </c>
      <c r="M53" s="14"/>
      <c r="N53" s="14"/>
      <c r="O53" s="14"/>
      <c r="P53" s="14"/>
      <c r="Q53" s="14" t="s">
        <v>25</v>
      </c>
    </row>
    <row r="54" customHeight="1" spans="1:17">
      <c r="A54" s="14">
        <v>65</v>
      </c>
      <c r="B54" s="14">
        <v>361</v>
      </c>
      <c r="C54" s="14" t="s">
        <v>19</v>
      </c>
      <c r="D54" s="21" t="s">
        <v>135</v>
      </c>
      <c r="E54" s="22">
        <v>26176</v>
      </c>
      <c r="F54" s="21" t="s">
        <v>42</v>
      </c>
      <c r="G54" s="21" t="s">
        <v>57</v>
      </c>
      <c r="H54" s="21" t="s">
        <v>70</v>
      </c>
      <c r="I54" s="22">
        <f>VLOOKUP(E$1:E$65509,[1]查询当前所有门店保管帐库存!$B$1:$G$65536,6,0)</f>
        <v>83</v>
      </c>
      <c r="J54" s="21" t="s">
        <v>24</v>
      </c>
      <c r="K54" s="14">
        <f>L54/I54</f>
        <v>0.935</v>
      </c>
      <c r="L54" s="14">
        <f>VLOOKUP(E:E,[1]查询当前所有门店保管帐库存!$B$1:$I$65536,8,0)</f>
        <v>77.605</v>
      </c>
      <c r="M54" s="14"/>
      <c r="N54" s="14"/>
      <c r="O54" s="14" t="s">
        <v>25</v>
      </c>
      <c r="P54" s="14"/>
      <c r="Q54" s="14"/>
    </row>
    <row r="55" customHeight="1" spans="1:17">
      <c r="A55" s="14">
        <v>66</v>
      </c>
      <c r="B55" s="14">
        <v>361</v>
      </c>
      <c r="C55" s="14" t="s">
        <v>19</v>
      </c>
      <c r="D55" s="21" t="s">
        <v>136</v>
      </c>
      <c r="E55" s="22">
        <v>26305</v>
      </c>
      <c r="F55" s="21" t="s">
        <v>21</v>
      </c>
      <c r="G55" s="21" t="s">
        <v>137</v>
      </c>
      <c r="H55" s="21" t="s">
        <v>23</v>
      </c>
      <c r="I55" s="22">
        <f>VLOOKUP(E$1:E$65509,[1]查询当前所有门店保管帐库存!$B$1:$G$65536,6,0)</f>
        <v>39</v>
      </c>
      <c r="J55" s="21" t="s">
        <v>24</v>
      </c>
      <c r="K55" s="14">
        <f>L55/I55</f>
        <v>1.062</v>
      </c>
      <c r="L55" s="14">
        <f>VLOOKUP(E:E,[1]查询当前所有门店保管帐库存!$B$1:$I$65536,8,0)</f>
        <v>41.418</v>
      </c>
      <c r="M55" s="14"/>
      <c r="N55" s="14"/>
      <c r="O55" s="14"/>
      <c r="P55" s="14"/>
      <c r="Q55" s="14" t="s">
        <v>25</v>
      </c>
    </row>
    <row r="56" customHeight="1" spans="1:17">
      <c r="A56" s="14">
        <v>67</v>
      </c>
      <c r="B56" s="14">
        <v>361</v>
      </c>
      <c r="C56" s="14" t="s">
        <v>19</v>
      </c>
      <c r="D56" s="21" t="s">
        <v>138</v>
      </c>
      <c r="E56" s="22">
        <v>26307</v>
      </c>
      <c r="F56" s="21" t="s">
        <v>42</v>
      </c>
      <c r="G56" s="21" t="s">
        <v>59</v>
      </c>
      <c r="H56" s="21" t="s">
        <v>98</v>
      </c>
      <c r="I56" s="22">
        <f>VLOOKUP(E$1:E$65509,[1]查询当前所有门店保管帐库存!$B$1:$G$65536,6,0)</f>
        <v>27.1</v>
      </c>
      <c r="J56" s="21" t="s">
        <v>24</v>
      </c>
      <c r="K56" s="14">
        <f>L56/I56</f>
        <v>0.0563181992619926</v>
      </c>
      <c r="L56" s="14">
        <f>VLOOKUP(E:E,[1]查询当前所有门店保管帐库存!$B$1:$I$65536,8,0)</f>
        <v>1.5262232</v>
      </c>
      <c r="M56" s="14"/>
      <c r="N56" s="14"/>
      <c r="O56" s="14"/>
      <c r="P56" s="14"/>
      <c r="Q56" s="14" t="s">
        <v>25</v>
      </c>
    </row>
    <row r="57" customHeight="1" spans="1:17">
      <c r="A57" s="14">
        <v>68</v>
      </c>
      <c r="B57" s="14">
        <v>361</v>
      </c>
      <c r="C57" s="14" t="s">
        <v>19</v>
      </c>
      <c r="D57" s="21" t="s">
        <v>139</v>
      </c>
      <c r="E57" s="22">
        <v>26418</v>
      </c>
      <c r="F57" s="21" t="s">
        <v>27</v>
      </c>
      <c r="G57" s="21" t="s">
        <v>140</v>
      </c>
      <c r="H57" s="21" t="s">
        <v>23</v>
      </c>
      <c r="I57" s="22">
        <f>VLOOKUP(E$1:E$65509,[1]查询当前所有门店保管帐库存!$B$1:$G$65536,6,0)</f>
        <v>40.4</v>
      </c>
      <c r="J57" s="21" t="s">
        <v>24</v>
      </c>
      <c r="K57" s="14">
        <f>L57/I57</f>
        <v>0.994</v>
      </c>
      <c r="L57" s="14">
        <f>VLOOKUP(E:E,[1]查询当前所有门店保管帐库存!$B$1:$I$65536,8,0)</f>
        <v>40.1576</v>
      </c>
      <c r="M57" s="14"/>
      <c r="N57" s="14"/>
      <c r="O57" s="14"/>
      <c r="P57" s="14"/>
      <c r="Q57" s="14" t="s">
        <v>25</v>
      </c>
    </row>
    <row r="58" customHeight="1" spans="1:17">
      <c r="A58" s="14">
        <v>69</v>
      </c>
      <c r="B58" s="14">
        <v>361</v>
      </c>
      <c r="C58" s="14" t="s">
        <v>19</v>
      </c>
      <c r="D58" s="21" t="s">
        <v>141</v>
      </c>
      <c r="E58" s="22">
        <v>26420</v>
      </c>
      <c r="F58" s="21" t="s">
        <v>21</v>
      </c>
      <c r="G58" s="21" t="s">
        <v>142</v>
      </c>
      <c r="H58" s="21" t="s">
        <v>143</v>
      </c>
      <c r="I58" s="22">
        <f>VLOOKUP(E$1:E$65509,[1]查询当前所有门店保管帐库存!$B$1:$G$65536,6,0)</f>
        <v>40</v>
      </c>
      <c r="J58" s="21" t="s">
        <v>24</v>
      </c>
      <c r="K58" s="14">
        <f>L58/I58</f>
        <v>0.13782</v>
      </c>
      <c r="L58" s="14">
        <f>VLOOKUP(E:E,[1]查询当前所有门店保管帐库存!$B$1:$I$65536,8,0)</f>
        <v>5.5128</v>
      </c>
      <c r="M58" s="14"/>
      <c r="N58" s="14"/>
      <c r="O58" s="14"/>
      <c r="P58" s="14"/>
      <c r="Q58" s="14" t="s">
        <v>25</v>
      </c>
    </row>
    <row r="59" customHeight="1" spans="1:17">
      <c r="A59" s="14">
        <v>70</v>
      </c>
      <c r="B59" s="14">
        <v>361</v>
      </c>
      <c r="C59" s="14" t="s">
        <v>19</v>
      </c>
      <c r="D59" s="21" t="s">
        <v>141</v>
      </c>
      <c r="E59" s="22">
        <v>26420</v>
      </c>
      <c r="F59" s="21" t="s">
        <v>21</v>
      </c>
      <c r="G59" s="21" t="s">
        <v>142</v>
      </c>
      <c r="H59" s="21" t="s">
        <v>143</v>
      </c>
      <c r="I59" s="22">
        <f>VLOOKUP(E$1:E$65509,[1]查询当前所有门店保管帐库存!$B$1:$G$65536,6,0)</f>
        <v>40</v>
      </c>
      <c r="J59" s="21" t="s">
        <v>24</v>
      </c>
      <c r="K59" s="14">
        <f>L59/I59</f>
        <v>0.13782</v>
      </c>
      <c r="L59" s="14">
        <f>VLOOKUP(E:E,[1]查询当前所有门店保管帐库存!$B$1:$I$65536,8,0)</f>
        <v>5.5128</v>
      </c>
      <c r="M59" s="14"/>
      <c r="N59" s="14"/>
      <c r="O59" s="14"/>
      <c r="P59" s="14"/>
      <c r="Q59" s="14" t="s">
        <v>25</v>
      </c>
    </row>
    <row r="60" customHeight="1" spans="1:17">
      <c r="A60" s="14">
        <v>71</v>
      </c>
      <c r="B60" s="14">
        <v>361</v>
      </c>
      <c r="C60" s="14" t="s">
        <v>19</v>
      </c>
      <c r="D60" s="21" t="s">
        <v>144</v>
      </c>
      <c r="E60" s="22">
        <v>26516</v>
      </c>
      <c r="F60" s="21" t="s">
        <v>21</v>
      </c>
      <c r="G60" s="21" t="s">
        <v>47</v>
      </c>
      <c r="H60" s="21" t="s">
        <v>145</v>
      </c>
      <c r="I60" s="22">
        <f>VLOOKUP(E$1:E$65509,[1]查询当前所有门店保管帐库存!$B$1:$G$65536,6,0)</f>
        <v>50</v>
      </c>
      <c r="J60" s="21" t="s">
        <v>24</v>
      </c>
      <c r="K60" s="14">
        <f>L60/I60</f>
        <v>0.124</v>
      </c>
      <c r="L60" s="14">
        <f>VLOOKUP(E:E,[1]查询当前所有门店保管帐库存!$B$1:$I$65536,8,0)</f>
        <v>6.2</v>
      </c>
      <c r="M60" s="14"/>
      <c r="N60" s="14"/>
      <c r="O60" s="14" t="s">
        <v>25</v>
      </c>
      <c r="P60" s="14"/>
      <c r="Q60" s="14"/>
    </row>
    <row r="61" customHeight="1" spans="1:17">
      <c r="A61" s="14">
        <v>72</v>
      </c>
      <c r="B61" s="14">
        <v>361</v>
      </c>
      <c r="C61" s="14" t="s">
        <v>19</v>
      </c>
      <c r="D61" s="21" t="s">
        <v>146</v>
      </c>
      <c r="E61" s="22">
        <v>26686</v>
      </c>
      <c r="F61" s="21" t="s">
        <v>21</v>
      </c>
      <c r="G61" s="21" t="s">
        <v>147</v>
      </c>
      <c r="H61" s="21" t="s">
        <v>67</v>
      </c>
      <c r="I61" s="22">
        <f>VLOOKUP(E$1:E$65509,[1]查询当前所有门店保管帐库存!$B$1:$G$65536,6,0)</f>
        <v>36.4</v>
      </c>
      <c r="J61" s="21" t="s">
        <v>24</v>
      </c>
      <c r="K61" s="14">
        <f>L61/I61</f>
        <v>2.277</v>
      </c>
      <c r="L61" s="14">
        <f>VLOOKUP(E:E,[1]查询当前所有门店保管帐库存!$B$1:$I$65536,8,0)</f>
        <v>82.8828</v>
      </c>
      <c r="M61" s="14"/>
      <c r="N61" s="14"/>
      <c r="O61" s="14" t="s">
        <v>25</v>
      </c>
      <c r="P61" s="14"/>
      <c r="Q61" s="14"/>
    </row>
    <row r="62" customHeight="1" spans="1:17">
      <c r="A62" s="14">
        <v>73</v>
      </c>
      <c r="B62" s="14">
        <v>361</v>
      </c>
      <c r="C62" s="14" t="s">
        <v>19</v>
      </c>
      <c r="D62" s="21" t="s">
        <v>148</v>
      </c>
      <c r="E62" s="22">
        <v>26729</v>
      </c>
      <c r="F62" s="21" t="s">
        <v>21</v>
      </c>
      <c r="G62" s="21" t="s">
        <v>149</v>
      </c>
      <c r="H62" s="21" t="s">
        <v>134</v>
      </c>
      <c r="I62" s="22">
        <f>VLOOKUP(E$1:E$65509,[1]查询当前所有门店保管帐库存!$B$1:$G$65536,6,0)</f>
        <v>77.5</v>
      </c>
      <c r="J62" s="21" t="s">
        <v>24</v>
      </c>
      <c r="K62" s="14">
        <f>L62/I62</f>
        <v>1.2817457883871</v>
      </c>
      <c r="L62" s="14">
        <f>VLOOKUP(E:E,[1]查询当前所有门店保管帐库存!$B$1:$I$65536,8,0)</f>
        <v>99.3352986</v>
      </c>
      <c r="M62" s="14"/>
      <c r="N62" s="14"/>
      <c r="O62" s="14" t="s">
        <v>25</v>
      </c>
      <c r="P62" s="14"/>
      <c r="Q62" s="14"/>
    </row>
    <row r="63" customHeight="1" spans="1:17">
      <c r="A63" s="14">
        <v>74</v>
      </c>
      <c r="B63" s="14">
        <v>361</v>
      </c>
      <c r="C63" s="14" t="s">
        <v>19</v>
      </c>
      <c r="D63" s="21" t="s">
        <v>150</v>
      </c>
      <c r="E63" s="22">
        <v>26771</v>
      </c>
      <c r="F63" s="21" t="s">
        <v>42</v>
      </c>
      <c r="G63" s="21" t="s">
        <v>59</v>
      </c>
      <c r="H63" s="21" t="s">
        <v>134</v>
      </c>
      <c r="I63" s="22">
        <f>VLOOKUP(E$1:E$65509,[1]查询当前所有门店保管帐库存!$B$1:$G$65536,6,0)</f>
        <v>55</v>
      </c>
      <c r="J63" s="21" t="s">
        <v>24</v>
      </c>
      <c r="K63" s="14">
        <f t="shared" ref="K63:K104" si="3">L63/I63</f>
        <v>0.660061</v>
      </c>
      <c r="L63" s="14">
        <f>VLOOKUP(E:E,[1]查询当前所有门店保管帐库存!$B$1:$I$65536,8,0)</f>
        <v>36.303355</v>
      </c>
      <c r="M63" s="14"/>
      <c r="N63" s="14" t="s">
        <v>25</v>
      </c>
      <c r="O63" s="14"/>
      <c r="P63" s="14"/>
      <c r="Q63" s="14"/>
    </row>
    <row r="64" customHeight="1" spans="1:17">
      <c r="A64" s="14">
        <v>75</v>
      </c>
      <c r="B64" s="14">
        <v>361</v>
      </c>
      <c r="C64" s="14" t="s">
        <v>19</v>
      </c>
      <c r="D64" s="21" t="s">
        <v>151</v>
      </c>
      <c r="E64" s="22">
        <v>26795</v>
      </c>
      <c r="F64" s="21" t="s">
        <v>27</v>
      </c>
      <c r="G64" s="21" t="s">
        <v>152</v>
      </c>
      <c r="H64" s="21" t="s">
        <v>23</v>
      </c>
      <c r="I64" s="22">
        <f>VLOOKUP(E$1:E$65509,[1]查询当前所有门店保管帐库存!$B$1:$G$65536,6,0)</f>
        <v>71.1</v>
      </c>
      <c r="J64" s="21" t="s">
        <v>24</v>
      </c>
      <c r="K64" s="14">
        <f>L64/I64</f>
        <v>0.375631504922644</v>
      </c>
      <c r="L64" s="14">
        <f>VLOOKUP(E:E,[1]查询当前所有门店保管帐库存!$B$1:$I$65536,8,0)</f>
        <v>26.7074</v>
      </c>
      <c r="M64" s="14"/>
      <c r="N64" s="14"/>
      <c r="O64" s="14"/>
      <c r="P64" s="14"/>
      <c r="Q64" s="14" t="s">
        <v>25</v>
      </c>
    </row>
    <row r="65" customHeight="1" spans="1:17">
      <c r="A65" s="14">
        <v>76</v>
      </c>
      <c r="B65" s="14">
        <v>361</v>
      </c>
      <c r="C65" s="14" t="s">
        <v>19</v>
      </c>
      <c r="D65" s="21" t="s">
        <v>153</v>
      </c>
      <c r="E65" s="22">
        <v>26864</v>
      </c>
      <c r="F65" s="21" t="s">
        <v>21</v>
      </c>
      <c r="G65" s="21" t="s">
        <v>154</v>
      </c>
      <c r="H65" s="21" t="s">
        <v>38</v>
      </c>
      <c r="I65" s="22">
        <f>VLOOKUP(E$1:E$65509,[1]查询当前所有门店保管帐库存!$B$1:$G$65536,6,0)</f>
        <v>90</v>
      </c>
      <c r="J65" s="21" t="s">
        <v>24</v>
      </c>
      <c r="K65" s="14">
        <f>L65/I65</f>
        <v>0.202028</v>
      </c>
      <c r="L65" s="14">
        <f>VLOOKUP(E:E,[1]查询当前所有门店保管帐库存!$B$1:$I$65536,8,0)</f>
        <v>18.18252</v>
      </c>
      <c r="M65" s="14"/>
      <c r="N65" s="14"/>
      <c r="O65" s="14"/>
      <c r="P65" s="14"/>
      <c r="Q65" s="14" t="s">
        <v>25</v>
      </c>
    </row>
    <row r="66" customHeight="1" spans="1:17">
      <c r="A66" s="14">
        <v>77</v>
      </c>
      <c r="B66" s="14">
        <v>361</v>
      </c>
      <c r="C66" s="14" t="s">
        <v>19</v>
      </c>
      <c r="D66" s="21" t="s">
        <v>155</v>
      </c>
      <c r="E66" s="22">
        <v>27029</v>
      </c>
      <c r="F66" s="21" t="s">
        <v>21</v>
      </c>
      <c r="G66" s="21" t="s">
        <v>57</v>
      </c>
      <c r="H66" s="21" t="s">
        <v>23</v>
      </c>
      <c r="I66" s="22">
        <f>VLOOKUP(E$1:E$65509,[1]查询当前所有门店保管帐库存!$B$1:$G$65536,6,0)</f>
        <v>50</v>
      </c>
      <c r="J66" s="21" t="s">
        <v>24</v>
      </c>
      <c r="K66" s="14">
        <f>L66/I66</f>
        <v>0.158</v>
      </c>
      <c r="L66" s="14">
        <f>VLOOKUP(E:E,[1]查询当前所有门店保管帐库存!$B$1:$I$65536,8,0)</f>
        <v>7.9</v>
      </c>
      <c r="M66" s="14"/>
      <c r="N66" s="14"/>
      <c r="O66" s="14" t="s">
        <v>25</v>
      </c>
      <c r="P66" s="14"/>
      <c r="Q66" s="14"/>
    </row>
    <row r="67" customHeight="1" spans="1:17">
      <c r="A67" s="14">
        <v>78</v>
      </c>
      <c r="B67" s="14">
        <v>361</v>
      </c>
      <c r="C67" s="14" t="s">
        <v>19</v>
      </c>
      <c r="D67" s="21" t="s">
        <v>156</v>
      </c>
      <c r="E67" s="22">
        <v>27032</v>
      </c>
      <c r="F67" s="21" t="s">
        <v>61</v>
      </c>
      <c r="G67" s="21" t="s">
        <v>157</v>
      </c>
      <c r="H67" s="21" t="s">
        <v>63</v>
      </c>
      <c r="I67" s="22">
        <f>VLOOKUP(E$1:E$65509,[1]查询当前所有门店保管帐库存!$B$1:$G$65536,6,0)</f>
        <v>98.5</v>
      </c>
      <c r="J67" s="21" t="s">
        <v>24</v>
      </c>
      <c r="K67" s="14">
        <f>L67/I67</f>
        <v>1.158</v>
      </c>
      <c r="L67" s="14">
        <f>VLOOKUP(E:E,[1]查询当前所有门店保管帐库存!$B$1:$I$65536,8,0)</f>
        <v>114.063</v>
      </c>
      <c r="M67" s="14"/>
      <c r="N67" s="14"/>
      <c r="O67" s="14"/>
      <c r="P67" s="14"/>
      <c r="Q67" s="14" t="s">
        <v>25</v>
      </c>
    </row>
    <row r="68" customHeight="1" spans="1:17">
      <c r="A68" s="14">
        <v>79</v>
      </c>
      <c r="B68" s="14">
        <v>361</v>
      </c>
      <c r="C68" s="14" t="s">
        <v>19</v>
      </c>
      <c r="D68" s="21" t="s">
        <v>158</v>
      </c>
      <c r="E68" s="22">
        <v>27040</v>
      </c>
      <c r="F68" s="21" t="s">
        <v>27</v>
      </c>
      <c r="G68" s="21" t="s">
        <v>40</v>
      </c>
      <c r="H68" s="21" t="s">
        <v>35</v>
      </c>
      <c r="I68" s="22">
        <f>VLOOKUP(E$1:E$65509,[1]查询当前所有门店保管帐库存!$B$1:$G$65536,6,0)</f>
        <v>106.9</v>
      </c>
      <c r="J68" s="21" t="s">
        <v>24</v>
      </c>
      <c r="K68" s="14">
        <f>L68/I68</f>
        <v>0.569362768942937</v>
      </c>
      <c r="L68" s="14">
        <f>VLOOKUP(E:E,[1]查询当前所有门店保管帐库存!$B$1:$I$65536,8,0)</f>
        <v>60.86488</v>
      </c>
      <c r="M68" s="14"/>
      <c r="N68" s="14"/>
      <c r="O68" s="14" t="s">
        <v>25</v>
      </c>
      <c r="P68" s="14"/>
      <c r="Q68" s="14"/>
    </row>
    <row r="69" customHeight="1" spans="1:17">
      <c r="A69" s="14">
        <v>80</v>
      </c>
      <c r="B69" s="14">
        <v>361</v>
      </c>
      <c r="C69" s="14" t="s">
        <v>19</v>
      </c>
      <c r="D69" s="21" t="s">
        <v>159</v>
      </c>
      <c r="E69" s="22">
        <v>27041</v>
      </c>
      <c r="F69" s="21" t="s">
        <v>42</v>
      </c>
      <c r="G69" s="21" t="s">
        <v>126</v>
      </c>
      <c r="H69" s="21" t="s">
        <v>127</v>
      </c>
      <c r="I69" s="22">
        <f>VLOOKUP(E$1:E$65509,[1]查询当前所有门店保管帐库存!$B$1:$G$65536,6,0)</f>
        <v>261.1</v>
      </c>
      <c r="J69" s="21" t="s">
        <v>24</v>
      </c>
      <c r="K69" s="14">
        <f>L69/I69</f>
        <v>1.291</v>
      </c>
      <c r="L69" s="14">
        <f>VLOOKUP(E:E,[1]查询当前所有门店保管帐库存!$B$1:$I$65536,8,0)</f>
        <v>337.0801</v>
      </c>
      <c r="M69" s="14"/>
      <c r="N69" s="14"/>
      <c r="O69" s="14" t="s">
        <v>25</v>
      </c>
      <c r="P69" s="14"/>
      <c r="Q69" s="14"/>
    </row>
    <row r="70" customHeight="1" spans="1:17">
      <c r="A70" s="14">
        <v>81</v>
      </c>
      <c r="B70" s="14">
        <v>361</v>
      </c>
      <c r="C70" s="14" t="s">
        <v>19</v>
      </c>
      <c r="D70" s="21" t="s">
        <v>160</v>
      </c>
      <c r="E70" s="22">
        <v>27212</v>
      </c>
      <c r="F70" s="21" t="s">
        <v>27</v>
      </c>
      <c r="G70" s="21" t="s">
        <v>161</v>
      </c>
      <c r="H70" s="21" t="s">
        <v>91</v>
      </c>
      <c r="I70" s="22">
        <f>VLOOKUP(E$1:E$65509,[1]查询当前所有门店保管帐库存!$B$1:$G$65536,6,0)</f>
        <v>35</v>
      </c>
      <c r="J70" s="21" t="s">
        <v>24</v>
      </c>
      <c r="K70" s="14">
        <f>L70/I70</f>
        <v>0.198046285714286</v>
      </c>
      <c r="L70" s="14">
        <f>VLOOKUP(E:E,[1]查询当前所有门店保管帐库存!$B$1:$I$65536,8,0)</f>
        <v>6.93162</v>
      </c>
      <c r="M70" s="14"/>
      <c r="N70" s="14"/>
      <c r="O70" s="14"/>
      <c r="P70" s="14"/>
      <c r="Q70" s="14" t="s">
        <v>25</v>
      </c>
    </row>
    <row r="71" customHeight="1" spans="1:17">
      <c r="A71" s="14">
        <v>82</v>
      </c>
      <c r="B71" s="14">
        <v>361</v>
      </c>
      <c r="C71" s="14" t="s">
        <v>19</v>
      </c>
      <c r="D71" s="21" t="s">
        <v>162</v>
      </c>
      <c r="E71" s="22">
        <v>27308</v>
      </c>
      <c r="F71" s="21" t="s">
        <v>27</v>
      </c>
      <c r="G71" s="21" t="s">
        <v>163</v>
      </c>
      <c r="H71" s="21" t="s">
        <v>23</v>
      </c>
      <c r="I71" s="22">
        <f>VLOOKUP(E$1:E$65509,[1]查询当前所有门店保管帐库存!$B$1:$G$65536,6,0)</f>
        <v>62.7</v>
      </c>
      <c r="J71" s="21" t="s">
        <v>24</v>
      </c>
      <c r="K71" s="14">
        <f>L71/I71</f>
        <v>0.58</v>
      </c>
      <c r="L71" s="14">
        <f>VLOOKUP(E:E,[1]查询当前所有门店保管帐库存!$B$1:$I$65536,8,0)</f>
        <v>36.366</v>
      </c>
      <c r="M71" s="14"/>
      <c r="N71" s="14"/>
      <c r="O71" s="14"/>
      <c r="P71" s="14"/>
      <c r="Q71" s="14" t="s">
        <v>25</v>
      </c>
    </row>
    <row r="72" customHeight="1" spans="1:17">
      <c r="A72" s="14">
        <v>83</v>
      </c>
      <c r="B72" s="14">
        <v>361</v>
      </c>
      <c r="C72" s="14" t="s">
        <v>19</v>
      </c>
      <c r="D72" s="21" t="s">
        <v>164</v>
      </c>
      <c r="E72" s="22">
        <v>27512</v>
      </c>
      <c r="F72" s="21" t="s">
        <v>165</v>
      </c>
      <c r="G72" s="21" t="s">
        <v>54</v>
      </c>
      <c r="H72" s="21" t="s">
        <v>166</v>
      </c>
      <c r="I72" s="22">
        <f>VLOOKUP(E$1:E$65509,[1]查询当前所有门店保管帐库存!$B$1:$G$65536,6,0)</f>
        <v>32.4</v>
      </c>
      <c r="J72" s="21" t="s">
        <v>24</v>
      </c>
      <c r="K72" s="14">
        <f>L72/I72</f>
        <v>0.884</v>
      </c>
      <c r="L72" s="14">
        <f>VLOOKUP(E:E,[1]查询当前所有门店保管帐库存!$B$1:$I$65536,8,0)</f>
        <v>28.6416</v>
      </c>
      <c r="M72" s="14"/>
      <c r="N72" s="14" t="s">
        <v>25</v>
      </c>
      <c r="O72" s="14"/>
      <c r="P72" s="14"/>
      <c r="Q72" s="14"/>
    </row>
    <row r="73" customHeight="1" spans="1:17">
      <c r="A73" s="14">
        <v>84</v>
      </c>
      <c r="B73" s="14">
        <v>361</v>
      </c>
      <c r="C73" s="14" t="s">
        <v>19</v>
      </c>
      <c r="D73" s="21" t="s">
        <v>167</v>
      </c>
      <c r="E73" s="22">
        <v>27647</v>
      </c>
      <c r="F73" s="21" t="s">
        <v>61</v>
      </c>
      <c r="G73" s="21" t="s">
        <v>168</v>
      </c>
      <c r="H73" s="21" t="s">
        <v>67</v>
      </c>
      <c r="I73" s="22">
        <f>VLOOKUP(E$1:E$65509,[1]查询当前所有门店保管帐库存!$B$1:$G$65536,6,0)</f>
        <v>90</v>
      </c>
      <c r="J73" s="21" t="s">
        <v>24</v>
      </c>
      <c r="K73" s="14">
        <f>L73/I73</f>
        <v>0.147</v>
      </c>
      <c r="L73" s="14">
        <f>VLOOKUP(E:E,[1]查询当前所有门店保管帐库存!$B$1:$I$65536,8,0)</f>
        <v>13.23</v>
      </c>
      <c r="M73" s="14"/>
      <c r="N73" s="14"/>
      <c r="O73" s="14"/>
      <c r="P73" s="14"/>
      <c r="Q73" s="14" t="s">
        <v>25</v>
      </c>
    </row>
    <row r="74" customHeight="1" spans="1:17">
      <c r="A74" s="14">
        <v>85</v>
      </c>
      <c r="B74" s="14">
        <v>361</v>
      </c>
      <c r="C74" s="14" t="s">
        <v>19</v>
      </c>
      <c r="D74" s="21" t="s">
        <v>169</v>
      </c>
      <c r="E74" s="22">
        <v>27738</v>
      </c>
      <c r="F74" s="21" t="s">
        <v>21</v>
      </c>
      <c r="G74" s="21" t="s">
        <v>69</v>
      </c>
      <c r="H74" s="21" t="s">
        <v>23</v>
      </c>
      <c r="I74" s="22">
        <f>VLOOKUP(E$1:E$65509,[1]查询当前所有门店保管帐库存!$B$1:$G$65536,6,0)</f>
        <v>50</v>
      </c>
      <c r="J74" s="21" t="s">
        <v>24</v>
      </c>
      <c r="K74" s="14">
        <f>L74/I74</f>
        <v>0.208</v>
      </c>
      <c r="L74" s="14">
        <f>VLOOKUP(E:E,[1]查询当前所有门店保管帐库存!$B$1:$I$65536,8,0)</f>
        <v>10.4</v>
      </c>
      <c r="M74" s="14"/>
      <c r="N74" s="14"/>
      <c r="O74" s="14"/>
      <c r="P74" s="14"/>
      <c r="Q74" s="14" t="s">
        <v>25</v>
      </c>
    </row>
    <row r="75" customHeight="1" spans="1:17">
      <c r="A75" s="14">
        <v>86</v>
      </c>
      <c r="B75" s="14">
        <v>361</v>
      </c>
      <c r="C75" s="14" t="s">
        <v>19</v>
      </c>
      <c r="D75" s="21" t="s">
        <v>170</v>
      </c>
      <c r="E75" s="22">
        <v>27809</v>
      </c>
      <c r="F75" s="21" t="s">
        <v>21</v>
      </c>
      <c r="G75" s="21" t="s">
        <v>59</v>
      </c>
      <c r="H75" s="21" t="s">
        <v>23</v>
      </c>
      <c r="I75" s="22">
        <f>VLOOKUP(E$1:E$65509,[1]查询当前所有门店保管帐库存!$B$1:$G$65536,6,0)</f>
        <v>27</v>
      </c>
      <c r="J75" s="21" t="s">
        <v>24</v>
      </c>
      <c r="K75" s="14">
        <f>L75/I75</f>
        <v>0.052658</v>
      </c>
      <c r="L75" s="14">
        <f>VLOOKUP(E:E,[1]查询当前所有门店保管帐库存!$B$1:$I$65536,8,0)</f>
        <v>1.421766</v>
      </c>
      <c r="M75" s="14"/>
      <c r="N75" s="14"/>
      <c r="O75" s="14"/>
      <c r="P75" s="14"/>
      <c r="Q75" s="14" t="s">
        <v>25</v>
      </c>
    </row>
    <row r="76" customHeight="1" spans="1:17">
      <c r="A76" s="14">
        <v>88</v>
      </c>
      <c r="B76" s="14">
        <v>361</v>
      </c>
      <c r="C76" s="14" t="s">
        <v>19</v>
      </c>
      <c r="D76" s="21" t="s">
        <v>171</v>
      </c>
      <c r="E76" s="22">
        <v>27914</v>
      </c>
      <c r="F76" s="21" t="s">
        <v>21</v>
      </c>
      <c r="G76" s="21" t="s">
        <v>59</v>
      </c>
      <c r="H76" s="21" t="s">
        <v>23</v>
      </c>
      <c r="I76" s="22">
        <f>VLOOKUP(E$1:E$65509,[1]查询当前所有门店保管帐库存!$B$1:$G$65536,6,0)</f>
        <v>93</v>
      </c>
      <c r="J76" s="21" t="s">
        <v>24</v>
      </c>
      <c r="K76" s="14">
        <f>L76/I76</f>
        <v>0.0987838709677419</v>
      </c>
      <c r="L76" s="14">
        <f>VLOOKUP(E:E,[1]查询当前所有门店保管帐库存!$B$1:$I$65536,8,0)</f>
        <v>9.1869</v>
      </c>
      <c r="M76" s="14"/>
      <c r="N76" s="14"/>
      <c r="O76" s="14"/>
      <c r="P76" s="14"/>
      <c r="Q76" s="14" t="s">
        <v>25</v>
      </c>
    </row>
    <row r="77" customHeight="1" spans="1:17">
      <c r="A77" s="14">
        <v>89</v>
      </c>
      <c r="B77" s="14">
        <v>361</v>
      </c>
      <c r="C77" s="14" t="s">
        <v>19</v>
      </c>
      <c r="D77" s="21" t="s">
        <v>172</v>
      </c>
      <c r="E77" s="22">
        <v>28292</v>
      </c>
      <c r="F77" s="21" t="s">
        <v>173</v>
      </c>
      <c r="G77" s="21" t="s">
        <v>142</v>
      </c>
      <c r="H77" s="21" t="s">
        <v>70</v>
      </c>
      <c r="I77" s="22">
        <f>VLOOKUP(E$1:E$65509,[1]查询当前所有门店保管帐库存!$B$1:$G$65536,6,0)</f>
        <v>100</v>
      </c>
      <c r="J77" s="21" t="s">
        <v>24</v>
      </c>
      <c r="K77" s="14">
        <f>L77/I77</f>
        <v>0.084</v>
      </c>
      <c r="L77" s="14">
        <f>VLOOKUP(E:E,[1]查询当前所有门店保管帐库存!$B$1:$I$65536,8,0)</f>
        <v>8.4</v>
      </c>
      <c r="M77" s="14"/>
      <c r="N77" s="14"/>
      <c r="O77" s="14"/>
      <c r="P77" s="14"/>
      <c r="Q77" s="14" t="s">
        <v>25</v>
      </c>
    </row>
    <row r="78" customHeight="1" spans="1:17">
      <c r="A78" s="14">
        <v>90</v>
      </c>
      <c r="B78" s="14">
        <v>361</v>
      </c>
      <c r="C78" s="14" t="s">
        <v>19</v>
      </c>
      <c r="D78" s="21" t="s">
        <v>174</v>
      </c>
      <c r="E78" s="22">
        <v>28359</v>
      </c>
      <c r="F78" s="21" t="s">
        <v>21</v>
      </c>
      <c r="G78" s="21" t="s">
        <v>59</v>
      </c>
      <c r="H78" s="21" t="s">
        <v>31</v>
      </c>
      <c r="I78" s="22">
        <f>VLOOKUP(E$1:E$65509,[1]查询当前所有门店保管帐库存!$B$1:$G$65536,6,0)</f>
        <v>82</v>
      </c>
      <c r="J78" s="21" t="s">
        <v>24</v>
      </c>
      <c r="K78" s="14">
        <f>L78/I78</f>
        <v>0.179546</v>
      </c>
      <c r="L78" s="14">
        <f>VLOOKUP(E:E,[1]查询当前所有门店保管帐库存!$B$1:$I$65536,8,0)</f>
        <v>14.722772</v>
      </c>
      <c r="M78" s="14"/>
      <c r="N78" s="14"/>
      <c r="O78" s="14"/>
      <c r="P78" s="14"/>
      <c r="Q78" s="14" t="s">
        <v>25</v>
      </c>
    </row>
    <row r="79" customHeight="1" spans="1:17">
      <c r="A79" s="14">
        <v>91</v>
      </c>
      <c r="B79" s="14">
        <v>361</v>
      </c>
      <c r="C79" s="14" t="s">
        <v>19</v>
      </c>
      <c r="D79" s="21" t="s">
        <v>175</v>
      </c>
      <c r="E79" s="22">
        <v>28387</v>
      </c>
      <c r="F79" s="21" t="s">
        <v>27</v>
      </c>
      <c r="G79" s="21" t="s">
        <v>59</v>
      </c>
      <c r="H79" s="21" t="s">
        <v>38</v>
      </c>
      <c r="I79" s="22">
        <f>VLOOKUP(E$1:E$65509,[1]查询当前所有门店保管帐库存!$B$1:$G$65536,6,0)</f>
        <v>82</v>
      </c>
      <c r="J79" s="21" t="s">
        <v>24</v>
      </c>
      <c r="K79" s="14">
        <f>L79/I79</f>
        <v>0.150897390243902</v>
      </c>
      <c r="L79" s="14">
        <f>VLOOKUP(E:E,[1]查询当前所有门店保管帐库存!$B$1:$I$65536,8,0)</f>
        <v>12.373586</v>
      </c>
      <c r="M79" s="14"/>
      <c r="N79" s="14"/>
      <c r="O79" s="14"/>
      <c r="P79" s="14"/>
      <c r="Q79" s="14" t="s">
        <v>25</v>
      </c>
    </row>
    <row r="80" customHeight="1" spans="1:17">
      <c r="A80" s="14">
        <v>93</v>
      </c>
      <c r="B80" s="14">
        <v>361</v>
      </c>
      <c r="C80" s="14" t="s">
        <v>19</v>
      </c>
      <c r="D80" s="21" t="s">
        <v>176</v>
      </c>
      <c r="E80" s="22">
        <v>28615</v>
      </c>
      <c r="F80" s="21" t="s">
        <v>115</v>
      </c>
      <c r="G80" s="21" t="s">
        <v>59</v>
      </c>
      <c r="H80" s="21" t="s">
        <v>166</v>
      </c>
      <c r="I80" s="22">
        <f>VLOOKUP(E$1:E$65509,[1]查询当前所有门店保管帐库存!$B$1:$G$65536,6,0)</f>
        <v>92.5</v>
      </c>
      <c r="J80" s="21" t="s">
        <v>24</v>
      </c>
      <c r="K80" s="14">
        <f>L80/I80</f>
        <v>0.0944183524324324</v>
      </c>
      <c r="L80" s="14">
        <f>VLOOKUP(E:E,[1]查询当前所有门店保管帐库存!$B$1:$I$65536,8,0)</f>
        <v>8.7336976</v>
      </c>
      <c r="M80" s="14"/>
      <c r="N80" s="14"/>
      <c r="O80" s="14"/>
      <c r="P80" s="14"/>
      <c r="Q80" s="14" t="s">
        <v>25</v>
      </c>
    </row>
    <row r="81" customHeight="1" spans="1:17">
      <c r="A81" s="14">
        <v>94</v>
      </c>
      <c r="B81" s="14">
        <v>361</v>
      </c>
      <c r="C81" s="14" t="s">
        <v>19</v>
      </c>
      <c r="D81" s="21" t="s">
        <v>177</v>
      </c>
      <c r="E81" s="22">
        <v>29021</v>
      </c>
      <c r="F81" s="21" t="s">
        <v>42</v>
      </c>
      <c r="G81" s="21" t="s">
        <v>178</v>
      </c>
      <c r="H81" s="21" t="s">
        <v>179</v>
      </c>
      <c r="I81" s="22">
        <f>VLOOKUP(E$1:E$65509,[1]查询当前所有门店保管帐库存!$B$1:$G$65536,6,0)</f>
        <v>25.8</v>
      </c>
      <c r="J81" s="21" t="s">
        <v>24</v>
      </c>
      <c r="K81" s="14">
        <f>L81/I81</f>
        <v>1.518</v>
      </c>
      <c r="L81" s="14">
        <f>VLOOKUP(E:E,[1]查询当前所有门店保管帐库存!$B$1:$I$65536,8,0)</f>
        <v>39.1644</v>
      </c>
      <c r="M81" s="14"/>
      <c r="N81" s="14" t="s">
        <v>25</v>
      </c>
      <c r="O81" s="14"/>
      <c r="P81" s="14"/>
      <c r="Q81" s="14"/>
    </row>
    <row r="82" customHeight="1" spans="1:17">
      <c r="A82" s="14">
        <v>95</v>
      </c>
      <c r="B82" s="14">
        <v>361</v>
      </c>
      <c r="C82" s="14" t="s">
        <v>19</v>
      </c>
      <c r="D82" s="21" t="s">
        <v>180</v>
      </c>
      <c r="E82" s="22">
        <v>29050</v>
      </c>
      <c r="F82" s="21" t="s">
        <v>42</v>
      </c>
      <c r="G82" s="21" t="s">
        <v>181</v>
      </c>
      <c r="H82" s="21" t="s">
        <v>35</v>
      </c>
      <c r="I82" s="22">
        <f>VLOOKUP(E$1:E$65509,[1]查询当前所有门店保管帐库存!$B$1:$G$65536,6,0)</f>
        <v>100</v>
      </c>
      <c r="J82" s="21" t="s">
        <v>24</v>
      </c>
      <c r="K82" s="14">
        <f>L82/I82</f>
        <v>1.05</v>
      </c>
      <c r="L82" s="14">
        <f>VLOOKUP(E:E,[1]查询当前所有门店保管帐库存!$B$1:$I$65536,8,0)</f>
        <v>105</v>
      </c>
      <c r="M82" s="14"/>
      <c r="N82" s="14"/>
      <c r="O82" s="14" t="s">
        <v>25</v>
      </c>
      <c r="P82" s="14"/>
      <c r="Q82" s="14"/>
    </row>
    <row r="83" customHeight="1" spans="1:17">
      <c r="A83" s="14">
        <v>96</v>
      </c>
      <c r="B83" s="14">
        <v>361</v>
      </c>
      <c r="C83" s="14" t="s">
        <v>19</v>
      </c>
      <c r="D83" s="21" t="s">
        <v>182</v>
      </c>
      <c r="E83" s="22">
        <v>29280</v>
      </c>
      <c r="F83" s="21" t="s">
        <v>115</v>
      </c>
      <c r="G83" s="21" t="s">
        <v>183</v>
      </c>
      <c r="H83" s="21" t="s">
        <v>84</v>
      </c>
      <c r="I83" s="22">
        <f>VLOOKUP(E$1:E$65509,[1]查询当前所有门店保管帐库存!$B$1:$G$65536,6,0)</f>
        <v>77</v>
      </c>
      <c r="J83" s="21" t="s">
        <v>24</v>
      </c>
      <c r="K83" s="14">
        <f>L83/I83</f>
        <v>0.392672727272727</v>
      </c>
      <c r="L83" s="14">
        <f>VLOOKUP(E:E,[1]查询当前所有门店保管帐库存!$B$1:$I$65536,8,0)</f>
        <v>30.2358</v>
      </c>
      <c r="M83" s="14"/>
      <c r="N83" s="14"/>
      <c r="O83" s="14" t="s">
        <v>25</v>
      </c>
      <c r="P83" s="14"/>
      <c r="Q83" s="14"/>
    </row>
    <row r="84" customHeight="1" spans="1:17">
      <c r="A84" s="14">
        <v>97</v>
      </c>
      <c r="B84" s="14">
        <v>361</v>
      </c>
      <c r="C84" s="14" t="s">
        <v>19</v>
      </c>
      <c r="D84" s="21" t="s">
        <v>184</v>
      </c>
      <c r="E84" s="22">
        <v>29369</v>
      </c>
      <c r="F84" s="21" t="s">
        <v>27</v>
      </c>
      <c r="G84" s="21" t="s">
        <v>59</v>
      </c>
      <c r="H84" s="21" t="s">
        <v>23</v>
      </c>
      <c r="I84" s="22">
        <f>VLOOKUP(E$1:E$65509,[1]查询当前所有门店保管帐库存!$B$1:$G$65536,6,0)</f>
        <v>75.5</v>
      </c>
      <c r="J84" s="21" t="s">
        <v>24</v>
      </c>
      <c r="K84" s="14">
        <f>L84/I84</f>
        <v>0.170425</v>
      </c>
      <c r="L84" s="14">
        <f>VLOOKUP(E:E,[1]查询当前所有门店保管帐库存!$B$1:$I$65536,8,0)</f>
        <v>12.8670875</v>
      </c>
      <c r="M84" s="14"/>
      <c r="N84" s="14"/>
      <c r="O84" s="14"/>
      <c r="P84" s="14"/>
      <c r="Q84" s="14" t="s">
        <v>25</v>
      </c>
    </row>
    <row r="85" customHeight="1" spans="1:17">
      <c r="A85" s="14">
        <v>98</v>
      </c>
      <c r="B85" s="14">
        <v>361</v>
      </c>
      <c r="C85" s="14" t="s">
        <v>19</v>
      </c>
      <c r="D85" s="21" t="s">
        <v>185</v>
      </c>
      <c r="E85" s="22">
        <v>29595</v>
      </c>
      <c r="F85" s="21" t="s">
        <v>27</v>
      </c>
      <c r="G85" s="21" t="s">
        <v>47</v>
      </c>
      <c r="H85" s="21" t="s">
        <v>23</v>
      </c>
      <c r="I85" s="22">
        <f>VLOOKUP(E$1:E$65509,[1]查询当前所有门店保管帐库存!$B$1:$G$65536,6,0)</f>
        <v>84</v>
      </c>
      <c r="J85" s="21" t="s">
        <v>24</v>
      </c>
      <c r="K85" s="14">
        <f>L85/I85</f>
        <v>0.11474880952381</v>
      </c>
      <c r="L85" s="14">
        <f>VLOOKUP(E:E,[1]查询当前所有门店保管帐库存!$B$1:$I$65536,8,0)</f>
        <v>9.6389</v>
      </c>
      <c r="M85" s="14"/>
      <c r="N85" s="14"/>
      <c r="O85" s="14" t="s">
        <v>25</v>
      </c>
      <c r="P85" s="14"/>
      <c r="Q85" s="14"/>
    </row>
    <row r="86" customHeight="1" spans="1:17">
      <c r="A86" s="14">
        <v>99</v>
      </c>
      <c r="B86" s="14">
        <v>361</v>
      </c>
      <c r="C86" s="14" t="s">
        <v>19</v>
      </c>
      <c r="D86" s="21" t="s">
        <v>186</v>
      </c>
      <c r="E86" s="22">
        <v>29821</v>
      </c>
      <c r="F86" s="21" t="s">
        <v>115</v>
      </c>
      <c r="G86" s="21" t="s">
        <v>187</v>
      </c>
      <c r="H86" s="21" t="s">
        <v>23</v>
      </c>
      <c r="I86" s="22">
        <f>VLOOKUP(E$1:E$65509,[1]查询当前所有门店保管帐库存!$B$1:$G$65536,6,0)</f>
        <v>100</v>
      </c>
      <c r="J86" s="21" t="s">
        <v>24</v>
      </c>
      <c r="K86" s="14">
        <f>L86/I86</f>
        <v>0.107</v>
      </c>
      <c r="L86" s="14">
        <f>VLOOKUP(E:E,[1]查询当前所有门店保管帐库存!$B$1:$I$65536,8,0)</f>
        <v>10.7</v>
      </c>
      <c r="M86" s="14"/>
      <c r="N86" s="14"/>
      <c r="O86" s="14"/>
      <c r="P86" s="14"/>
      <c r="Q86" s="14" t="s">
        <v>25</v>
      </c>
    </row>
    <row r="87" customHeight="1" spans="1:17">
      <c r="A87" s="14">
        <v>100</v>
      </c>
      <c r="B87" s="14">
        <v>361</v>
      </c>
      <c r="C87" s="14" t="s">
        <v>19</v>
      </c>
      <c r="D87" s="21" t="s">
        <v>188</v>
      </c>
      <c r="E87" s="22">
        <v>30227</v>
      </c>
      <c r="F87" s="21" t="s">
        <v>27</v>
      </c>
      <c r="G87" s="21" t="s">
        <v>90</v>
      </c>
      <c r="H87" s="21" t="s">
        <v>23</v>
      </c>
      <c r="I87" s="22">
        <f>VLOOKUP(E$1:E$65509,[1]查询当前所有门店保管帐库存!$B$1:$G$65536,6,0)</f>
        <v>100.5</v>
      </c>
      <c r="J87" s="21" t="s">
        <v>24</v>
      </c>
      <c r="K87" s="14">
        <f>L87/I87</f>
        <v>0.190928835820896</v>
      </c>
      <c r="L87" s="14">
        <f>VLOOKUP(E:E,[1]查询当前所有门店保管帐库存!$B$1:$I$65536,8,0)</f>
        <v>19.188348</v>
      </c>
      <c r="M87" s="14"/>
      <c r="N87" s="14"/>
      <c r="O87" s="14" t="s">
        <v>25</v>
      </c>
      <c r="P87" s="14"/>
      <c r="Q87" s="14"/>
    </row>
    <row r="88" customHeight="1" spans="1:17">
      <c r="A88" s="14">
        <v>101</v>
      </c>
      <c r="B88" s="14">
        <v>361</v>
      </c>
      <c r="C88" s="14" t="s">
        <v>19</v>
      </c>
      <c r="D88" s="21" t="s">
        <v>189</v>
      </c>
      <c r="E88" s="22">
        <v>30326</v>
      </c>
      <c r="F88" s="21" t="s">
        <v>27</v>
      </c>
      <c r="G88" s="21" t="s">
        <v>190</v>
      </c>
      <c r="H88" s="21" t="s">
        <v>23</v>
      </c>
      <c r="I88" s="22">
        <f>VLOOKUP(E$1:E$65509,[1]查询当前所有门店保管帐库存!$B$1:$G$65536,6,0)</f>
        <v>32</v>
      </c>
      <c r="J88" s="21" t="s">
        <v>24</v>
      </c>
      <c r="K88" s="14">
        <f>L88/I88</f>
        <v>0.265</v>
      </c>
      <c r="L88" s="14">
        <f>VLOOKUP(E:E,[1]查询当前所有门店保管帐库存!$B$1:$I$65536,8,0)</f>
        <v>8.48</v>
      </c>
      <c r="M88" s="14"/>
      <c r="N88" s="14" t="s">
        <v>25</v>
      </c>
      <c r="O88" s="14"/>
      <c r="P88" s="14"/>
      <c r="Q88" s="14"/>
    </row>
    <row r="89" customHeight="1" spans="1:17">
      <c r="A89" s="14">
        <v>102</v>
      </c>
      <c r="B89" s="14">
        <v>361</v>
      </c>
      <c r="C89" s="14" t="s">
        <v>19</v>
      </c>
      <c r="D89" s="21" t="s">
        <v>191</v>
      </c>
      <c r="E89" s="22">
        <v>30441</v>
      </c>
      <c r="F89" s="21" t="s">
        <v>27</v>
      </c>
      <c r="G89" s="21" t="s">
        <v>192</v>
      </c>
      <c r="H89" s="21" t="s">
        <v>23</v>
      </c>
      <c r="I89" s="22">
        <f>VLOOKUP(E$1:E$65509,[1]查询当前所有门店保管帐库存!$B$1:$G$65536,6,0)</f>
        <v>100</v>
      </c>
      <c r="J89" s="21" t="s">
        <v>24</v>
      </c>
      <c r="K89" s="14">
        <f>L89/I89</f>
        <v>0.284</v>
      </c>
      <c r="L89" s="14">
        <f>VLOOKUP(E:E,[1]查询当前所有门店保管帐库存!$B$1:$I$65536,8,0)</f>
        <v>28.4</v>
      </c>
      <c r="M89" s="14"/>
      <c r="N89" s="14"/>
      <c r="O89" s="14"/>
      <c r="P89" s="14"/>
      <c r="Q89" s="14" t="s">
        <v>25</v>
      </c>
    </row>
    <row r="90" customHeight="1" spans="1:17">
      <c r="A90" s="14">
        <v>103</v>
      </c>
      <c r="B90" s="14">
        <v>361</v>
      </c>
      <c r="C90" s="14" t="s">
        <v>19</v>
      </c>
      <c r="D90" s="21" t="s">
        <v>193</v>
      </c>
      <c r="E90" s="22">
        <v>30553</v>
      </c>
      <c r="F90" s="21" t="s">
        <v>21</v>
      </c>
      <c r="G90" s="21" t="s">
        <v>66</v>
      </c>
      <c r="H90" s="21" t="s">
        <v>23</v>
      </c>
      <c r="I90" s="22">
        <f>VLOOKUP(E$1:E$65509,[1]查询当前所有门店保管帐库存!$B$1:$G$65536,6,0)</f>
        <v>47.5</v>
      </c>
      <c r="J90" s="21" t="s">
        <v>24</v>
      </c>
      <c r="K90" s="14">
        <f>L90/I90</f>
        <v>0.08406</v>
      </c>
      <c r="L90" s="14">
        <f>VLOOKUP(E:E,[1]查询当前所有门店保管帐库存!$B$1:$I$65536,8,0)</f>
        <v>3.99285</v>
      </c>
      <c r="M90" s="14"/>
      <c r="N90" s="14"/>
      <c r="O90" s="14"/>
      <c r="P90" s="14"/>
      <c r="Q90" s="14" t="s">
        <v>25</v>
      </c>
    </row>
    <row r="91" customHeight="1" spans="1:17">
      <c r="A91" s="14">
        <v>104</v>
      </c>
      <c r="B91" s="14">
        <v>361</v>
      </c>
      <c r="C91" s="14" t="s">
        <v>19</v>
      </c>
      <c r="D91" s="21" t="s">
        <v>194</v>
      </c>
      <c r="E91" s="22">
        <v>30638</v>
      </c>
      <c r="F91" s="21" t="s">
        <v>27</v>
      </c>
      <c r="G91" s="21" t="s">
        <v>59</v>
      </c>
      <c r="H91" s="21" t="s">
        <v>23</v>
      </c>
      <c r="I91" s="22">
        <f>VLOOKUP(E$1:E$65509,[1]查询当前所有门店保管帐库存!$B$1:$G$65536,6,0)</f>
        <v>4</v>
      </c>
      <c r="J91" s="21" t="s">
        <v>24</v>
      </c>
      <c r="K91" s="14">
        <f>L91/I91</f>
        <v>0.1243</v>
      </c>
      <c r="L91" s="14">
        <f>VLOOKUP(E:E,[1]查询当前所有门店保管帐库存!$B$1:$I$65536,8,0)</f>
        <v>0.4972</v>
      </c>
      <c r="M91" s="14"/>
      <c r="N91" s="14"/>
      <c r="O91" s="14"/>
      <c r="P91" s="14"/>
      <c r="Q91" s="14" t="s">
        <v>25</v>
      </c>
    </row>
    <row r="92" customHeight="1" spans="1:17">
      <c r="A92" s="14">
        <v>106</v>
      </c>
      <c r="B92" s="14">
        <v>361</v>
      </c>
      <c r="C92" s="14" t="s">
        <v>19</v>
      </c>
      <c r="D92" s="21" t="s">
        <v>195</v>
      </c>
      <c r="E92" s="22">
        <v>30920</v>
      </c>
      <c r="F92" s="21" t="s">
        <v>27</v>
      </c>
      <c r="G92" s="21" t="s">
        <v>196</v>
      </c>
      <c r="H92" s="21" t="s">
        <v>23</v>
      </c>
      <c r="I92" s="22">
        <f>VLOOKUP(E$1:E$65509,[1]查询当前所有门店保管帐库存!$B$1:$G$65536,6,0)</f>
        <v>18</v>
      </c>
      <c r="J92" s="21" t="s">
        <v>24</v>
      </c>
      <c r="K92" s="14">
        <f>L92/I92</f>
        <v>0.183566666666667</v>
      </c>
      <c r="L92" s="14">
        <f>VLOOKUP(E:E,[1]查询当前所有门店保管帐库存!$B$1:$I$65536,8,0)</f>
        <v>3.3042</v>
      </c>
      <c r="M92" s="14"/>
      <c r="N92" s="14" t="s">
        <v>25</v>
      </c>
      <c r="O92" s="14"/>
      <c r="P92" s="14"/>
      <c r="Q92" s="14"/>
    </row>
    <row r="93" customHeight="1" spans="1:17">
      <c r="A93" s="14">
        <v>108</v>
      </c>
      <c r="B93" s="14">
        <v>361</v>
      </c>
      <c r="C93" s="14" t="s">
        <v>19</v>
      </c>
      <c r="D93" s="21" t="s">
        <v>197</v>
      </c>
      <c r="E93" s="22">
        <v>30971</v>
      </c>
      <c r="F93" s="21" t="s">
        <v>21</v>
      </c>
      <c r="G93" s="21" t="s">
        <v>198</v>
      </c>
      <c r="H93" s="21" t="s">
        <v>199</v>
      </c>
      <c r="I93" s="22">
        <f>VLOOKUP(E$1:E$65509,[1]查询当前所有门店保管帐库存!$B$1:$G$65536,6,0)</f>
        <v>100</v>
      </c>
      <c r="J93" s="21" t="s">
        <v>24</v>
      </c>
      <c r="K93" s="14">
        <f>L93/I93</f>
        <v>0.2415696</v>
      </c>
      <c r="L93" s="14">
        <f>VLOOKUP(E:E,[1]查询当前所有门店保管帐库存!$B$1:$I$65536,8,0)</f>
        <v>24.15696</v>
      </c>
      <c r="M93" s="14"/>
      <c r="N93" s="14" t="s">
        <v>25</v>
      </c>
      <c r="O93" s="14"/>
      <c r="P93" s="14"/>
      <c r="Q93" s="14"/>
    </row>
    <row r="94" customHeight="1" spans="1:17">
      <c r="A94" s="14">
        <v>109</v>
      </c>
      <c r="B94" s="14">
        <v>361</v>
      </c>
      <c r="C94" s="14" t="s">
        <v>19</v>
      </c>
      <c r="D94" s="21" t="s">
        <v>200</v>
      </c>
      <c r="E94" s="22">
        <v>31342</v>
      </c>
      <c r="F94" s="21" t="s">
        <v>21</v>
      </c>
      <c r="G94" s="21" t="s">
        <v>59</v>
      </c>
      <c r="H94" s="21" t="s">
        <v>23</v>
      </c>
      <c r="I94" s="22">
        <f>VLOOKUP(E$1:E$65509,[1]查询当前所有门店保管帐库存!$B$1:$G$65536,6,0)</f>
        <v>64</v>
      </c>
      <c r="J94" s="21" t="s">
        <v>24</v>
      </c>
      <c r="K94" s="14">
        <f>L94/I94</f>
        <v>0.08831358125</v>
      </c>
      <c r="L94" s="14">
        <f>VLOOKUP(E:E,[1]查询当前所有门店保管帐库存!$B$1:$I$65536,8,0)</f>
        <v>5.6520692</v>
      </c>
      <c r="M94" s="14"/>
      <c r="N94" s="14"/>
      <c r="O94" s="14"/>
      <c r="P94" s="14"/>
      <c r="Q94" s="14" t="s">
        <v>25</v>
      </c>
    </row>
    <row r="95" customHeight="1" spans="1:17">
      <c r="A95" s="14">
        <v>110</v>
      </c>
      <c r="B95" s="14">
        <v>361</v>
      </c>
      <c r="C95" s="14" t="s">
        <v>19</v>
      </c>
      <c r="D95" s="21" t="s">
        <v>201</v>
      </c>
      <c r="E95" s="22">
        <v>31976</v>
      </c>
      <c r="F95" s="21" t="s">
        <v>33</v>
      </c>
      <c r="G95" s="21" t="s">
        <v>62</v>
      </c>
      <c r="H95" s="21" t="s">
        <v>38</v>
      </c>
      <c r="I95" s="22">
        <f>VLOOKUP(E$1:E$65509,[1]查询当前所有门店保管帐库存!$B$1:$G$65536,6,0)</f>
        <v>59.3</v>
      </c>
      <c r="J95" s="21" t="s">
        <v>24</v>
      </c>
      <c r="K95" s="14">
        <f>L95/I95</f>
        <v>0.158390387858347</v>
      </c>
      <c r="L95" s="14">
        <f>VLOOKUP(E:E,[1]查询当前所有门店保管帐库存!$B$1:$I$65536,8,0)</f>
        <v>9.39255</v>
      </c>
      <c r="M95" s="14"/>
      <c r="N95" s="14"/>
      <c r="O95" s="14"/>
      <c r="P95" s="14"/>
      <c r="Q95" s="14" t="s">
        <v>25</v>
      </c>
    </row>
    <row r="96" customHeight="1" spans="1:17">
      <c r="A96" s="14">
        <v>111</v>
      </c>
      <c r="B96" s="14">
        <v>361</v>
      </c>
      <c r="C96" s="14" t="s">
        <v>19</v>
      </c>
      <c r="D96" s="21" t="s">
        <v>202</v>
      </c>
      <c r="E96" s="22">
        <v>36053</v>
      </c>
      <c r="F96" s="21" t="s">
        <v>33</v>
      </c>
      <c r="G96" s="21" t="s">
        <v>203</v>
      </c>
      <c r="H96" s="21" t="s">
        <v>23</v>
      </c>
      <c r="I96" s="22">
        <f>VLOOKUP(E$1:E$65509,[1]查询当前所有门店保管帐库存!$B$1:$G$65536,6,0)</f>
        <v>27</v>
      </c>
      <c r="J96" s="21" t="s">
        <v>24</v>
      </c>
      <c r="K96" s="14">
        <f>L96/I96</f>
        <v>0.2989</v>
      </c>
      <c r="L96" s="14">
        <f>VLOOKUP(E:E,[1]查询当前所有门店保管帐库存!$B$1:$I$65536,8,0)</f>
        <v>8.0703</v>
      </c>
      <c r="M96" s="14"/>
      <c r="N96" s="14"/>
      <c r="O96" s="14"/>
      <c r="P96" s="14"/>
      <c r="Q96" s="14" t="s">
        <v>25</v>
      </c>
    </row>
    <row r="97" customHeight="1" spans="1:17">
      <c r="A97" s="14">
        <v>112</v>
      </c>
      <c r="B97" s="14">
        <v>361</v>
      </c>
      <c r="C97" s="14" t="s">
        <v>19</v>
      </c>
      <c r="D97" s="25" t="s">
        <v>204</v>
      </c>
      <c r="E97" s="22">
        <v>37261</v>
      </c>
      <c r="F97" s="21" t="s">
        <v>61</v>
      </c>
      <c r="G97" s="21" t="s">
        <v>59</v>
      </c>
      <c r="H97" s="21" t="s">
        <v>23</v>
      </c>
      <c r="I97" s="22">
        <f>VLOOKUP(E$1:E$65509,[1]查询当前所有门店保管帐库存!$B$1:$G$65536,6,0)</f>
        <v>46</v>
      </c>
      <c r="J97" s="21" t="s">
        <v>24</v>
      </c>
      <c r="K97" s="14">
        <f>L97/I97</f>
        <v>1.640264</v>
      </c>
      <c r="L97" s="14">
        <f>VLOOKUP(E:E,[1]查询当前所有门店保管帐库存!$B$1:$I$65536,8,0)</f>
        <v>75.452144</v>
      </c>
      <c r="M97" s="14"/>
      <c r="N97" s="14"/>
      <c r="O97" s="14"/>
      <c r="P97" s="14"/>
      <c r="Q97" s="14" t="s">
        <v>25</v>
      </c>
    </row>
    <row r="98" customHeight="1" spans="1:17">
      <c r="A98" s="14">
        <v>113</v>
      </c>
      <c r="B98" s="14">
        <v>361</v>
      </c>
      <c r="C98" s="14" t="s">
        <v>19</v>
      </c>
      <c r="D98" s="21" t="s">
        <v>205</v>
      </c>
      <c r="E98" s="22">
        <v>37946</v>
      </c>
      <c r="F98" s="21" t="s">
        <v>21</v>
      </c>
      <c r="G98" s="21" t="s">
        <v>198</v>
      </c>
      <c r="H98" s="21" t="s">
        <v>23</v>
      </c>
      <c r="I98" s="22">
        <f>VLOOKUP(E$1:E$65509,[1]查询当前所有门店保管帐库存!$B$1:$G$65536,6,0)</f>
        <v>72.3</v>
      </c>
      <c r="J98" s="21" t="s">
        <v>24</v>
      </c>
      <c r="K98" s="14">
        <f>L98/I98</f>
        <v>0.129348547717842</v>
      </c>
      <c r="L98" s="14">
        <f>VLOOKUP(E:E,[1]查询当前所有门店保管帐库存!$B$1:$I$65536,8,0)</f>
        <v>9.3519</v>
      </c>
      <c r="M98" s="14"/>
      <c r="N98" s="14"/>
      <c r="O98" s="14"/>
      <c r="P98" s="14"/>
      <c r="Q98" s="14" t="s">
        <v>25</v>
      </c>
    </row>
    <row r="99" customHeight="1" spans="1:17">
      <c r="A99" s="14">
        <v>114</v>
      </c>
      <c r="B99" s="14">
        <v>361</v>
      </c>
      <c r="C99" s="14" t="s">
        <v>19</v>
      </c>
      <c r="D99" s="21" t="s">
        <v>206</v>
      </c>
      <c r="E99" s="22">
        <v>39289</v>
      </c>
      <c r="F99" s="21" t="s">
        <v>42</v>
      </c>
      <c r="G99" s="21" t="s">
        <v>59</v>
      </c>
      <c r="H99" s="21" t="s">
        <v>23</v>
      </c>
      <c r="I99" s="22">
        <f>VLOOKUP(E$1:E$65509,[1]查询当前所有门店保管帐库存!$B$1:$G$65536,6,0)</f>
        <v>48</v>
      </c>
      <c r="J99" s="21" t="s">
        <v>24</v>
      </c>
      <c r="K99" s="14">
        <f>L99/I99</f>
        <v>0.363547552083333</v>
      </c>
      <c r="L99" s="14">
        <f>VLOOKUP(E:E,[1]查询当前所有门店保管帐库存!$B$1:$I$65536,8,0)</f>
        <v>17.4502825</v>
      </c>
      <c r="M99" s="14"/>
      <c r="N99" s="14"/>
      <c r="O99" s="14"/>
      <c r="P99" s="14"/>
      <c r="Q99" s="14" t="s">
        <v>25</v>
      </c>
    </row>
    <row r="100" customHeight="1" spans="1:17">
      <c r="A100" s="14">
        <v>116</v>
      </c>
      <c r="B100" s="14">
        <v>361</v>
      </c>
      <c r="C100" s="14" t="s">
        <v>19</v>
      </c>
      <c r="D100" s="21" t="s">
        <v>207</v>
      </c>
      <c r="E100" s="22">
        <v>40216</v>
      </c>
      <c r="F100" s="21" t="s">
        <v>42</v>
      </c>
      <c r="G100" s="21" t="s">
        <v>113</v>
      </c>
      <c r="H100" s="21" t="s">
        <v>23</v>
      </c>
      <c r="I100" s="22">
        <f>VLOOKUP(E$1:E$65509,[1]查询当前所有门店保管帐库存!$B$1:$G$65536,6,0)</f>
        <v>78</v>
      </c>
      <c r="J100" s="21" t="s">
        <v>24</v>
      </c>
      <c r="K100" s="14">
        <f>L100/I100</f>
        <v>0.336</v>
      </c>
      <c r="L100" s="14">
        <f>VLOOKUP(E:E,[1]查询当前所有门店保管帐库存!$B$1:$I$65536,8,0)</f>
        <v>26.208</v>
      </c>
      <c r="M100" s="14"/>
      <c r="N100" s="14"/>
      <c r="O100" s="14"/>
      <c r="P100" s="14"/>
      <c r="Q100" s="14" t="s">
        <v>25</v>
      </c>
    </row>
    <row r="101" customHeight="1" spans="1:17">
      <c r="A101" s="14">
        <v>117</v>
      </c>
      <c r="B101" s="14">
        <v>361</v>
      </c>
      <c r="C101" s="14" t="s">
        <v>19</v>
      </c>
      <c r="D101" s="21" t="s">
        <v>208</v>
      </c>
      <c r="E101" s="22">
        <v>40703</v>
      </c>
      <c r="F101" s="21" t="s">
        <v>42</v>
      </c>
      <c r="G101" s="21" t="s">
        <v>209</v>
      </c>
      <c r="H101" s="21" t="s">
        <v>23</v>
      </c>
      <c r="I101" s="22">
        <f>VLOOKUP(E$1:E$65509,[1]查询当前所有门店保管帐库存!$B$1:$G$65536,6,0)</f>
        <v>97</v>
      </c>
      <c r="J101" s="21" t="s">
        <v>24</v>
      </c>
      <c r="K101" s="14">
        <f>L101/I101</f>
        <v>0.162</v>
      </c>
      <c r="L101" s="14">
        <f>VLOOKUP(E:E,[1]查询当前所有门店保管帐库存!$B$1:$I$65536,8,0)</f>
        <v>15.714</v>
      </c>
      <c r="M101" s="14"/>
      <c r="N101" s="14"/>
      <c r="O101" s="14"/>
      <c r="P101" s="14"/>
      <c r="Q101" s="14" t="s">
        <v>25</v>
      </c>
    </row>
    <row r="102" customHeight="1" spans="1:17">
      <c r="A102" s="14">
        <v>118</v>
      </c>
      <c r="B102" s="14">
        <v>361</v>
      </c>
      <c r="C102" s="14" t="s">
        <v>19</v>
      </c>
      <c r="D102" s="21" t="s">
        <v>210</v>
      </c>
      <c r="E102" s="22">
        <v>40914</v>
      </c>
      <c r="F102" s="21" t="s">
        <v>27</v>
      </c>
      <c r="G102" s="21" t="s">
        <v>47</v>
      </c>
      <c r="H102" s="21" t="s">
        <v>23</v>
      </c>
      <c r="I102" s="22">
        <f>VLOOKUP(E$1:E$65509,[1]查询当前所有门店保管帐库存!$B$1:$G$65536,6,0)</f>
        <v>148</v>
      </c>
      <c r="J102" s="21" t="s">
        <v>24</v>
      </c>
      <c r="K102" s="14">
        <f>L102/I102</f>
        <v>0.313009324324324</v>
      </c>
      <c r="L102" s="14">
        <f>VLOOKUP(E:E,[1]查询当前所有门店保管帐库存!$B$1:$I$65536,8,0)</f>
        <v>46.32538</v>
      </c>
      <c r="M102" s="14"/>
      <c r="N102" s="14" t="s">
        <v>25</v>
      </c>
      <c r="O102" s="14"/>
      <c r="P102" s="14"/>
      <c r="Q102" s="14"/>
    </row>
    <row r="103" customHeight="1" spans="1:17">
      <c r="A103" s="14">
        <v>119</v>
      </c>
      <c r="B103" s="14">
        <v>361</v>
      </c>
      <c r="C103" s="14" t="s">
        <v>19</v>
      </c>
      <c r="D103" s="21" t="s">
        <v>211</v>
      </c>
      <c r="E103" s="22">
        <v>40917</v>
      </c>
      <c r="F103" s="21" t="s">
        <v>212</v>
      </c>
      <c r="G103" s="21" t="s">
        <v>154</v>
      </c>
      <c r="H103" s="21" t="s">
        <v>23</v>
      </c>
      <c r="I103" s="22">
        <f>VLOOKUP(E$1:E$65509,[1]查询当前所有门店保管帐库存!$B$1:$G$65536,6,0)</f>
        <v>58.5</v>
      </c>
      <c r="J103" s="21" t="s">
        <v>24</v>
      </c>
      <c r="K103" s="14">
        <f>L103/I103</f>
        <v>0.177395726495726</v>
      </c>
      <c r="L103" s="14">
        <f>VLOOKUP(E:E,[1]查询当前所有门店保管帐库存!$B$1:$I$65536,8,0)</f>
        <v>10.37765</v>
      </c>
      <c r="M103" s="14"/>
      <c r="N103" s="14"/>
      <c r="O103" s="14" t="s">
        <v>25</v>
      </c>
      <c r="P103" s="14"/>
      <c r="Q103" s="14"/>
    </row>
    <row r="104" customHeight="1" spans="1:17">
      <c r="A104" s="14">
        <v>120</v>
      </c>
      <c r="B104" s="14">
        <v>361</v>
      </c>
      <c r="C104" s="14" t="s">
        <v>19</v>
      </c>
      <c r="D104" s="21" t="s">
        <v>213</v>
      </c>
      <c r="E104" s="22">
        <v>40921</v>
      </c>
      <c r="F104" s="21" t="s">
        <v>42</v>
      </c>
      <c r="G104" s="21" t="s">
        <v>214</v>
      </c>
      <c r="H104" s="21" t="s">
        <v>23</v>
      </c>
      <c r="I104" s="22">
        <f>VLOOKUP(E$1:E$65509,[1]查询当前所有门店保管帐库存!$B$1:$G$65536,6,0)</f>
        <v>90</v>
      </c>
      <c r="J104" s="21" t="s">
        <v>24</v>
      </c>
      <c r="K104" s="14">
        <f>L104/I104</f>
        <v>0.11</v>
      </c>
      <c r="L104" s="14">
        <f>VLOOKUP(E:E,[1]查询当前所有门店保管帐库存!$B$1:$I$65536,8,0)</f>
        <v>9.9</v>
      </c>
      <c r="M104" s="14"/>
      <c r="N104" s="14" t="s">
        <v>25</v>
      </c>
      <c r="O104" s="14"/>
      <c r="P104" s="14"/>
      <c r="Q104" s="14"/>
    </row>
    <row r="105" customHeight="1" spans="1:17">
      <c r="A105" s="14">
        <v>122</v>
      </c>
      <c r="B105" s="14">
        <v>361</v>
      </c>
      <c r="C105" s="14" t="s">
        <v>19</v>
      </c>
      <c r="D105" s="21" t="s">
        <v>215</v>
      </c>
      <c r="E105" s="22">
        <v>40923</v>
      </c>
      <c r="F105" s="21" t="s">
        <v>42</v>
      </c>
      <c r="G105" s="21" t="s">
        <v>216</v>
      </c>
      <c r="H105" s="21" t="s">
        <v>91</v>
      </c>
      <c r="I105" s="22">
        <f>VLOOKUP(E$1:E$65509,[1]查询当前所有门店保管帐库存!$B$1:$G$65536,6,0)</f>
        <v>75.5</v>
      </c>
      <c r="J105" s="21" t="s">
        <v>24</v>
      </c>
      <c r="K105" s="14">
        <f t="shared" ref="K105:K126" si="4">L105/I105</f>
        <v>1.68832185430464</v>
      </c>
      <c r="L105" s="14">
        <f>VLOOKUP(E:E,[1]查询当前所有门店保管帐库存!$B$1:$I$65536,8,0)</f>
        <v>127.4683</v>
      </c>
      <c r="M105" s="14"/>
      <c r="N105" s="14"/>
      <c r="O105" s="14"/>
      <c r="P105" s="14"/>
      <c r="Q105" s="14" t="s">
        <v>25</v>
      </c>
    </row>
    <row r="106" customHeight="1" spans="1:17">
      <c r="A106" s="14">
        <v>123</v>
      </c>
      <c r="B106" s="14">
        <v>361</v>
      </c>
      <c r="C106" s="14" t="s">
        <v>19</v>
      </c>
      <c r="D106" s="21" t="s">
        <v>217</v>
      </c>
      <c r="E106" s="22">
        <v>41088</v>
      </c>
      <c r="F106" s="21" t="s">
        <v>27</v>
      </c>
      <c r="G106" s="21" t="s">
        <v>192</v>
      </c>
      <c r="H106" s="21" t="s">
        <v>23</v>
      </c>
      <c r="I106" s="22">
        <f>VLOOKUP(E$1:E$65509,[1]查询当前所有门店保管帐库存!$B$1:$G$65536,6,0)</f>
        <v>50</v>
      </c>
      <c r="J106" s="21" t="s">
        <v>24</v>
      </c>
      <c r="K106" s="14">
        <f>L106/I106</f>
        <v>0.74</v>
      </c>
      <c r="L106" s="14">
        <f>VLOOKUP(E:E,[1]查询当前所有门店保管帐库存!$B$1:$I$65536,8,0)</f>
        <v>37</v>
      </c>
      <c r="M106" s="14"/>
      <c r="N106" s="14"/>
      <c r="O106" s="14"/>
      <c r="P106" s="14"/>
      <c r="Q106" s="14" t="s">
        <v>25</v>
      </c>
    </row>
    <row r="107" customHeight="1" spans="1:17">
      <c r="A107" s="14">
        <v>124</v>
      </c>
      <c r="B107" s="14">
        <v>361</v>
      </c>
      <c r="C107" s="14" t="s">
        <v>19</v>
      </c>
      <c r="D107" s="21" t="s">
        <v>218</v>
      </c>
      <c r="E107" s="22">
        <v>42147</v>
      </c>
      <c r="F107" s="21" t="s">
        <v>33</v>
      </c>
      <c r="G107" s="21" t="s">
        <v>209</v>
      </c>
      <c r="H107" s="21" t="s">
        <v>23</v>
      </c>
      <c r="I107" s="22">
        <f>VLOOKUP(E$1:E$65509,[1]查询当前所有门店保管帐库存!$B$1:$G$65536,6,0)</f>
        <v>96.4</v>
      </c>
      <c r="J107" s="21" t="s">
        <v>24</v>
      </c>
      <c r="K107" s="14">
        <f>L107/I107</f>
        <v>0.373</v>
      </c>
      <c r="L107" s="14">
        <f>VLOOKUP(E:E,[1]查询当前所有门店保管帐库存!$B$1:$I$65536,8,0)</f>
        <v>35.9572</v>
      </c>
      <c r="M107" s="14"/>
      <c r="N107" s="14"/>
      <c r="O107" s="14"/>
      <c r="P107" s="14"/>
      <c r="Q107" s="14" t="s">
        <v>25</v>
      </c>
    </row>
    <row r="108" customHeight="1" spans="1:17">
      <c r="A108" s="14">
        <v>125</v>
      </c>
      <c r="B108" s="14">
        <v>361</v>
      </c>
      <c r="C108" s="14" t="s">
        <v>19</v>
      </c>
      <c r="D108" s="21" t="s">
        <v>219</v>
      </c>
      <c r="E108" s="22">
        <v>43027</v>
      </c>
      <c r="F108" s="21" t="s">
        <v>42</v>
      </c>
      <c r="G108" s="21" t="s">
        <v>40</v>
      </c>
      <c r="H108" s="21" t="s">
        <v>23</v>
      </c>
      <c r="I108" s="22">
        <f>VLOOKUP(E$1:E$65509,[1]查询当前所有门店保管帐库存!$B$1:$G$65536,6,0)</f>
        <v>114.4</v>
      </c>
      <c r="J108" s="21" t="s">
        <v>24</v>
      </c>
      <c r="K108" s="14">
        <f>L108/I108</f>
        <v>0.290581118881119</v>
      </c>
      <c r="L108" s="14">
        <f>VLOOKUP(E:E,[1]查询当前所有门店保管帐库存!$B$1:$I$65536,8,0)</f>
        <v>33.24248</v>
      </c>
      <c r="M108" s="14"/>
      <c r="N108" s="14"/>
      <c r="O108" s="14"/>
      <c r="P108" s="14"/>
      <c r="Q108" s="14" t="s">
        <v>25</v>
      </c>
    </row>
    <row r="109" customHeight="1" spans="1:17">
      <c r="A109" s="14">
        <v>126</v>
      </c>
      <c r="B109" s="14">
        <v>361</v>
      </c>
      <c r="C109" s="14" t="s">
        <v>19</v>
      </c>
      <c r="D109" s="21" t="s">
        <v>220</v>
      </c>
      <c r="E109" s="22">
        <v>43957</v>
      </c>
      <c r="F109" s="21" t="s">
        <v>61</v>
      </c>
      <c r="G109" s="21" t="s">
        <v>59</v>
      </c>
      <c r="H109" s="21" t="s">
        <v>221</v>
      </c>
      <c r="I109" s="22">
        <f>VLOOKUP(E$1:E$65509,[1]查询当前所有门店保管帐库存!$B$1:$G$65536,6,0)</f>
        <v>39</v>
      </c>
      <c r="J109" s="21" t="s">
        <v>24</v>
      </c>
      <c r="K109" s="14">
        <f>L109/I109</f>
        <v>0.073649</v>
      </c>
      <c r="L109" s="14">
        <f>VLOOKUP(E:E,[1]查询当前所有门店保管帐库存!$B$1:$I$65536,8,0)</f>
        <v>2.872311</v>
      </c>
      <c r="M109" s="14"/>
      <c r="N109" s="14"/>
      <c r="O109" s="14"/>
      <c r="P109" s="14"/>
      <c r="Q109" s="14" t="s">
        <v>25</v>
      </c>
    </row>
    <row r="110" customHeight="1" spans="1:17">
      <c r="A110" s="14">
        <v>127</v>
      </c>
      <c r="B110" s="14">
        <v>361</v>
      </c>
      <c r="C110" s="14" t="s">
        <v>19</v>
      </c>
      <c r="D110" s="21" t="s">
        <v>222</v>
      </c>
      <c r="E110" s="22">
        <v>44303</v>
      </c>
      <c r="F110" s="21" t="s">
        <v>27</v>
      </c>
      <c r="G110" s="21" t="s">
        <v>124</v>
      </c>
      <c r="H110" s="21" t="s">
        <v>23</v>
      </c>
      <c r="I110" s="22">
        <f>VLOOKUP(E$1:E$65509,[1]查询当前所有门店保管帐库存!$B$1:$G$65536,6,0)</f>
        <v>58.5</v>
      </c>
      <c r="J110" s="21" t="s">
        <v>24</v>
      </c>
      <c r="K110" s="14">
        <f>L110/I110</f>
        <v>0.279255726495726</v>
      </c>
      <c r="L110" s="14">
        <f>VLOOKUP(E:E,[1]查询当前所有门店保管帐库存!$B$1:$I$65536,8,0)</f>
        <v>16.33646</v>
      </c>
      <c r="M110" s="14"/>
      <c r="N110" s="14"/>
      <c r="O110" s="14" t="s">
        <v>25</v>
      </c>
      <c r="P110" s="14"/>
      <c r="Q110" s="14"/>
    </row>
    <row r="111" customHeight="1" spans="1:17">
      <c r="A111" s="14">
        <v>128</v>
      </c>
      <c r="B111" s="14">
        <v>361</v>
      </c>
      <c r="C111" s="14" t="s">
        <v>19</v>
      </c>
      <c r="D111" s="21" t="s">
        <v>223</v>
      </c>
      <c r="E111" s="22">
        <v>44308</v>
      </c>
      <c r="F111" s="21" t="s">
        <v>27</v>
      </c>
      <c r="G111" s="21" t="s">
        <v>224</v>
      </c>
      <c r="H111" s="21" t="s">
        <v>23</v>
      </c>
      <c r="I111" s="22">
        <f>VLOOKUP(E$1:E$65509,[1]查询当前所有门店保管帐库存!$B$1:$G$65536,6,0)</f>
        <v>95.3</v>
      </c>
      <c r="J111" s="21" t="s">
        <v>24</v>
      </c>
      <c r="K111" s="14">
        <f>L111/I111</f>
        <v>1.98501196222455</v>
      </c>
      <c r="L111" s="14">
        <f>VLOOKUP(E:E,[1]查询当前所有门店保管帐库存!$B$1:$I$65536,8,0)</f>
        <v>189.17164</v>
      </c>
      <c r="M111" s="14"/>
      <c r="N111" s="14"/>
      <c r="O111" s="14"/>
      <c r="P111" s="14"/>
      <c r="Q111" s="14" t="s">
        <v>25</v>
      </c>
    </row>
    <row r="112" customHeight="1" spans="1:17">
      <c r="A112" s="14">
        <v>129</v>
      </c>
      <c r="B112" s="14">
        <v>361</v>
      </c>
      <c r="C112" s="14" t="s">
        <v>19</v>
      </c>
      <c r="D112" s="21" t="s">
        <v>225</v>
      </c>
      <c r="E112" s="22">
        <v>44309</v>
      </c>
      <c r="F112" s="21" t="s">
        <v>27</v>
      </c>
      <c r="G112" s="21" t="s">
        <v>226</v>
      </c>
      <c r="H112" s="21" t="s">
        <v>166</v>
      </c>
      <c r="I112" s="22">
        <f>VLOOKUP(E$1:E$65509,[1]查询当前所有门店保管帐库存!$B$1:$G$65536,6,0)</f>
        <v>75.6</v>
      </c>
      <c r="J112" s="21" t="s">
        <v>24</v>
      </c>
      <c r="K112" s="14">
        <f>L112/I112</f>
        <v>2.91653505291005</v>
      </c>
      <c r="L112" s="14">
        <f>VLOOKUP(E:E,[1]查询当前所有门店保管帐库存!$B$1:$I$65536,8,0)</f>
        <v>220.49005</v>
      </c>
      <c r="M112" s="14"/>
      <c r="N112" s="14"/>
      <c r="O112" s="14"/>
      <c r="P112" s="14"/>
      <c r="Q112" s="14" t="s">
        <v>25</v>
      </c>
    </row>
    <row r="113" customHeight="1" spans="1:17">
      <c r="A113" s="14">
        <v>130</v>
      </c>
      <c r="B113" s="14">
        <v>361</v>
      </c>
      <c r="C113" s="14" t="s">
        <v>19</v>
      </c>
      <c r="D113" s="21" t="s">
        <v>227</v>
      </c>
      <c r="E113" s="22">
        <v>44312</v>
      </c>
      <c r="F113" s="21" t="s">
        <v>212</v>
      </c>
      <c r="G113" s="21" t="s">
        <v>59</v>
      </c>
      <c r="H113" s="21" t="s">
        <v>23</v>
      </c>
      <c r="I113" s="22">
        <f>VLOOKUP(E$1:E$65509,[1]查询当前所有门店保管帐库存!$B$1:$G$65536,6,0)</f>
        <v>41</v>
      </c>
      <c r="J113" s="21" t="s">
        <v>24</v>
      </c>
      <c r="K113" s="14">
        <f>L113/I113</f>
        <v>0.160341951219512</v>
      </c>
      <c r="L113" s="14">
        <f>VLOOKUP(E:E,[1]查询当前所有门店保管帐库存!$B$1:$I$65536,8,0)</f>
        <v>6.57402</v>
      </c>
      <c r="M113" s="14"/>
      <c r="N113" s="14"/>
      <c r="O113" s="14"/>
      <c r="P113" s="14"/>
      <c r="Q113" s="14" t="s">
        <v>25</v>
      </c>
    </row>
    <row r="114" customHeight="1" spans="1:17">
      <c r="A114" s="14">
        <v>132</v>
      </c>
      <c r="B114" s="14">
        <v>361</v>
      </c>
      <c r="C114" s="14" t="s">
        <v>19</v>
      </c>
      <c r="D114" s="21" t="s">
        <v>228</v>
      </c>
      <c r="E114" s="22">
        <v>44552</v>
      </c>
      <c r="F114" s="21" t="s">
        <v>21</v>
      </c>
      <c r="G114" s="21" t="s">
        <v>192</v>
      </c>
      <c r="H114" s="21" t="s">
        <v>145</v>
      </c>
      <c r="I114" s="22">
        <f>VLOOKUP(E$1:E$65509,[1]查询当前所有门店保管帐库存!$B$1:$G$65536,6,0)</f>
        <v>76.95</v>
      </c>
      <c r="J114" s="21" t="s">
        <v>24</v>
      </c>
      <c r="K114" s="14">
        <f>L114/I114</f>
        <v>0.452</v>
      </c>
      <c r="L114" s="14">
        <f>VLOOKUP(E:E,[1]查询当前所有门店保管帐库存!$B$1:$I$65536,8,0)</f>
        <v>34.7814</v>
      </c>
      <c r="M114" s="14"/>
      <c r="N114" s="14"/>
      <c r="O114" s="14" t="s">
        <v>25</v>
      </c>
      <c r="P114" s="14"/>
      <c r="Q114" s="14"/>
    </row>
    <row r="115" customHeight="1" spans="1:17">
      <c r="A115" s="14">
        <v>133</v>
      </c>
      <c r="B115" s="14">
        <v>361</v>
      </c>
      <c r="C115" s="14" t="s">
        <v>19</v>
      </c>
      <c r="D115" s="25" t="s">
        <v>229</v>
      </c>
      <c r="E115" s="22">
        <v>44554</v>
      </c>
      <c r="F115" s="21" t="s">
        <v>21</v>
      </c>
      <c r="G115" s="21" t="s">
        <v>59</v>
      </c>
      <c r="H115" s="21" t="s">
        <v>23</v>
      </c>
      <c r="I115" s="22">
        <f>VLOOKUP(E$1:E$65509,[1]查询当前所有门店保管帐库存!$B$1:$G$65536,6,0)</f>
        <v>20</v>
      </c>
      <c r="J115" s="21" t="s">
        <v>24</v>
      </c>
      <c r="K115" s="14">
        <f>L115/I115</f>
        <v>0.1582</v>
      </c>
      <c r="L115" s="14">
        <f>VLOOKUP(E:E,[1]查询当前所有门店保管帐库存!$B$1:$I$65536,8,0)</f>
        <v>3.164</v>
      </c>
      <c r="M115" s="14"/>
      <c r="N115" s="14"/>
      <c r="O115" s="14"/>
      <c r="P115" s="14"/>
      <c r="Q115" s="14" t="s">
        <v>25</v>
      </c>
    </row>
    <row r="116" customHeight="1" spans="1:17">
      <c r="A116" s="14">
        <v>134</v>
      </c>
      <c r="B116" s="14">
        <v>361</v>
      </c>
      <c r="C116" s="14" t="s">
        <v>19</v>
      </c>
      <c r="D116" s="21" t="s">
        <v>230</v>
      </c>
      <c r="E116" s="22">
        <v>44555</v>
      </c>
      <c r="F116" s="21" t="s">
        <v>21</v>
      </c>
      <c r="G116" s="21" t="s">
        <v>154</v>
      </c>
      <c r="H116" s="21" t="s">
        <v>38</v>
      </c>
      <c r="I116" s="22">
        <f>VLOOKUP(E$1:E$65509,[1]查询当前所有门店保管帐库存!$B$1:$G$65536,6,0)</f>
        <v>92.5</v>
      </c>
      <c r="J116" s="21" t="s">
        <v>24</v>
      </c>
      <c r="K116" s="14">
        <f>L116/I116</f>
        <v>0.114</v>
      </c>
      <c r="L116" s="14">
        <f>VLOOKUP(E:E,[1]查询当前所有门店保管帐库存!$B$1:$I$65536,8,0)</f>
        <v>10.545</v>
      </c>
      <c r="M116" s="14"/>
      <c r="N116" s="14"/>
      <c r="O116" s="14"/>
      <c r="P116" s="14"/>
      <c r="Q116" s="14" t="s">
        <v>25</v>
      </c>
    </row>
    <row r="117" customHeight="1" spans="1:17">
      <c r="A117" s="14">
        <v>135</v>
      </c>
      <c r="B117" s="14">
        <v>361</v>
      </c>
      <c r="C117" s="14" t="s">
        <v>19</v>
      </c>
      <c r="D117" s="21" t="s">
        <v>231</v>
      </c>
      <c r="E117" s="22">
        <v>47043</v>
      </c>
      <c r="F117" s="21" t="s">
        <v>42</v>
      </c>
      <c r="G117" s="21" t="s">
        <v>232</v>
      </c>
      <c r="H117" s="21" t="s">
        <v>143</v>
      </c>
      <c r="I117" s="22">
        <f>VLOOKUP(E$1:E$65509,[1]查询当前所有门店保管帐库存!$B$1:$G$65536,6,0)</f>
        <v>82.8</v>
      </c>
      <c r="J117" s="21" t="s">
        <v>24</v>
      </c>
      <c r="K117" s="14">
        <f>L117/I117</f>
        <v>0.612512077294686</v>
      </c>
      <c r="L117" s="14">
        <f>VLOOKUP(E:E,[1]查询当前所有门店保管帐库存!$B$1:$I$65536,8,0)</f>
        <v>50.716</v>
      </c>
      <c r="M117" s="14"/>
      <c r="N117" s="14"/>
      <c r="O117" s="14" t="s">
        <v>25</v>
      </c>
      <c r="P117" s="14"/>
      <c r="Q117" s="14"/>
    </row>
    <row r="118" customHeight="1" spans="1:17">
      <c r="A118" s="14">
        <v>136</v>
      </c>
      <c r="B118" s="14">
        <v>361</v>
      </c>
      <c r="C118" s="14" t="s">
        <v>19</v>
      </c>
      <c r="D118" s="21" t="s">
        <v>233</v>
      </c>
      <c r="E118" s="22">
        <v>47800</v>
      </c>
      <c r="F118" s="21" t="s">
        <v>27</v>
      </c>
      <c r="G118" s="21" t="s">
        <v>234</v>
      </c>
      <c r="H118" s="21" t="s">
        <v>23</v>
      </c>
      <c r="I118" s="22">
        <f>VLOOKUP(E$1:E$65509,[1]查询当前所有门店保管帐库存!$B$1:$G$65536,6,0)</f>
        <v>26.5</v>
      </c>
      <c r="J118" s="21" t="s">
        <v>24</v>
      </c>
      <c r="K118" s="14">
        <f>L118/I118</f>
        <v>0.111</v>
      </c>
      <c r="L118" s="14">
        <f>VLOOKUP(E:E,[1]查询当前所有门店保管帐库存!$B$1:$I$65536,8,0)</f>
        <v>2.9415</v>
      </c>
      <c r="M118" s="14"/>
      <c r="N118" s="14"/>
      <c r="O118" s="14"/>
      <c r="P118" s="14"/>
      <c r="Q118" s="14" t="s">
        <v>25</v>
      </c>
    </row>
    <row r="119" customHeight="1" spans="1:17">
      <c r="A119" s="14">
        <v>137</v>
      </c>
      <c r="B119" s="14">
        <v>361</v>
      </c>
      <c r="C119" s="14" t="s">
        <v>19</v>
      </c>
      <c r="D119" s="21" t="s">
        <v>235</v>
      </c>
      <c r="E119" s="22">
        <v>47914</v>
      </c>
      <c r="F119" s="21" t="s">
        <v>27</v>
      </c>
      <c r="G119" s="21" t="s">
        <v>226</v>
      </c>
      <c r="H119" s="21" t="s">
        <v>23</v>
      </c>
      <c r="I119" s="22">
        <f>VLOOKUP(E$1:E$65509,[1]查询当前所有门店保管帐库存!$B$1:$G$65536,6,0)</f>
        <v>27.5</v>
      </c>
      <c r="J119" s="21" t="s">
        <v>24</v>
      </c>
      <c r="K119" s="14">
        <f>L119/I119</f>
        <v>0.1428772</v>
      </c>
      <c r="L119" s="14">
        <f>VLOOKUP(E:E,[1]查询当前所有门店保管帐库存!$B$1:$I$65536,8,0)</f>
        <v>3.929123</v>
      </c>
      <c r="M119" s="14"/>
      <c r="N119" s="14"/>
      <c r="O119" s="14"/>
      <c r="P119" s="14"/>
      <c r="Q119" s="14" t="s">
        <v>25</v>
      </c>
    </row>
    <row r="120" customHeight="1" spans="1:17">
      <c r="A120" s="14">
        <v>139</v>
      </c>
      <c r="B120" s="14">
        <v>361</v>
      </c>
      <c r="C120" s="14" t="s">
        <v>19</v>
      </c>
      <c r="D120" s="21" t="s">
        <v>236</v>
      </c>
      <c r="E120" s="22">
        <v>48643</v>
      </c>
      <c r="F120" s="21" t="s">
        <v>27</v>
      </c>
      <c r="G120" s="21" t="s">
        <v>237</v>
      </c>
      <c r="H120" s="21" t="s">
        <v>63</v>
      </c>
      <c r="I120" s="22">
        <f>VLOOKUP(E$1:E$65509,[1]查询当前所有门店保管帐库存!$B$1:$G$65536,6,0)</f>
        <v>12.9</v>
      </c>
      <c r="J120" s="21" t="s">
        <v>24</v>
      </c>
      <c r="K120" s="14">
        <f>L120/I120</f>
        <v>0.794941860465116</v>
      </c>
      <c r="L120" s="14">
        <f>VLOOKUP(E:E,[1]查询当前所有门店保管帐库存!$B$1:$I$65536,8,0)</f>
        <v>10.25475</v>
      </c>
      <c r="M120" s="14"/>
      <c r="N120" s="14" t="s">
        <v>25</v>
      </c>
      <c r="O120" s="14"/>
      <c r="P120" s="14"/>
      <c r="Q120" s="14"/>
    </row>
    <row r="121" customHeight="1" spans="1:17">
      <c r="A121" s="14">
        <v>140</v>
      </c>
      <c r="B121" s="14">
        <v>361</v>
      </c>
      <c r="C121" s="14" t="s">
        <v>19</v>
      </c>
      <c r="D121" s="21" t="s">
        <v>238</v>
      </c>
      <c r="E121" s="22">
        <v>48650</v>
      </c>
      <c r="F121" s="21" t="s">
        <v>21</v>
      </c>
      <c r="G121" s="21" t="s">
        <v>239</v>
      </c>
      <c r="H121" s="21" t="s">
        <v>23</v>
      </c>
      <c r="I121" s="22">
        <f>VLOOKUP(E$1:E$65509,[1]查询当前所有门店保管帐库存!$B$1:$G$65536,6,0)</f>
        <v>119</v>
      </c>
      <c r="J121" s="21" t="s">
        <v>24</v>
      </c>
      <c r="K121" s="14">
        <f>L121/I121</f>
        <v>0.0936228571428571</v>
      </c>
      <c r="L121" s="14">
        <f>VLOOKUP(E:E,[1]查询当前所有门店保管帐库存!$B$1:$I$65536,8,0)</f>
        <v>11.14112</v>
      </c>
      <c r="M121" s="14"/>
      <c r="N121" s="14"/>
      <c r="O121" s="14" t="s">
        <v>25</v>
      </c>
      <c r="P121" s="14"/>
      <c r="Q121" s="14"/>
    </row>
    <row r="122" customHeight="1" spans="1:17">
      <c r="A122" s="14">
        <v>142</v>
      </c>
      <c r="B122" s="14">
        <v>361</v>
      </c>
      <c r="C122" s="14" t="s">
        <v>19</v>
      </c>
      <c r="D122" s="21" t="s">
        <v>240</v>
      </c>
      <c r="E122" s="22">
        <v>48840</v>
      </c>
      <c r="F122" s="21" t="s">
        <v>27</v>
      </c>
      <c r="G122" s="21" t="s">
        <v>22</v>
      </c>
      <c r="H122" s="21" t="s">
        <v>23</v>
      </c>
      <c r="I122" s="22">
        <f>VLOOKUP(E$1:E$65509,[1]查询当前所有门店保管帐库存!$B$1:$G$65536,6,0)</f>
        <v>48</v>
      </c>
      <c r="J122" s="21" t="s">
        <v>24</v>
      </c>
      <c r="K122" s="14">
        <f>L122/I122</f>
        <v>0.495</v>
      </c>
      <c r="L122" s="14">
        <f>VLOOKUP(E:E,[1]查询当前所有门店保管帐库存!$B$1:$I$65536,8,0)</f>
        <v>23.76</v>
      </c>
      <c r="M122" s="14"/>
      <c r="N122" s="14"/>
      <c r="O122" s="14"/>
      <c r="P122" s="14"/>
      <c r="Q122" s="14" t="s">
        <v>25</v>
      </c>
    </row>
    <row r="123" customHeight="1" spans="1:17">
      <c r="A123" s="14">
        <v>143</v>
      </c>
      <c r="B123" s="14">
        <v>361</v>
      </c>
      <c r="C123" s="14" t="s">
        <v>19</v>
      </c>
      <c r="D123" s="21" t="s">
        <v>241</v>
      </c>
      <c r="E123" s="22">
        <v>49187</v>
      </c>
      <c r="F123" s="21" t="s">
        <v>27</v>
      </c>
      <c r="G123" s="21" t="s">
        <v>242</v>
      </c>
      <c r="H123" s="21" t="s">
        <v>31</v>
      </c>
      <c r="I123" s="22">
        <f>VLOOKUP(E$1:E$65509,[1]查询当前所有门店保管帐库存!$B$1:$G$65536,6,0)</f>
        <v>96</v>
      </c>
      <c r="J123" s="21" t="s">
        <v>24</v>
      </c>
      <c r="K123" s="14">
        <f>L123/I123</f>
        <v>1.533</v>
      </c>
      <c r="L123" s="14">
        <f>VLOOKUP(E:E,[1]查询当前所有门店保管帐库存!$B$1:$I$65536,8,0)</f>
        <v>147.168</v>
      </c>
      <c r="M123" s="14"/>
      <c r="N123" s="14"/>
      <c r="O123" s="14"/>
      <c r="P123" s="14"/>
      <c r="Q123" s="14" t="s">
        <v>25</v>
      </c>
    </row>
    <row r="124" customHeight="1" spans="1:17">
      <c r="A124" s="14">
        <v>144</v>
      </c>
      <c r="B124" s="14">
        <v>361</v>
      </c>
      <c r="C124" s="14" t="s">
        <v>19</v>
      </c>
      <c r="D124" s="21" t="s">
        <v>243</v>
      </c>
      <c r="E124" s="22">
        <v>49188</v>
      </c>
      <c r="F124" s="21" t="s">
        <v>21</v>
      </c>
      <c r="G124" s="21" t="s">
        <v>244</v>
      </c>
      <c r="H124" s="21" t="s">
        <v>23</v>
      </c>
      <c r="I124" s="22">
        <f>VLOOKUP(E$1:E$65509,[1]查询当前所有门店保管帐库存!$B$1:$G$65536,6,0)</f>
        <v>100</v>
      </c>
      <c r="J124" s="21" t="s">
        <v>24</v>
      </c>
      <c r="K124" s="14">
        <f>L124/I124</f>
        <v>0.252</v>
      </c>
      <c r="L124" s="14">
        <f>VLOOKUP(E:E,[1]查询当前所有门店保管帐库存!$B$1:$I$65536,8,0)</f>
        <v>25.2</v>
      </c>
      <c r="M124" s="14"/>
      <c r="N124" s="14"/>
      <c r="O124" s="14" t="s">
        <v>25</v>
      </c>
      <c r="P124" s="14"/>
      <c r="Q124" s="14"/>
    </row>
    <row r="125" customHeight="1" spans="1:17">
      <c r="A125" s="14">
        <v>145</v>
      </c>
      <c r="B125" s="14">
        <v>361</v>
      </c>
      <c r="C125" s="14" t="s">
        <v>19</v>
      </c>
      <c r="D125" s="21" t="s">
        <v>245</v>
      </c>
      <c r="E125" s="22">
        <v>49190</v>
      </c>
      <c r="F125" s="21" t="s">
        <v>21</v>
      </c>
      <c r="G125" s="21" t="s">
        <v>47</v>
      </c>
      <c r="H125" s="21" t="s">
        <v>166</v>
      </c>
      <c r="I125" s="22">
        <f>VLOOKUP(E$1:E$65509,[1]查询当前所有门店保管帐库存!$B$1:$G$65536,6,0)</f>
        <v>64</v>
      </c>
      <c r="J125" s="21" t="s">
        <v>24</v>
      </c>
      <c r="K125" s="14">
        <f>L125/I125</f>
        <v>0.29421015625</v>
      </c>
      <c r="L125" s="14">
        <f>VLOOKUP(E:E,[1]查询当前所有门店保管帐库存!$B$1:$I$65536,8,0)</f>
        <v>18.82945</v>
      </c>
      <c r="M125" s="14"/>
      <c r="N125" s="14"/>
      <c r="O125" s="14"/>
      <c r="P125" s="14"/>
      <c r="Q125" s="14" t="s">
        <v>25</v>
      </c>
    </row>
    <row r="126" customHeight="1" spans="1:17">
      <c r="A126" s="14">
        <v>146</v>
      </c>
      <c r="B126" s="14">
        <v>361</v>
      </c>
      <c r="C126" s="14" t="s">
        <v>19</v>
      </c>
      <c r="D126" s="21" t="s">
        <v>246</v>
      </c>
      <c r="E126" s="22">
        <v>49201</v>
      </c>
      <c r="F126" s="21" t="s">
        <v>247</v>
      </c>
      <c r="G126" s="21" t="s">
        <v>242</v>
      </c>
      <c r="H126" s="21" t="s">
        <v>221</v>
      </c>
      <c r="I126" s="22">
        <f>VLOOKUP(E$1:E$65509,[1]查询当前所有门店保管帐库存!$B$1:$G$65536,6,0)</f>
        <v>38</v>
      </c>
      <c r="J126" s="21" t="s">
        <v>24</v>
      </c>
      <c r="K126" s="14">
        <f>L126/I126</f>
        <v>0.286656578947368</v>
      </c>
      <c r="L126" s="14">
        <f>VLOOKUP(E:E,[1]查询当前所有门店保管帐库存!$B$1:$I$65536,8,0)</f>
        <v>10.89295</v>
      </c>
      <c r="M126" s="14"/>
      <c r="N126" s="14"/>
      <c r="O126" s="14" t="s">
        <v>25</v>
      </c>
      <c r="P126" s="14"/>
      <c r="Q126" s="14"/>
    </row>
    <row r="127" customHeight="1" spans="1:17">
      <c r="A127" s="14">
        <v>149</v>
      </c>
      <c r="B127" s="14">
        <v>361</v>
      </c>
      <c r="C127" s="14" t="s">
        <v>19</v>
      </c>
      <c r="D127" s="21" t="s">
        <v>248</v>
      </c>
      <c r="E127" s="22">
        <v>49204</v>
      </c>
      <c r="F127" s="21" t="s">
        <v>21</v>
      </c>
      <c r="G127" s="21" t="s">
        <v>130</v>
      </c>
      <c r="H127" s="21" t="s">
        <v>23</v>
      </c>
      <c r="I127" s="22">
        <f>VLOOKUP(E$1:E$65509,[1]查询当前所有门店保管帐库存!$B$1:$G$65536,6,0)</f>
        <v>77</v>
      </c>
      <c r="J127" s="21" t="s">
        <v>24</v>
      </c>
      <c r="K127" s="14">
        <f t="shared" ref="K127:K138" si="5">L127/I127</f>
        <v>0.082838961038961</v>
      </c>
      <c r="L127" s="14">
        <f>VLOOKUP(E:E,[1]查询当前所有门店保管帐库存!$B$1:$I$65536,8,0)</f>
        <v>6.3786</v>
      </c>
      <c r="M127" s="14"/>
      <c r="N127" s="14"/>
      <c r="O127" s="14"/>
      <c r="P127" s="14"/>
      <c r="Q127" s="14" t="s">
        <v>25</v>
      </c>
    </row>
    <row r="128" customHeight="1" spans="1:17">
      <c r="A128" s="14">
        <v>150</v>
      </c>
      <c r="B128" s="14">
        <v>361</v>
      </c>
      <c r="C128" s="14" t="s">
        <v>19</v>
      </c>
      <c r="D128" s="21" t="s">
        <v>249</v>
      </c>
      <c r="E128" s="22">
        <v>49518</v>
      </c>
      <c r="F128" s="21" t="s">
        <v>33</v>
      </c>
      <c r="G128" s="21" t="s">
        <v>250</v>
      </c>
      <c r="H128" s="21" t="s">
        <v>251</v>
      </c>
      <c r="I128" s="22">
        <f>VLOOKUP(E$1:E$65509,[1]查询当前所有门店保管帐库存!$B$1:$G$65536,6,0)</f>
        <v>100</v>
      </c>
      <c r="J128" s="21" t="s">
        <v>24</v>
      </c>
      <c r="K128" s="14">
        <f>L128/I128</f>
        <v>0.231</v>
      </c>
      <c r="L128" s="14">
        <f>VLOOKUP(E:E,[1]查询当前所有门店保管帐库存!$B$1:$I$65536,8,0)</f>
        <v>23.1</v>
      </c>
      <c r="M128" s="14"/>
      <c r="N128" s="14"/>
      <c r="O128" s="14" t="s">
        <v>25</v>
      </c>
      <c r="P128" s="14"/>
      <c r="Q128" s="14"/>
    </row>
    <row r="129" customHeight="1" spans="1:17">
      <c r="A129" s="14">
        <v>151</v>
      </c>
      <c r="B129" s="14">
        <v>361</v>
      </c>
      <c r="C129" s="14" t="s">
        <v>19</v>
      </c>
      <c r="D129" s="21" t="s">
        <v>252</v>
      </c>
      <c r="E129" s="22">
        <v>49557</v>
      </c>
      <c r="F129" s="21" t="s">
        <v>115</v>
      </c>
      <c r="G129" s="21" t="s">
        <v>130</v>
      </c>
      <c r="H129" s="21" t="s">
        <v>23</v>
      </c>
      <c r="I129" s="22">
        <f>VLOOKUP(E$1:E$65509,[1]查询当前所有门店保管帐库存!$B$1:$G$65536,6,0)</f>
        <v>22</v>
      </c>
      <c r="J129" s="21" t="s">
        <v>24</v>
      </c>
      <c r="K129" s="14">
        <f>L129/I129</f>
        <v>0.127240909090909</v>
      </c>
      <c r="L129" s="14">
        <f>VLOOKUP(E:E,[1]查询当前所有门店保管帐库存!$B$1:$I$65536,8,0)</f>
        <v>2.7993</v>
      </c>
      <c r="M129" s="14"/>
      <c r="N129" s="14"/>
      <c r="O129" s="14" t="s">
        <v>25</v>
      </c>
      <c r="P129" s="14"/>
      <c r="Q129" s="14"/>
    </row>
    <row r="130" customHeight="1" spans="1:17">
      <c r="A130" s="14">
        <v>153</v>
      </c>
      <c r="B130" s="14">
        <v>361</v>
      </c>
      <c r="C130" s="14" t="s">
        <v>19</v>
      </c>
      <c r="D130" s="21" t="s">
        <v>253</v>
      </c>
      <c r="E130" s="22">
        <v>49561</v>
      </c>
      <c r="F130" s="21" t="s">
        <v>115</v>
      </c>
      <c r="G130" s="21" t="s">
        <v>254</v>
      </c>
      <c r="H130" s="21" t="s">
        <v>70</v>
      </c>
      <c r="I130" s="22">
        <f>VLOOKUP(E$1:E$65509,[1]查询当前所有门店保管帐库存!$B$1:$G$65536,6,0)</f>
        <v>33.5</v>
      </c>
      <c r="J130" s="21" t="s">
        <v>24</v>
      </c>
      <c r="K130" s="14">
        <f>L130/I130</f>
        <v>0.139</v>
      </c>
      <c r="L130" s="14">
        <f>VLOOKUP(E:E,[1]查询当前所有门店保管帐库存!$B$1:$I$65536,8,0)</f>
        <v>4.6565</v>
      </c>
      <c r="M130" s="14"/>
      <c r="N130" s="14"/>
      <c r="O130" s="14"/>
      <c r="P130" s="14"/>
      <c r="Q130" s="14" t="s">
        <v>25</v>
      </c>
    </row>
    <row r="131" customHeight="1" spans="1:17">
      <c r="A131" s="14">
        <v>154</v>
      </c>
      <c r="B131" s="14">
        <v>361</v>
      </c>
      <c r="C131" s="14" t="s">
        <v>19</v>
      </c>
      <c r="D131" s="21" t="s">
        <v>255</v>
      </c>
      <c r="E131" s="22">
        <v>49565</v>
      </c>
      <c r="F131" s="21" t="s">
        <v>256</v>
      </c>
      <c r="G131" s="21" t="s">
        <v>257</v>
      </c>
      <c r="H131" s="21" t="s">
        <v>23</v>
      </c>
      <c r="I131" s="22">
        <f>VLOOKUP(E$1:E$65509,[1]查询当前所有门店保管帐库存!$B$1:$G$65536,6,0)</f>
        <v>63.6</v>
      </c>
      <c r="J131" s="21" t="s">
        <v>24</v>
      </c>
      <c r="K131" s="14">
        <f>L131/I131</f>
        <v>1.32926257861635</v>
      </c>
      <c r="L131" s="14">
        <f>VLOOKUP(E:E,[1]查询当前所有门店保管帐库存!$B$1:$I$65536,8,0)</f>
        <v>84.5411</v>
      </c>
      <c r="M131" s="14"/>
      <c r="N131" s="14"/>
      <c r="O131" s="14"/>
      <c r="P131" s="14"/>
      <c r="Q131" s="14" t="s">
        <v>25</v>
      </c>
    </row>
    <row r="132" customHeight="1" spans="1:17">
      <c r="A132" s="14">
        <v>155</v>
      </c>
      <c r="B132" s="14">
        <v>361</v>
      </c>
      <c r="C132" s="14" t="s">
        <v>19</v>
      </c>
      <c r="D132" s="21" t="s">
        <v>258</v>
      </c>
      <c r="E132" s="22">
        <v>49567</v>
      </c>
      <c r="F132" s="21" t="s">
        <v>27</v>
      </c>
      <c r="G132" s="21" t="s">
        <v>216</v>
      </c>
      <c r="H132" s="21" t="s">
        <v>23</v>
      </c>
      <c r="I132" s="22">
        <f>VLOOKUP(E$1:E$65509,[1]查询当前所有门店保管帐库存!$B$1:$G$65536,6,0)</f>
        <v>93.2</v>
      </c>
      <c r="J132" s="21" t="s">
        <v>24</v>
      </c>
      <c r="K132" s="14">
        <f>L132/I132</f>
        <v>2.254</v>
      </c>
      <c r="L132" s="14">
        <f>VLOOKUP(E:E,[1]查询当前所有门店保管帐库存!$B$1:$I$65536,8,0)</f>
        <v>210.0728</v>
      </c>
      <c r="M132" s="14"/>
      <c r="N132" s="14"/>
      <c r="O132" s="14" t="s">
        <v>25</v>
      </c>
      <c r="P132" s="14"/>
      <c r="Q132" s="14"/>
    </row>
    <row r="133" customHeight="1" spans="1:17">
      <c r="A133" s="14">
        <v>156</v>
      </c>
      <c r="B133" s="14">
        <v>361</v>
      </c>
      <c r="C133" s="14" t="s">
        <v>19</v>
      </c>
      <c r="D133" s="21" t="s">
        <v>259</v>
      </c>
      <c r="E133" s="22">
        <v>49727</v>
      </c>
      <c r="F133" s="21" t="s">
        <v>27</v>
      </c>
      <c r="G133" s="21" t="s">
        <v>103</v>
      </c>
      <c r="H133" s="21" t="s">
        <v>23</v>
      </c>
      <c r="I133" s="22">
        <f>VLOOKUP(E$1:E$65509,[1]查询当前所有门店保管帐库存!$B$1:$G$65536,6,0)</f>
        <v>52.6</v>
      </c>
      <c r="J133" s="21" t="s">
        <v>24</v>
      </c>
      <c r="K133" s="14">
        <f>L133/I133</f>
        <v>0.330270152091255</v>
      </c>
      <c r="L133" s="14">
        <f>VLOOKUP(E:E,[1]查询当前所有门店保管帐库存!$B$1:$I$65536,8,0)</f>
        <v>17.37221</v>
      </c>
      <c r="M133" s="14"/>
      <c r="N133" s="14"/>
      <c r="O133" s="14" t="s">
        <v>25</v>
      </c>
      <c r="P133" s="14"/>
      <c r="Q133" s="14"/>
    </row>
    <row r="134" customHeight="1" spans="1:17">
      <c r="A134" s="14">
        <v>157</v>
      </c>
      <c r="B134" s="14">
        <v>361</v>
      </c>
      <c r="C134" s="14" t="s">
        <v>19</v>
      </c>
      <c r="D134" s="21" t="s">
        <v>260</v>
      </c>
      <c r="E134" s="22">
        <v>49835</v>
      </c>
      <c r="F134" s="21" t="s">
        <v>21</v>
      </c>
      <c r="G134" s="21" t="s">
        <v>261</v>
      </c>
      <c r="H134" s="21" t="s">
        <v>166</v>
      </c>
      <c r="I134" s="22">
        <f>VLOOKUP(E$1:E$65509,[1]查询当前所有门店保管帐库存!$B$1:$G$65536,6,0)</f>
        <v>99.1</v>
      </c>
      <c r="J134" s="21" t="s">
        <v>24</v>
      </c>
      <c r="K134" s="14">
        <f>L134/I134</f>
        <v>0.103</v>
      </c>
      <c r="L134" s="14">
        <f>VLOOKUP(E:E,[1]查询当前所有门店保管帐库存!$B$1:$I$65536,8,0)</f>
        <v>10.2073</v>
      </c>
      <c r="M134" s="14"/>
      <c r="N134" s="14"/>
      <c r="O134" s="14" t="s">
        <v>25</v>
      </c>
      <c r="P134" s="14"/>
      <c r="Q134" s="14"/>
    </row>
    <row r="135" customHeight="1" spans="1:17">
      <c r="A135" s="14">
        <v>158</v>
      </c>
      <c r="B135" s="14">
        <v>361</v>
      </c>
      <c r="C135" s="14" t="s">
        <v>19</v>
      </c>
      <c r="D135" s="21" t="s">
        <v>262</v>
      </c>
      <c r="E135" s="22">
        <v>49838</v>
      </c>
      <c r="F135" s="21" t="s">
        <v>42</v>
      </c>
      <c r="G135" s="21" t="s">
        <v>113</v>
      </c>
      <c r="H135" s="21" t="s">
        <v>263</v>
      </c>
      <c r="I135" s="22">
        <f>VLOOKUP(E$1:E$65509,[1]查询当前所有门店保管帐库存!$B$1:$G$65536,6,0)</f>
        <v>62.4</v>
      </c>
      <c r="J135" s="21" t="s">
        <v>24</v>
      </c>
      <c r="K135" s="14">
        <f>L135/I135</f>
        <v>0.714</v>
      </c>
      <c r="L135" s="14">
        <f>VLOOKUP(E:E,[1]查询当前所有门店保管帐库存!$B$1:$I$65536,8,0)</f>
        <v>44.5536</v>
      </c>
      <c r="M135" s="14"/>
      <c r="N135" s="14"/>
      <c r="O135" s="14" t="s">
        <v>25</v>
      </c>
      <c r="P135" s="14"/>
      <c r="Q135" s="14"/>
    </row>
    <row r="136" customHeight="1" spans="1:17">
      <c r="A136" s="14">
        <v>159</v>
      </c>
      <c r="B136" s="14">
        <v>361</v>
      </c>
      <c r="C136" s="20" t="s">
        <v>19</v>
      </c>
      <c r="D136" s="31" t="s">
        <v>264</v>
      </c>
      <c r="E136" s="20">
        <v>14311</v>
      </c>
      <c r="F136" s="20" t="s">
        <v>27</v>
      </c>
      <c r="G136" s="20">
        <v>120501</v>
      </c>
      <c r="H136" s="20" t="s">
        <v>265</v>
      </c>
      <c r="I136" s="20">
        <v>55</v>
      </c>
      <c r="J136" s="20" t="s">
        <v>24</v>
      </c>
      <c r="K136" s="20">
        <f>L136/I136</f>
        <v>0.426090909090909</v>
      </c>
      <c r="L136" s="20">
        <v>23.435</v>
      </c>
      <c r="M136" s="20"/>
      <c r="N136" s="20"/>
      <c r="O136" s="20"/>
      <c r="P136" s="20"/>
      <c r="Q136" s="16" t="s">
        <v>25</v>
      </c>
    </row>
    <row r="137" customHeight="1" spans="1:16379">
      <c r="A137" s="20">
        <v>160</v>
      </c>
      <c r="B137" s="32">
        <v>361</v>
      </c>
      <c r="C137" s="20" t="s">
        <v>19</v>
      </c>
      <c r="D137" s="20" t="s">
        <v>266</v>
      </c>
      <c r="E137" s="20">
        <v>25754</v>
      </c>
      <c r="F137" s="20" t="s">
        <v>33</v>
      </c>
      <c r="G137" s="20">
        <v>13120601</v>
      </c>
      <c r="H137" s="20" t="s">
        <v>267</v>
      </c>
      <c r="I137" s="20">
        <v>60.9</v>
      </c>
      <c r="J137" s="20" t="s">
        <v>24</v>
      </c>
      <c r="K137" s="20">
        <f>L137/I137</f>
        <v>0.446867980295567</v>
      </c>
      <c r="L137" s="32">
        <v>27.21426</v>
      </c>
      <c r="M137" s="33"/>
      <c r="N137" s="33"/>
      <c r="O137" s="33"/>
      <c r="P137" s="33"/>
      <c r="Q137" s="31" t="s">
        <v>25</v>
      </c>
      <c r="XEV137"/>
      <c r="XEW137"/>
      <c r="XEX137"/>
      <c r="XEY137"/>
    </row>
    <row r="138" customHeight="1" spans="1:16379">
      <c r="A138" s="14"/>
      <c r="B138" s="14"/>
      <c r="C138" s="14"/>
      <c r="D138" s="14" t="s">
        <v>268</v>
      </c>
      <c r="E138" s="14">
        <v>14308</v>
      </c>
      <c r="F138" s="14" t="s">
        <v>42</v>
      </c>
      <c r="G138" s="14">
        <v>90801</v>
      </c>
      <c r="H138" s="14" t="s">
        <v>143</v>
      </c>
      <c r="I138" s="14">
        <v>15.8</v>
      </c>
      <c r="J138" s="14" t="s">
        <v>24</v>
      </c>
      <c r="K138" s="14">
        <f>L138/I138</f>
        <v>2.30522784810127</v>
      </c>
      <c r="L138" s="14">
        <v>36.4226</v>
      </c>
      <c r="M138" s="9"/>
      <c r="N138" s="9"/>
      <c r="O138" s="14" t="s">
        <v>25</v>
      </c>
      <c r="P138" s="9"/>
      <c r="Q138" s="14"/>
      <c r="XEV138"/>
      <c r="XEW138"/>
      <c r="XEX138"/>
      <c r="XEY138"/>
    </row>
    <row r="139" customHeight="1" spans="1:16379">
      <c r="A139" s="3" t="s">
        <v>269</v>
      </c>
      <c r="K139" s="34">
        <f>SUM(K4:K138)</f>
        <v>70.1864443523104</v>
      </c>
      <c r="L139" s="34">
        <f>SUM(L4:L138)</f>
        <v>4848.2749233</v>
      </c>
      <c r="M139" s="1"/>
      <c r="N139" s="1"/>
      <c r="O139" s="1"/>
      <c r="P139" s="1"/>
      <c r="Q139" s="1"/>
      <c r="XEV139"/>
      <c r="XEW139"/>
      <c r="XEX139"/>
      <c r="XEY139"/>
    </row>
    <row r="140" customHeight="1" spans="13:16379">
      <c r="M140" s="1"/>
      <c r="N140" s="1"/>
      <c r="O140" s="1"/>
      <c r="P140" s="1"/>
      <c r="Q140" s="1"/>
      <c r="XEV140"/>
      <c r="XEW140"/>
      <c r="XEX140"/>
      <c r="XEY140"/>
    </row>
    <row r="141" customHeight="1" spans="13:16379">
      <c r="M141" s="1"/>
      <c r="N141" s="1"/>
      <c r="O141" s="1"/>
      <c r="P141" s="1"/>
      <c r="Q141" s="1"/>
      <c r="XEV141"/>
      <c r="XEW141"/>
      <c r="XEX141"/>
      <c r="XEY141"/>
    </row>
    <row r="142" customHeight="1" spans="13:16379">
      <c r="M142" s="1"/>
      <c r="N142" s="1"/>
      <c r="O142" s="1"/>
      <c r="P142" s="1"/>
      <c r="Q142" s="1"/>
      <c r="XEV142"/>
      <c r="XEW142"/>
      <c r="XEX142"/>
      <c r="XEY142"/>
    </row>
    <row r="143" customHeight="1" spans="13:16379">
      <c r="M143" s="1"/>
      <c r="N143" s="1"/>
      <c r="O143" s="1"/>
      <c r="P143" s="1"/>
      <c r="Q143" s="1"/>
      <c r="XEV143"/>
      <c r="XEW143"/>
      <c r="XEX143"/>
      <c r="XEY143"/>
    </row>
    <row r="144" customHeight="1" spans="13:16379">
      <c r="M144" s="1"/>
      <c r="N144" s="1"/>
      <c r="O144" s="1"/>
      <c r="P144" s="1"/>
      <c r="Q144" s="1"/>
      <c r="XEV144"/>
      <c r="XEW144"/>
      <c r="XEX144"/>
      <c r="XEY144"/>
    </row>
    <row r="145" customHeight="1" spans="13:16379">
      <c r="M145" s="1"/>
      <c r="N145" s="1"/>
      <c r="O145" s="1"/>
      <c r="P145" s="1"/>
      <c r="Q145" s="1"/>
      <c r="XEV145"/>
      <c r="XEW145"/>
      <c r="XEX145"/>
      <c r="XEY145"/>
    </row>
    <row r="146" customHeight="1" spans="13:16379">
      <c r="M146" s="1"/>
      <c r="N146" s="1"/>
      <c r="O146" s="1"/>
      <c r="P146" s="1"/>
      <c r="Q146" s="1"/>
      <c r="XEV146"/>
      <c r="XEW146"/>
      <c r="XEX146"/>
      <c r="XEY146"/>
    </row>
    <row r="147" customHeight="1" spans="13:16379">
      <c r="M147" s="1"/>
      <c r="N147" s="1"/>
      <c r="O147" s="1"/>
      <c r="P147" s="1"/>
      <c r="Q147" s="1"/>
      <c r="XEV147"/>
      <c r="XEW147"/>
      <c r="XEX147"/>
      <c r="XEY147"/>
    </row>
    <row r="148" customHeight="1" spans="13:16379">
      <c r="M148" s="1"/>
      <c r="N148" s="1"/>
      <c r="O148" s="1"/>
      <c r="P148" s="1"/>
      <c r="Q148" s="1"/>
      <c r="XEV148"/>
      <c r="XEW148"/>
      <c r="XEX148"/>
      <c r="XEY148"/>
    </row>
    <row r="149" customHeight="1" spans="13:16379">
      <c r="M149" s="1"/>
      <c r="N149" s="1"/>
      <c r="O149" s="1"/>
      <c r="P149" s="1"/>
      <c r="Q149" s="1"/>
      <c r="XEV149"/>
      <c r="XEW149"/>
      <c r="XEX149"/>
      <c r="XEY149"/>
    </row>
    <row r="150" customHeight="1" spans="13:16379">
      <c r="M150" s="1"/>
      <c r="N150" s="1"/>
      <c r="O150" s="1"/>
      <c r="P150" s="1"/>
      <c r="Q150" s="1"/>
      <c r="XEV150"/>
      <c r="XEW150"/>
      <c r="XEX150"/>
      <c r="XEY150"/>
    </row>
    <row r="151" customHeight="1" spans="13:16379">
      <c r="M151" s="1"/>
      <c r="N151" s="1"/>
      <c r="O151" s="1"/>
      <c r="P151" s="1"/>
      <c r="Q151" s="1"/>
      <c r="XEV151"/>
      <c r="XEW151"/>
      <c r="XEX151"/>
      <c r="XEY151"/>
    </row>
    <row r="152" customHeight="1" spans="13:16379">
      <c r="M152" s="1"/>
      <c r="N152" s="1"/>
      <c r="O152" s="1"/>
      <c r="P152" s="1"/>
      <c r="Q152" s="1"/>
      <c r="XEV152"/>
      <c r="XEW152"/>
      <c r="XEX152"/>
      <c r="XEY152"/>
    </row>
    <row r="153" customHeight="1" spans="13:16379">
      <c r="M153" s="1"/>
      <c r="N153" s="1"/>
      <c r="O153" s="1"/>
      <c r="P153" s="1"/>
      <c r="Q153" s="1"/>
      <c r="XEV153"/>
      <c r="XEW153"/>
      <c r="XEX153"/>
      <c r="XEY153"/>
    </row>
    <row r="154" customHeight="1" spans="13:16379">
      <c r="M154" s="1"/>
      <c r="N154" s="1"/>
      <c r="O154" s="1"/>
      <c r="P154" s="1"/>
      <c r="Q154" s="1"/>
      <c r="XEV154"/>
      <c r="XEW154"/>
      <c r="XEX154"/>
      <c r="XEY154"/>
    </row>
    <row r="155" customHeight="1" spans="13:16379">
      <c r="M155" s="1"/>
      <c r="N155" s="1"/>
      <c r="O155" s="1"/>
      <c r="P155" s="1"/>
      <c r="Q155" s="1"/>
      <c r="XEV155"/>
      <c r="XEW155"/>
      <c r="XEX155"/>
      <c r="XEY155"/>
    </row>
    <row r="156" customHeight="1" spans="13:16379">
      <c r="M156" s="1"/>
      <c r="N156" s="1"/>
      <c r="O156" s="1"/>
      <c r="P156" s="1"/>
      <c r="Q156" s="1"/>
      <c r="XEV156"/>
      <c r="XEW156"/>
      <c r="XEX156"/>
      <c r="XEY156"/>
    </row>
    <row r="157" customHeight="1" spans="13:16379">
      <c r="M157" s="1"/>
      <c r="N157" s="1"/>
      <c r="O157" s="1"/>
      <c r="P157" s="1"/>
      <c r="Q157" s="1"/>
      <c r="XEV157"/>
      <c r="XEW157"/>
      <c r="XEX157"/>
      <c r="XEY157"/>
    </row>
    <row r="158" customHeight="1" spans="13:16379">
      <c r="M158" s="1"/>
      <c r="N158" s="1"/>
      <c r="O158" s="1"/>
      <c r="P158" s="1"/>
      <c r="Q158" s="1"/>
      <c r="XEV158"/>
      <c r="XEW158"/>
      <c r="XEX158"/>
      <c r="XEY158"/>
    </row>
    <row r="159" customHeight="1" spans="13:16379">
      <c r="M159" s="1"/>
      <c r="N159" s="1"/>
      <c r="O159" s="1"/>
      <c r="P159" s="1"/>
      <c r="Q159" s="1"/>
      <c r="XEV159"/>
      <c r="XEW159"/>
      <c r="XEX159"/>
      <c r="XEY159"/>
    </row>
    <row r="160" customHeight="1" spans="13:16379">
      <c r="M160" s="1"/>
      <c r="N160" s="1"/>
      <c r="O160" s="1"/>
      <c r="P160" s="1"/>
      <c r="Q160" s="1"/>
      <c r="XEV160"/>
      <c r="XEW160"/>
      <c r="XEX160"/>
      <c r="XEY160"/>
    </row>
    <row r="161" customHeight="1" spans="13:16379">
      <c r="M161" s="1"/>
      <c r="N161" s="1"/>
      <c r="O161" s="1"/>
      <c r="P161" s="1"/>
      <c r="Q161" s="1"/>
      <c r="XEV161"/>
      <c r="XEW161"/>
      <c r="XEX161"/>
      <c r="XEY161"/>
    </row>
    <row r="162" customHeight="1" spans="13:16379">
      <c r="M162" s="1"/>
      <c r="N162" s="1"/>
      <c r="O162" s="1"/>
      <c r="P162" s="1"/>
      <c r="Q162" s="1"/>
      <c r="XEV162"/>
      <c r="XEW162"/>
      <c r="XEX162"/>
      <c r="XEY162"/>
    </row>
    <row r="163" customHeight="1" spans="13:16379">
      <c r="M163" s="1"/>
      <c r="N163" s="1"/>
      <c r="O163" s="1"/>
      <c r="P163" s="1"/>
      <c r="Q163" s="1"/>
      <c r="XEV163"/>
      <c r="XEW163"/>
      <c r="XEX163"/>
      <c r="XEY163"/>
    </row>
    <row r="164" customHeight="1" spans="13:16379">
      <c r="M164" s="1"/>
      <c r="N164" s="1"/>
      <c r="O164" s="1"/>
      <c r="P164" s="1"/>
      <c r="Q164" s="1"/>
      <c r="XEV164"/>
      <c r="XEW164"/>
      <c r="XEX164"/>
      <c r="XEY164"/>
    </row>
    <row r="165" customHeight="1" spans="13:16379">
      <c r="M165" s="1"/>
      <c r="N165" s="1"/>
      <c r="O165" s="1"/>
      <c r="P165" s="1"/>
      <c r="Q165" s="1"/>
      <c r="XEV165"/>
      <c r="XEW165"/>
      <c r="XEX165"/>
      <c r="XEY165"/>
    </row>
    <row r="166" customHeight="1" spans="13:16379">
      <c r="M166" s="1"/>
      <c r="N166" s="1"/>
      <c r="O166" s="1"/>
      <c r="P166" s="1"/>
      <c r="Q166" s="1"/>
      <c r="XEV166"/>
      <c r="XEW166"/>
      <c r="XEX166"/>
      <c r="XEY166"/>
    </row>
    <row r="167" customHeight="1" spans="13:16379">
      <c r="M167" s="1"/>
      <c r="N167" s="1"/>
      <c r="O167" s="1"/>
      <c r="P167" s="1"/>
      <c r="Q167" s="1"/>
      <c r="XEV167"/>
      <c r="XEW167"/>
      <c r="XEX167"/>
      <c r="XEY167"/>
    </row>
    <row r="168" customHeight="1" spans="13:16379">
      <c r="M168" s="1"/>
      <c r="N168" s="1"/>
      <c r="O168" s="1"/>
      <c r="P168" s="1"/>
      <c r="Q168" s="1"/>
      <c r="XEV168"/>
      <c r="XEW168"/>
      <c r="XEX168"/>
      <c r="XEY168"/>
    </row>
    <row r="169" customHeight="1" spans="13:16379">
      <c r="M169" s="1"/>
      <c r="N169" s="1"/>
      <c r="O169" s="1"/>
      <c r="P169" s="1"/>
      <c r="Q169" s="1"/>
      <c r="XEV169"/>
      <c r="XEW169"/>
      <c r="XEX169"/>
      <c r="XEY169"/>
    </row>
  </sheetData>
  <autoFilter ref="A1:Q139"/>
  <mergeCells count="15">
    <mergeCell ref="A1:Q1"/>
    <mergeCell ref="M2:Q2"/>
    <mergeCell ref="A139:J13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7"/>
  <sheetViews>
    <sheetView workbookViewId="0">
      <selection activeCell="D22" sqref="D22"/>
    </sheetView>
  </sheetViews>
  <sheetFormatPr defaultColWidth="9" defaultRowHeight="20" customHeight="1"/>
  <cols>
    <col min="1" max="5" width="9" style="3"/>
    <col min="6" max="6" width="13.25" style="3" customWidth="1"/>
    <col min="7" max="7" width="7.25" style="3" customWidth="1"/>
    <col min="8" max="8" width="13.125" style="3" customWidth="1"/>
    <col min="9" max="9" width="11.125" style="3"/>
    <col min="10" max="10" width="10.125" style="3"/>
    <col min="11" max="16383" width="9" style="1"/>
  </cols>
  <sheetData>
    <row r="1" s="1" customFormat="1" customHeight="1" spans="1:10">
      <c r="A1" s="4" t="s">
        <v>270</v>
      </c>
      <c r="B1" s="3"/>
      <c r="C1" s="3"/>
      <c r="D1" s="4"/>
      <c r="E1" s="4"/>
      <c r="F1" s="4"/>
      <c r="G1" s="4"/>
      <c r="H1" s="4"/>
      <c r="I1" s="4"/>
      <c r="J1" s="4"/>
    </row>
    <row r="2" s="1" customFormat="1" customHeight="1" spans="1:10">
      <c r="A2" s="14" t="s">
        <v>1</v>
      </c>
      <c r="B2" s="18" t="s">
        <v>2</v>
      </c>
      <c r="C2" s="18" t="s">
        <v>3</v>
      </c>
      <c r="D2" s="14" t="s">
        <v>4</v>
      </c>
      <c r="E2" s="14" t="s">
        <v>5</v>
      </c>
      <c r="F2" s="14" t="s">
        <v>6</v>
      </c>
      <c r="G2" s="14" t="s">
        <v>9</v>
      </c>
      <c r="H2" s="20" t="s">
        <v>10</v>
      </c>
      <c r="I2" s="20" t="s">
        <v>11</v>
      </c>
      <c r="J2" s="20" t="s">
        <v>12</v>
      </c>
    </row>
    <row r="3" s="1" customFormat="1" customHeight="1" spans="1:10">
      <c r="A3" s="14">
        <v>1</v>
      </c>
      <c r="B3" s="18">
        <v>361</v>
      </c>
      <c r="C3" s="18" t="s">
        <v>19</v>
      </c>
      <c r="D3" s="21" t="s">
        <v>73</v>
      </c>
      <c r="E3" s="22">
        <v>23458</v>
      </c>
      <c r="F3" s="21" t="s">
        <v>27</v>
      </c>
      <c r="G3" s="23">
        <f>VLOOKUP(E$1:E$65519,[1]查询当前所有门店保管帐库存!$B$1:$G$65536,6,0)</f>
        <v>47</v>
      </c>
      <c r="H3" s="21" t="s">
        <v>24</v>
      </c>
      <c r="I3" s="9">
        <f>J3/G3</f>
        <v>0.167636489361702</v>
      </c>
      <c r="J3" s="9">
        <f>VLOOKUP(E:E,[1]查询当前所有门店保管帐库存!$B$1:$I$65536,8,0)</f>
        <v>7.878915</v>
      </c>
    </row>
    <row r="4" s="1" customFormat="1" customHeight="1" spans="1:10">
      <c r="A4" s="14">
        <v>2</v>
      </c>
      <c r="B4" s="18">
        <v>361</v>
      </c>
      <c r="C4" s="18" t="s">
        <v>19</v>
      </c>
      <c r="D4" s="21" t="s">
        <v>238</v>
      </c>
      <c r="E4" s="22">
        <v>48650</v>
      </c>
      <c r="F4" s="21" t="s">
        <v>21</v>
      </c>
      <c r="G4" s="23">
        <f>VLOOKUP(E$1:E$65519,[1]查询当前所有门店保管帐库存!$B$1:$G$65536,6,0)</f>
        <v>119</v>
      </c>
      <c r="H4" s="21" t="s">
        <v>24</v>
      </c>
      <c r="I4" s="9">
        <f>J4/G4</f>
        <v>0.0936228571428571</v>
      </c>
      <c r="J4" s="9">
        <f>VLOOKUP(E:E,[1]查询当前所有门店保管帐库存!$B$1:$I$65536,8,0)</f>
        <v>11.14112</v>
      </c>
    </row>
    <row r="5" s="1" customFormat="1" customHeight="1" spans="1:10">
      <c r="A5" s="14">
        <v>4</v>
      </c>
      <c r="B5" s="18">
        <v>361</v>
      </c>
      <c r="C5" s="18" t="s">
        <v>19</v>
      </c>
      <c r="D5" s="21" t="s">
        <v>82</v>
      </c>
      <c r="E5" s="22">
        <v>25291</v>
      </c>
      <c r="F5" s="21" t="s">
        <v>21</v>
      </c>
      <c r="G5" s="23">
        <f>VLOOKUP(E$1:E$65534,[1]查询当前所有门店保管帐库存!$B$1:$G$65536,6,0)</f>
        <v>64.4</v>
      </c>
      <c r="H5" s="24"/>
      <c r="I5" s="9">
        <f t="shared" ref="I5:I15" si="0">J5/G5</f>
        <v>0.147801863354037</v>
      </c>
      <c r="J5" s="9">
        <f>VLOOKUP(E:E,[1]查询当前所有门店保管帐库存!$B$1:$I$65536,8,0)</f>
        <v>9.51844</v>
      </c>
    </row>
    <row r="6" s="1" customFormat="1" customHeight="1" spans="1:10">
      <c r="A6" s="14">
        <v>5</v>
      </c>
      <c r="B6" s="18">
        <v>361</v>
      </c>
      <c r="C6" s="18" t="s">
        <v>19</v>
      </c>
      <c r="D6" s="21" t="s">
        <v>200</v>
      </c>
      <c r="E6" s="22">
        <v>31342</v>
      </c>
      <c r="F6" s="21" t="s">
        <v>21</v>
      </c>
      <c r="G6" s="23">
        <f>VLOOKUP(E$1:E$65519,[1]查询当前所有门店保管帐库存!$B$1:$G$65536,6,0)</f>
        <v>64</v>
      </c>
      <c r="H6" s="21" t="s">
        <v>24</v>
      </c>
      <c r="I6" s="9">
        <f>J6/G6</f>
        <v>0.08831358125</v>
      </c>
      <c r="J6" s="9">
        <f>VLOOKUP(E:E,[1]查询当前所有门店保管帐库存!$B$1:$I$65536,8,0)</f>
        <v>5.6520692</v>
      </c>
    </row>
    <row r="7" s="1" customFormat="1" customHeight="1" spans="1:10">
      <c r="A7" s="14">
        <v>6</v>
      </c>
      <c r="B7" s="18">
        <v>361</v>
      </c>
      <c r="C7" s="18" t="s">
        <v>19</v>
      </c>
      <c r="D7" s="21" t="s">
        <v>29</v>
      </c>
      <c r="E7" s="22">
        <v>13024</v>
      </c>
      <c r="F7" s="21" t="s">
        <v>30</v>
      </c>
      <c r="G7" s="23">
        <f>VLOOKUP(E$1:E$65519,[1]查询当前所有门店保管帐库存!$B$1:$G$65536,6,0)</f>
        <v>75.6</v>
      </c>
      <c r="H7" s="21" t="s">
        <v>24</v>
      </c>
      <c r="I7" s="9">
        <f>J7/G7</f>
        <v>0.0285527341269841</v>
      </c>
      <c r="J7" s="9">
        <f>VLOOKUP(E:E,[1]查询当前所有门店保管帐库存!$B$1:$I$65536,8,0)</f>
        <v>2.1585867</v>
      </c>
    </row>
    <row r="8" s="1" customFormat="1" customHeight="1" spans="1:10">
      <c r="A8" s="14">
        <v>7</v>
      </c>
      <c r="B8" s="18">
        <v>361</v>
      </c>
      <c r="C8" s="18" t="s">
        <v>19</v>
      </c>
      <c r="D8" s="21" t="s">
        <v>174</v>
      </c>
      <c r="E8" s="22">
        <v>28359</v>
      </c>
      <c r="F8" s="21" t="s">
        <v>21</v>
      </c>
      <c r="G8" s="23">
        <f>VLOOKUP(E$1:E$65519,[1]查询当前所有门店保管帐库存!$B$1:$G$65536,6,0)</f>
        <v>82</v>
      </c>
      <c r="H8" s="21" t="s">
        <v>24</v>
      </c>
      <c r="I8" s="9">
        <f>J8/G8</f>
        <v>0.179546</v>
      </c>
      <c r="J8" s="9">
        <f>VLOOKUP(E:E,[1]查询当前所有门店保管帐库存!$B$1:$I$65536,8,0)</f>
        <v>14.722772</v>
      </c>
    </row>
    <row r="9" s="1" customFormat="1" customHeight="1" spans="1:10">
      <c r="A9" s="14">
        <v>8</v>
      </c>
      <c r="B9" s="18">
        <v>361</v>
      </c>
      <c r="C9" s="18" t="s">
        <v>19</v>
      </c>
      <c r="D9" s="25" t="s">
        <v>204</v>
      </c>
      <c r="E9" s="22">
        <v>37261</v>
      </c>
      <c r="F9" s="21" t="s">
        <v>61</v>
      </c>
      <c r="G9" s="23">
        <f>VLOOKUP(E$1:E$65519,[1]查询当前所有门店保管帐库存!$B$1:$G$65536,6,0)</f>
        <v>46</v>
      </c>
      <c r="H9" s="21" t="s">
        <v>24</v>
      </c>
      <c r="I9" s="9">
        <f>J9/G9</f>
        <v>1.640264</v>
      </c>
      <c r="J9" s="9">
        <f>VLOOKUP(E:E,[1]查询当前所有门店保管帐库存!$B$1:$I$65536,8,0)</f>
        <v>75.452144</v>
      </c>
    </row>
    <row r="10" s="1" customFormat="1" customHeight="1" spans="1:10">
      <c r="A10" s="14">
        <v>9</v>
      </c>
      <c r="B10" s="18">
        <v>361</v>
      </c>
      <c r="C10" s="18" t="s">
        <v>19</v>
      </c>
      <c r="D10" s="21" t="s">
        <v>175</v>
      </c>
      <c r="E10" s="22">
        <v>28387</v>
      </c>
      <c r="F10" s="21" t="s">
        <v>27</v>
      </c>
      <c r="G10" s="23">
        <f>VLOOKUP(E$1:E$65519,[1]查询当前所有门店保管帐库存!$B$1:$G$65536,6,0)</f>
        <v>82</v>
      </c>
      <c r="H10" s="21" t="s">
        <v>24</v>
      </c>
      <c r="I10" s="9">
        <f>J10/G10</f>
        <v>0.150897390243902</v>
      </c>
      <c r="J10" s="9">
        <f>VLOOKUP(E:E,[1]查询当前所有门店保管帐库存!$B$1:$I$65536,8,0)</f>
        <v>12.373586</v>
      </c>
    </row>
    <row r="11" s="1" customFormat="1" customHeight="1" spans="1:10">
      <c r="A11" s="14">
        <v>10</v>
      </c>
      <c r="B11" s="18">
        <v>361</v>
      </c>
      <c r="C11" s="18" t="s">
        <v>19</v>
      </c>
      <c r="D11" s="21" t="s">
        <v>176</v>
      </c>
      <c r="E11" s="22">
        <v>28615</v>
      </c>
      <c r="F11" s="21" t="s">
        <v>115</v>
      </c>
      <c r="G11" s="23">
        <f>VLOOKUP(E$1:E$65519,[1]查询当前所有门店保管帐库存!$B$1:$G$65536,6,0)</f>
        <v>92.5</v>
      </c>
      <c r="H11" s="21" t="s">
        <v>24</v>
      </c>
      <c r="I11" s="9">
        <f>J11/G11</f>
        <v>0.0944183524324324</v>
      </c>
      <c r="J11" s="9">
        <f>VLOOKUP(E:E,[1]查询当前所有门店保管帐库存!$B$1:$I$65536,8,0)</f>
        <v>8.7336976</v>
      </c>
    </row>
    <row r="12" s="1" customFormat="1" customHeight="1" spans="1:10">
      <c r="A12" s="14">
        <v>11</v>
      </c>
      <c r="B12" s="18">
        <v>361</v>
      </c>
      <c r="C12" s="18" t="s">
        <v>19</v>
      </c>
      <c r="D12" s="21" t="s">
        <v>235</v>
      </c>
      <c r="E12" s="22">
        <v>47914</v>
      </c>
      <c r="F12" s="21" t="s">
        <v>27</v>
      </c>
      <c r="G12" s="23">
        <f>VLOOKUP(E$1:E$65519,[1]查询当前所有门店保管帐库存!$B$1:$G$65536,6,0)</f>
        <v>27.5</v>
      </c>
      <c r="H12" s="21" t="s">
        <v>24</v>
      </c>
      <c r="I12" s="9">
        <f>J12/G12</f>
        <v>0.1428772</v>
      </c>
      <c r="J12" s="9">
        <f>VLOOKUP(E:E,[1]查询当前所有门店保管帐库存!$B$1:$I$65536,8,0)</f>
        <v>3.929123</v>
      </c>
    </row>
    <row r="13" customHeight="1" spans="1:16383">
      <c r="A13" s="14">
        <v>13</v>
      </c>
      <c r="B13" s="18">
        <v>361</v>
      </c>
      <c r="C13" s="18" t="s">
        <v>19</v>
      </c>
      <c r="D13" s="21" t="s">
        <v>88</v>
      </c>
      <c r="E13" s="22">
        <v>25312</v>
      </c>
      <c r="F13" s="21" t="s">
        <v>42</v>
      </c>
      <c r="G13" s="23">
        <f>VLOOKUP(E$1:E$65519,[1]查询当前所有门店保管帐库存!$B$1:$G$65536,6,0)</f>
        <v>43.2</v>
      </c>
      <c r="H13" s="21" t="s">
        <v>24</v>
      </c>
      <c r="I13" s="9">
        <f>J13/G13</f>
        <v>0.2034</v>
      </c>
      <c r="J13" s="9">
        <f>VLOOKUP(E:E,[1]查询当前所有门店保管帐库存!$B$1:$I$65536,8,0)</f>
        <v>8.78688</v>
      </c>
      <c r="XFB13"/>
      <c r="XFC13"/>
    </row>
    <row r="14" customHeight="1" spans="1:16383">
      <c r="A14" s="14">
        <v>14</v>
      </c>
      <c r="B14" s="18">
        <v>361</v>
      </c>
      <c r="C14" s="18" t="s">
        <v>19</v>
      </c>
      <c r="D14" s="21" t="s">
        <v>184</v>
      </c>
      <c r="E14" s="22">
        <v>29369</v>
      </c>
      <c r="F14" s="21" t="s">
        <v>27</v>
      </c>
      <c r="G14" s="23">
        <f>VLOOKUP(E$1:E$65519,[1]查询当前所有门店保管帐库存!$B$1:$G$65536,6,0)</f>
        <v>75.5</v>
      </c>
      <c r="H14" s="21" t="s">
        <v>24</v>
      </c>
      <c r="I14" s="9">
        <f>J14/G14</f>
        <v>0.170425</v>
      </c>
      <c r="J14" s="9">
        <f>VLOOKUP(E:E,[1]查询当前所有门店保管帐库存!$B$1:$I$65536,8,0)</f>
        <v>12.8670875</v>
      </c>
      <c r="XFB14"/>
      <c r="XFC14"/>
    </row>
    <row r="15" customHeight="1" spans="1:10">
      <c r="A15" s="14"/>
      <c r="B15" s="14"/>
      <c r="C15" s="14"/>
      <c r="D15" s="14"/>
      <c r="E15" s="14"/>
      <c r="F15" s="14"/>
      <c r="G15" s="10"/>
      <c r="H15" s="14"/>
      <c r="I15" s="14"/>
      <c r="J15" s="14"/>
    </row>
    <row r="16" customHeight="1" spans="1:10">
      <c r="A16" s="26" t="s">
        <v>269</v>
      </c>
      <c r="B16" s="27"/>
      <c r="C16" s="27"/>
      <c r="D16" s="27"/>
      <c r="E16" s="27"/>
      <c r="F16" s="27"/>
      <c r="G16" s="27"/>
      <c r="H16" s="27"/>
      <c r="I16" s="28"/>
      <c r="J16" s="29"/>
    </row>
    <row r="17" customHeight="1" spans="1:10">
      <c r="A17" s="3" t="s">
        <v>271</v>
      </c>
      <c r="B17" s="4" t="s">
        <v>272</v>
      </c>
      <c r="C17" s="4"/>
      <c r="D17" s="4"/>
      <c r="E17" s="4"/>
      <c r="F17" s="4"/>
      <c r="G17" s="4"/>
      <c r="H17" s="4"/>
      <c r="I17" s="4"/>
      <c r="J17" s="4"/>
    </row>
  </sheetData>
  <mergeCells count="3">
    <mergeCell ref="A1:J1"/>
    <mergeCell ref="A16:I16"/>
    <mergeCell ref="B17:J17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C22" sqref="C22"/>
    </sheetView>
  </sheetViews>
  <sheetFormatPr defaultColWidth="9" defaultRowHeight="20" customHeight="1" outlineLevelCol="4"/>
  <cols>
    <col min="1" max="3" width="17" style="3" customWidth="1"/>
    <col min="4" max="4" width="32.125" style="3" customWidth="1"/>
    <col min="5" max="5" width="29.125" style="3" customWidth="1"/>
    <col min="6" max="16378" width="9" style="1"/>
  </cols>
  <sheetData>
    <row r="1" s="1" customFormat="1" customHeight="1" spans="1:5">
      <c r="A1" s="4" t="s">
        <v>273</v>
      </c>
      <c r="B1" s="4"/>
      <c r="C1" s="4"/>
      <c r="D1" s="4"/>
      <c r="E1" s="4"/>
    </row>
    <row r="2" s="1" customFormat="1" customHeight="1" spans="1:5">
      <c r="A2" s="14" t="s">
        <v>1</v>
      </c>
      <c r="B2" s="18" t="s">
        <v>3</v>
      </c>
      <c r="C2" s="18" t="s">
        <v>2</v>
      </c>
      <c r="D2" s="14" t="s">
        <v>274</v>
      </c>
      <c r="E2" s="14"/>
    </row>
    <row r="3" s="1" customFormat="1" customHeight="1" spans="1:5">
      <c r="A3" s="14"/>
      <c r="B3" s="18"/>
      <c r="C3" s="18"/>
      <c r="D3" s="14" t="s">
        <v>275</v>
      </c>
      <c r="E3" s="14" t="s">
        <v>276</v>
      </c>
    </row>
    <row r="4" s="1" customFormat="1" customHeight="1" spans="1:5">
      <c r="A4" s="14"/>
      <c r="B4" s="18" t="s">
        <v>19</v>
      </c>
      <c r="C4" s="19">
        <v>361</v>
      </c>
      <c r="D4" s="14" t="s">
        <v>277</v>
      </c>
      <c r="E4" s="14" t="s">
        <v>277</v>
      </c>
    </row>
    <row r="5" s="1" customFormat="1" customHeight="1" spans="1:5">
      <c r="A5" s="14"/>
      <c r="B5" s="14"/>
      <c r="C5" s="14"/>
      <c r="D5" s="14"/>
      <c r="E5" s="14"/>
    </row>
    <row r="6" s="1" customFormat="1" customHeight="1" spans="1:5">
      <c r="A6" s="14"/>
      <c r="B6" s="14"/>
      <c r="C6" s="14"/>
      <c r="D6" s="14"/>
      <c r="E6" s="14"/>
    </row>
    <row r="7" s="1" customFormat="1" customHeight="1" spans="1:5">
      <c r="A7" s="14"/>
      <c r="B7" s="14"/>
      <c r="C7" s="14"/>
      <c r="D7" s="14"/>
      <c r="E7" s="14"/>
    </row>
    <row r="8" customHeight="1" spans="1:5">
      <c r="A8" s="4" t="s">
        <v>278</v>
      </c>
      <c r="B8" s="4"/>
      <c r="C8" s="4"/>
      <c r="D8" s="4"/>
      <c r="E8" s="4"/>
    </row>
    <row r="9" customHeight="1" spans="1:5">
      <c r="A9" s="4" t="s">
        <v>279</v>
      </c>
      <c r="B9" s="4"/>
      <c r="C9" s="4"/>
      <c r="D9" s="4"/>
      <c r="E9" s="4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"/>
  <sheetViews>
    <sheetView workbookViewId="0">
      <selection activeCell="J10" sqref="J10"/>
    </sheetView>
  </sheetViews>
  <sheetFormatPr defaultColWidth="9" defaultRowHeight="13.5"/>
  <cols>
    <col min="1" max="1" width="11.75" customWidth="1"/>
    <col min="11" max="11" width="16.875" customWidth="1"/>
    <col min="12" max="12" width="13.625" customWidth="1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="1" customFormat="1" ht="20" customHeight="1" spans="1:18">
      <c r="A1" s="4" t="s">
        <v>280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O1" s="4"/>
      <c r="P1" s="4"/>
      <c r="Q1" s="4"/>
      <c r="R1" s="4"/>
    </row>
    <row r="2" s="1" customFormat="1" ht="20" customHeight="1" spans="1:18">
      <c r="A2" s="4" t="s">
        <v>281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O2" s="4"/>
      <c r="P2" s="4"/>
      <c r="Q2" s="4"/>
      <c r="R2" s="4"/>
    </row>
    <row r="3" s="2" customFormat="1" ht="14.25" spans="1:18">
      <c r="A3" s="5" t="s">
        <v>282</v>
      </c>
      <c r="B3" s="5" t="s">
        <v>2</v>
      </c>
      <c r="C3" s="5" t="s">
        <v>3</v>
      </c>
      <c r="D3" s="5" t="s">
        <v>283</v>
      </c>
      <c r="E3" s="5" t="s">
        <v>4</v>
      </c>
      <c r="F3" s="5" t="s">
        <v>6</v>
      </c>
      <c r="G3" s="5" t="s">
        <v>8</v>
      </c>
      <c r="H3" s="5" t="s">
        <v>7</v>
      </c>
      <c r="I3" s="5" t="s">
        <v>284</v>
      </c>
      <c r="J3" s="5" t="s">
        <v>285</v>
      </c>
      <c r="K3" s="5" t="s">
        <v>286</v>
      </c>
      <c r="L3" s="5" t="s">
        <v>287</v>
      </c>
      <c r="M3" s="5" t="s">
        <v>288</v>
      </c>
      <c r="N3" s="5" t="s">
        <v>289</v>
      </c>
      <c r="O3" s="14" t="s">
        <v>9</v>
      </c>
      <c r="P3" s="14" t="s">
        <v>10</v>
      </c>
      <c r="Q3" s="14" t="s">
        <v>11</v>
      </c>
      <c r="R3" s="14" t="s">
        <v>12</v>
      </c>
    </row>
    <row r="4" s="2" customFormat="1" ht="14.25" spans="1:18">
      <c r="A4" s="6">
        <v>41843</v>
      </c>
      <c r="B4" s="5">
        <v>361</v>
      </c>
      <c r="C4" s="5" t="s">
        <v>19</v>
      </c>
      <c r="D4" s="7">
        <v>25862</v>
      </c>
      <c r="E4" s="8" t="s">
        <v>120</v>
      </c>
      <c r="F4" s="8" t="s">
        <v>21</v>
      </c>
      <c r="G4" s="8" t="s">
        <v>290</v>
      </c>
      <c r="H4" s="8">
        <v>1309001</v>
      </c>
      <c r="I4" s="7">
        <v>50</v>
      </c>
      <c r="J4" s="15">
        <v>0</v>
      </c>
      <c r="K4" s="5" t="s">
        <v>291</v>
      </c>
      <c r="L4" s="5" t="s">
        <v>292</v>
      </c>
      <c r="M4" s="5">
        <v>3254242</v>
      </c>
      <c r="N4" s="5">
        <v>2468302</v>
      </c>
      <c r="O4" s="14">
        <v>50</v>
      </c>
      <c r="P4" s="14" t="s">
        <v>24</v>
      </c>
      <c r="Q4" s="14">
        <v>0.983</v>
      </c>
      <c r="R4" s="14">
        <v>49.15</v>
      </c>
    </row>
    <row r="5" s="2" customFormat="1" ht="14.25" spans="1:18">
      <c r="A5" s="6">
        <v>42222</v>
      </c>
      <c r="B5" s="5">
        <v>361</v>
      </c>
      <c r="C5" s="5" t="s">
        <v>19</v>
      </c>
      <c r="D5" s="7">
        <v>25630</v>
      </c>
      <c r="E5" s="8" t="s">
        <v>293</v>
      </c>
      <c r="F5" s="8" t="s">
        <v>61</v>
      </c>
      <c r="G5" s="8" t="s">
        <v>290</v>
      </c>
      <c r="H5" s="8">
        <v>150710</v>
      </c>
      <c r="I5" s="7">
        <v>100</v>
      </c>
      <c r="J5" s="15">
        <v>0</v>
      </c>
      <c r="K5" s="5" t="s">
        <v>291</v>
      </c>
      <c r="L5" s="5" t="s">
        <v>294</v>
      </c>
      <c r="M5" s="5">
        <v>723418</v>
      </c>
      <c r="N5" s="5"/>
      <c r="O5" s="14">
        <v>100</v>
      </c>
      <c r="P5" s="14" t="s">
        <v>24</v>
      </c>
      <c r="Q5" s="14">
        <v>0.44</v>
      </c>
      <c r="R5" s="14">
        <v>44.31</v>
      </c>
    </row>
    <row r="6" s="2" customFormat="1" ht="14.25" spans="1:18">
      <c r="A6" s="6"/>
      <c r="B6" s="5"/>
      <c r="C6" s="5"/>
      <c r="D6" s="7"/>
      <c r="E6" s="8"/>
      <c r="F6" s="8"/>
      <c r="G6" s="8"/>
      <c r="H6" s="8"/>
      <c r="I6" s="7"/>
      <c r="J6" s="15"/>
      <c r="K6" s="5"/>
      <c r="L6" s="5"/>
      <c r="M6" s="5"/>
      <c r="N6" s="5"/>
      <c r="O6" s="14"/>
      <c r="P6" s="14"/>
      <c r="Q6" s="14"/>
      <c r="R6" s="14"/>
    </row>
    <row r="7" s="2" customFormat="1" ht="14.25" spans="1:18">
      <c r="A7" s="6"/>
      <c r="B7" s="5"/>
      <c r="C7" s="5"/>
      <c r="D7" s="7"/>
      <c r="E7" s="8"/>
      <c r="F7" s="8"/>
      <c r="G7" s="8"/>
      <c r="H7" s="8"/>
      <c r="I7" s="7"/>
      <c r="J7" s="15"/>
      <c r="K7" s="5"/>
      <c r="L7" s="5"/>
      <c r="M7" s="5"/>
      <c r="N7" s="5"/>
      <c r="O7" s="14"/>
      <c r="P7" s="14"/>
      <c r="Q7" s="14"/>
      <c r="R7" s="14"/>
    </row>
    <row r="8" s="2" customFormat="1" ht="14.25" spans="1:18">
      <c r="A8" s="6"/>
      <c r="B8" s="5"/>
      <c r="C8" s="5"/>
      <c r="D8" s="7"/>
      <c r="E8" s="8"/>
      <c r="F8" s="8"/>
      <c r="G8" s="8"/>
      <c r="H8" s="8"/>
      <c r="I8" s="7"/>
      <c r="J8" s="15"/>
      <c r="K8" s="5"/>
      <c r="L8" s="5"/>
      <c r="M8" s="5"/>
      <c r="N8" s="5"/>
      <c r="O8" s="14"/>
      <c r="P8" s="14"/>
      <c r="Q8" s="14"/>
      <c r="R8" s="14"/>
    </row>
    <row r="9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4"/>
      <c r="P9" s="14"/>
      <c r="Q9" s="14"/>
      <c r="R9" s="14"/>
    </row>
    <row r="10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  <c r="P10" s="14"/>
      <c r="Q10" s="14"/>
      <c r="R10" s="14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4"/>
      <c r="P11" s="14"/>
      <c r="Q11" s="14"/>
      <c r="R11" s="14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  <c r="P12" s="14"/>
      <c r="Q12" s="14"/>
      <c r="R12" s="14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  <c r="P13" s="14"/>
      <c r="Q13" s="14"/>
      <c r="R13" s="14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4"/>
      <c r="P14" s="14"/>
      <c r="Q14" s="14"/>
      <c r="R14" s="14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"/>
      <c r="P15" s="14"/>
      <c r="Q15" s="14"/>
      <c r="R15" s="14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4"/>
      <c r="P16" s="14"/>
      <c r="Q16" s="14"/>
      <c r="R16" s="14"/>
    </row>
    <row r="17" spans="1:18">
      <c r="A17" s="10" t="s">
        <v>269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6"/>
      <c r="R17" s="14"/>
    </row>
    <row r="18" spans="1:18">
      <c r="A18" s="9" t="s">
        <v>286</v>
      </c>
      <c r="B18" s="12" t="s">
        <v>295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7"/>
    </row>
  </sheetData>
  <mergeCells count="4">
    <mergeCell ref="A1:K1"/>
    <mergeCell ref="A2:K2"/>
    <mergeCell ref="A17:Q17"/>
    <mergeCell ref="B18:R18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库存动销差</vt:lpstr>
      <vt:lpstr>无合格证</vt:lpstr>
      <vt:lpstr>人员资质</vt:lpstr>
      <vt:lpstr>来货差错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2015-12-13T05:59:57Z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