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4" i="1"/>
  <c r="H4"/>
  <c r="G5"/>
  <c r="H5"/>
  <c r="G6"/>
  <c r="H6"/>
  <c r="G7"/>
  <c r="H7"/>
  <c r="G8"/>
  <c r="H8"/>
  <c r="G9"/>
  <c r="H9"/>
  <c r="G10"/>
  <c r="H10"/>
  <c r="H11"/>
  <c r="G12"/>
  <c r="H12"/>
  <c r="G3"/>
  <c r="H3"/>
  <c r="D4"/>
  <c r="E4"/>
  <c r="D5"/>
  <c r="E5"/>
  <c r="D6"/>
  <c r="E6"/>
  <c r="D7"/>
  <c r="E7"/>
  <c r="D8"/>
  <c r="E8"/>
  <c r="D9"/>
  <c r="E9"/>
  <c r="D10"/>
  <c r="E10"/>
  <c r="E11"/>
  <c r="D12"/>
  <c r="E12"/>
  <c r="D3"/>
  <c r="E3"/>
</calcChain>
</file>

<file path=xl/sharedStrings.xml><?xml version="1.0" encoding="utf-8"?>
<sst xmlns="http://schemas.openxmlformats.org/spreadsheetml/2006/main" count="75" uniqueCount="65">
  <si>
    <t>门店ID</t>
  </si>
  <si>
    <r>
      <t>门店</t>
    </r>
    <r>
      <rPr>
        <sz val="11"/>
        <color theme="1"/>
        <rFont val="Tahoma"/>
        <family val="2"/>
      </rPr>
      <t>ID</t>
    </r>
  </si>
  <si>
    <t>门店名称</t>
  </si>
  <si>
    <t>总笔数</t>
  </si>
  <si>
    <t>会员消费笔数</t>
  </si>
  <si>
    <t>会员消费笔数占比</t>
  </si>
  <si>
    <t>总销售</t>
  </si>
  <si>
    <t>会员消费</t>
  </si>
  <si>
    <t>会员消费占比</t>
  </si>
  <si>
    <t>总毛利</t>
  </si>
  <si>
    <t>会员消费毛利</t>
  </si>
  <si>
    <t>会员毛利占比</t>
  </si>
  <si>
    <t>四川太极都江堰药店</t>
  </si>
  <si>
    <t>四川太极都江堰幸福镇翔风路药店</t>
  </si>
  <si>
    <t>四川太极都江堰奎光路中段药店</t>
  </si>
  <si>
    <t>四川太极都江堰胥家镇重庆路药店</t>
  </si>
  <si>
    <t>四川太极都江堰景中路店</t>
  </si>
  <si>
    <t>四川太极都江堰市蒲阳路药店</t>
  </si>
  <si>
    <t>四川太极都江堰市蒲阳镇堰问道西路药店</t>
  </si>
  <si>
    <t>四川太极都江堰聚源镇药店</t>
  </si>
  <si>
    <t>四川太极都江堰灌口镇外北街药店</t>
  </si>
  <si>
    <t>33.26%</t>
  </si>
  <si>
    <t>49.77%</t>
  </si>
  <si>
    <t>44.01%</t>
  </si>
  <si>
    <t>31.34%</t>
  </si>
  <si>
    <t>21.47%</t>
  </si>
  <si>
    <t>20.19%</t>
  </si>
  <si>
    <t>32.32%</t>
  </si>
  <si>
    <t>28.54%</t>
  </si>
  <si>
    <t>28.28%</t>
  </si>
  <si>
    <t>32.75%</t>
  </si>
  <si>
    <t>29.03%</t>
  </si>
  <si>
    <t>43.41%</t>
  </si>
  <si>
    <t>44.61%</t>
  </si>
  <si>
    <t>41.16%</t>
  </si>
  <si>
    <t>31.06%</t>
  </si>
  <si>
    <t>36.26%</t>
  </si>
  <si>
    <t>32.44%</t>
  </si>
  <si>
    <t>24.51%</t>
  </si>
  <si>
    <t>20.09%</t>
  </si>
  <si>
    <t>18.86%</t>
  </si>
  <si>
    <t>63.35%</t>
  </si>
  <si>
    <t>70.48%</t>
  </si>
  <si>
    <t>69.99%</t>
  </si>
  <si>
    <t>44.86%</t>
  </si>
  <si>
    <t>51.71%</t>
  </si>
  <si>
    <t>48.74%</t>
  </si>
  <si>
    <t>合计</t>
  </si>
  <si>
    <t/>
  </si>
  <si>
    <t>合计</t>
    <phoneticPr fontId="2" type="noConversion"/>
  </si>
  <si>
    <t>14年总笔数</t>
    <phoneticPr fontId="2" type="noConversion"/>
  </si>
  <si>
    <t>14年会员消费笔数</t>
    <phoneticPr fontId="2" type="noConversion"/>
  </si>
  <si>
    <t>13年总笔数</t>
    <phoneticPr fontId="2" type="noConversion"/>
  </si>
  <si>
    <t>13年会员消费笔数</t>
    <phoneticPr fontId="2" type="noConversion"/>
  </si>
  <si>
    <t>增长</t>
    <phoneticPr fontId="2" type="noConversion"/>
  </si>
  <si>
    <r>
      <t>13</t>
    </r>
    <r>
      <rPr>
        <sz val="11"/>
        <color indexed="8"/>
        <rFont val="宋体"/>
        <charset val="134"/>
      </rPr>
      <t>、</t>
    </r>
    <r>
      <rPr>
        <sz val="11"/>
        <color theme="1"/>
        <rFont val="Tahoma"/>
        <family val="2"/>
      </rPr>
      <t>14</t>
    </r>
    <r>
      <rPr>
        <sz val="11"/>
        <color indexed="8"/>
        <rFont val="宋体"/>
        <charset val="134"/>
      </rPr>
      <t>年门店会员数据对比</t>
    </r>
    <phoneticPr fontId="2" type="noConversion"/>
  </si>
  <si>
    <t>都江堰药店</t>
    <phoneticPr fontId="2" type="noConversion"/>
  </si>
  <si>
    <t>翔风路药店</t>
    <phoneticPr fontId="2" type="noConversion"/>
  </si>
  <si>
    <t>奎光路药店</t>
    <phoneticPr fontId="2" type="noConversion"/>
  </si>
  <si>
    <t>重庆路药店</t>
    <phoneticPr fontId="2" type="noConversion"/>
  </si>
  <si>
    <t>景中路店</t>
    <phoneticPr fontId="2" type="noConversion"/>
  </si>
  <si>
    <t>蒲阳路药店</t>
    <phoneticPr fontId="2" type="noConversion"/>
  </si>
  <si>
    <t>问道西路药店</t>
    <phoneticPr fontId="2" type="noConversion"/>
  </si>
  <si>
    <t>聚源镇药店</t>
    <phoneticPr fontId="2" type="noConversion"/>
  </si>
  <si>
    <t>外北街药店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</si>
</sst>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</font>
    <font>
      <sz val="11"/>
      <color indexed="8"/>
      <name val="宋体"/>
      <charset val="134"/>
    </font>
    <font>
      <sz val="9"/>
      <name val="Tahoma"/>
      <family val="2"/>
    </font>
    <font>
      <sz val="10"/>
      <name val="Arial"/>
      <family val="2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indexed="10"/>
      <name val="宋体"/>
      <charset val="134"/>
    </font>
    <font>
      <sz val="11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10" fontId="0" fillId="0" borderId="1" xfId="0" applyNumberFormat="1" applyBorder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0" fontId="4" fillId="0" borderId="0" xfId="1" applyNumberFormat="1" applyFont="1" applyAlignment="1">
      <alignment horizontal="left"/>
    </xf>
    <xf numFmtId="10" fontId="6" fillId="0" borderId="0" xfId="1" applyNumberFormat="1" applyFont="1" applyAlignment="1">
      <alignment horizontal="center"/>
    </xf>
    <xf numFmtId="0" fontId="1" fillId="0" borderId="1" xfId="0" applyFont="1" applyFill="1" applyBorder="1"/>
    <xf numFmtId="0" fontId="8" fillId="0" borderId="1" xfId="0" applyFont="1" applyBorder="1"/>
    <xf numFmtId="0" fontId="7" fillId="0" borderId="1" xfId="0" applyFont="1" applyBorder="1"/>
    <xf numFmtId="10" fontId="8" fillId="0" borderId="1" xfId="0" applyNumberFormat="1" applyFont="1" applyBorder="1"/>
    <xf numFmtId="0" fontId="8" fillId="0" borderId="0" xfId="0" applyFont="1"/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I17" sqref="I17"/>
    </sheetView>
  </sheetViews>
  <sheetFormatPr defaultRowHeight="14.25"/>
  <cols>
    <col min="1" max="1" width="6.125" customWidth="1"/>
    <col min="3" max="3" width="11.75" customWidth="1"/>
    <col min="4" max="4" width="7.375" customWidth="1"/>
    <col min="5" max="5" width="7" customWidth="1"/>
    <col min="6" max="6" width="16.375" customWidth="1"/>
    <col min="8" max="8" width="7.125" customWidth="1"/>
    <col min="9" max="9" width="13.5" customWidth="1"/>
    <col min="11" max="11" width="10.5" customWidth="1"/>
    <col min="14" max="14" width="10.375" customWidth="1"/>
  </cols>
  <sheetData>
    <row r="1" spans="1:15">
      <c r="A1" t="s">
        <v>55</v>
      </c>
    </row>
    <row r="2" spans="1:15">
      <c r="A2" s="1" t="s">
        <v>1</v>
      </c>
      <c r="B2" s="1" t="s">
        <v>2</v>
      </c>
      <c r="C2" s="1" t="s">
        <v>50</v>
      </c>
      <c r="D2" s="1" t="s">
        <v>52</v>
      </c>
      <c r="E2" s="1" t="s">
        <v>54</v>
      </c>
      <c r="F2" s="1" t="s">
        <v>51</v>
      </c>
      <c r="G2" s="9" t="s">
        <v>53</v>
      </c>
      <c r="H2" s="9" t="s">
        <v>54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</row>
    <row r="3" spans="1:15">
      <c r="A3" s="2">
        <v>351</v>
      </c>
      <c r="B3" s="1" t="s">
        <v>56</v>
      </c>
      <c r="C3" s="2">
        <v>8969</v>
      </c>
      <c r="D3" s="2">
        <f ca="1">VLOOKUP(A:A,Sheet2!A:C,3,0)</f>
        <v>11802</v>
      </c>
      <c r="E3" s="2">
        <f ca="1">C3-D3</f>
        <v>-2833</v>
      </c>
      <c r="F3" s="2">
        <v>2839</v>
      </c>
      <c r="G3" s="2">
        <f ca="1">VLOOKUP(A:A,Sheet2!A:D,4,0)</f>
        <v>3925</v>
      </c>
      <c r="H3" s="2">
        <f>F3-G3</f>
        <v>-1086</v>
      </c>
      <c r="I3" s="3">
        <v>0.3165</v>
      </c>
      <c r="J3" s="2">
        <v>662010.48</v>
      </c>
      <c r="K3" s="2">
        <v>287338.78999999998</v>
      </c>
      <c r="L3" s="3">
        <v>0.434</v>
      </c>
      <c r="M3" s="2">
        <v>190099.89</v>
      </c>
      <c r="N3" s="2">
        <v>73826.44</v>
      </c>
      <c r="O3" s="3">
        <v>0.38840000000000002</v>
      </c>
    </row>
    <row r="4" spans="1:15">
      <c r="A4" s="2">
        <v>706</v>
      </c>
      <c r="B4" s="1" t="s">
        <v>57</v>
      </c>
      <c r="C4" s="2">
        <v>8553</v>
      </c>
      <c r="D4" s="2">
        <f ca="1">VLOOKUP(A:A,Sheet2!A:C,3,0)</f>
        <v>5912</v>
      </c>
      <c r="E4" s="2">
        <f t="shared" ref="E4:E12" si="0">C4-D4</f>
        <v>2641</v>
      </c>
      <c r="F4" s="2">
        <v>3151</v>
      </c>
      <c r="G4" s="2">
        <f ca="1">VLOOKUP(A:A,Sheet2!A:D,4,0)</f>
        <v>1853</v>
      </c>
      <c r="H4" s="2">
        <f t="shared" ref="H4:H12" si="1">F4-G4</f>
        <v>1298</v>
      </c>
      <c r="I4" s="3">
        <v>0.36840000000000001</v>
      </c>
      <c r="J4" s="2">
        <v>498406.94</v>
      </c>
      <c r="K4" s="2">
        <v>194215.78</v>
      </c>
      <c r="L4" s="3">
        <v>0.38969999999999999</v>
      </c>
      <c r="M4" s="2">
        <v>173768.41</v>
      </c>
      <c r="N4" s="2">
        <v>68528.36</v>
      </c>
      <c r="O4" s="3">
        <v>0.39439999999999997</v>
      </c>
    </row>
    <row r="5" spans="1:15">
      <c r="A5" s="2">
        <v>704</v>
      </c>
      <c r="B5" s="1" t="s">
        <v>58</v>
      </c>
      <c r="C5" s="2">
        <v>7793</v>
      </c>
      <c r="D5" s="2">
        <f ca="1">VLOOKUP(A:A,Sheet2!A:C,3,0)</f>
        <v>6572</v>
      </c>
      <c r="E5" s="2">
        <f t="shared" si="0"/>
        <v>1221</v>
      </c>
      <c r="F5" s="2">
        <v>1790</v>
      </c>
      <c r="G5" s="2">
        <f ca="1">VLOOKUP(A:A,Sheet2!A:D,4,0)</f>
        <v>1411</v>
      </c>
      <c r="H5" s="2">
        <f t="shared" si="1"/>
        <v>379</v>
      </c>
      <c r="I5" s="3">
        <v>0.22969999999999999</v>
      </c>
      <c r="J5" s="2">
        <v>440958.39</v>
      </c>
      <c r="K5" s="2">
        <v>151479.25</v>
      </c>
      <c r="L5" s="3">
        <v>0.34350000000000003</v>
      </c>
      <c r="M5" s="2">
        <v>142796.76999999999</v>
      </c>
      <c r="N5" s="2">
        <v>41445.22</v>
      </c>
      <c r="O5" s="3">
        <v>0.29020000000000001</v>
      </c>
    </row>
    <row r="6" spans="1:15">
      <c r="A6" s="2">
        <v>708</v>
      </c>
      <c r="B6" s="1" t="s">
        <v>59</v>
      </c>
      <c r="C6" s="2">
        <v>7313</v>
      </c>
      <c r="D6" s="2">
        <f ca="1">VLOOKUP(A:A,Sheet2!A:C,3,0)</f>
        <v>6245</v>
      </c>
      <c r="E6" s="2">
        <f t="shared" si="0"/>
        <v>1068</v>
      </c>
      <c r="F6" s="2">
        <v>3338</v>
      </c>
      <c r="G6" s="2">
        <f ca="1">VLOOKUP(A:A,Sheet2!A:D,4,0)</f>
        <v>2711</v>
      </c>
      <c r="H6" s="2">
        <f t="shared" si="1"/>
        <v>627</v>
      </c>
      <c r="I6" s="3">
        <v>0.45639999999999997</v>
      </c>
      <c r="J6" s="2">
        <v>427482.4</v>
      </c>
      <c r="K6" s="2">
        <v>195131.07</v>
      </c>
      <c r="L6" s="3">
        <v>0.45650000000000002</v>
      </c>
      <c r="M6" s="2">
        <v>137425.74</v>
      </c>
      <c r="N6" s="2">
        <v>57403.24</v>
      </c>
      <c r="O6" s="3">
        <v>0.41770000000000002</v>
      </c>
    </row>
    <row r="7" spans="1:15">
      <c r="A7" s="2">
        <v>587</v>
      </c>
      <c r="B7" s="1" t="s">
        <v>60</v>
      </c>
      <c r="C7" s="2">
        <v>5856</v>
      </c>
      <c r="D7" s="2">
        <f ca="1">VLOOKUP(A:A,Sheet2!A:C,3,0)</f>
        <v>5566</v>
      </c>
      <c r="E7" s="2">
        <f t="shared" si="0"/>
        <v>290</v>
      </c>
      <c r="F7" s="2">
        <v>2444</v>
      </c>
      <c r="G7" s="2">
        <f ca="1">VLOOKUP(A:A,Sheet2!A:D,4,0)</f>
        <v>1574</v>
      </c>
      <c r="H7" s="2">
        <f t="shared" si="1"/>
        <v>870</v>
      </c>
      <c r="I7" s="3">
        <v>0.4173</v>
      </c>
      <c r="J7" s="2">
        <v>427116.69</v>
      </c>
      <c r="K7" s="2">
        <v>186131.24</v>
      </c>
      <c r="L7" s="3">
        <v>0.43580000000000002</v>
      </c>
      <c r="M7" s="2">
        <v>140518.46</v>
      </c>
      <c r="N7" s="2">
        <v>54485.31</v>
      </c>
      <c r="O7" s="3">
        <v>0.38769999999999999</v>
      </c>
    </row>
    <row r="8" spans="1:15">
      <c r="A8" s="2">
        <v>738</v>
      </c>
      <c r="B8" s="1" t="s">
        <v>61</v>
      </c>
      <c r="C8" s="2">
        <v>6391</v>
      </c>
      <c r="D8" s="2">
        <f ca="1">VLOOKUP(A:A,Sheet2!A:C,3,0)</f>
        <v>6068</v>
      </c>
      <c r="E8" s="2">
        <f t="shared" si="0"/>
        <v>323</v>
      </c>
      <c r="F8" s="2">
        <v>3141</v>
      </c>
      <c r="G8" s="2">
        <f ca="1">VLOOKUP(A:A,Sheet2!A:D,4,0)</f>
        <v>1885</v>
      </c>
      <c r="H8" s="2">
        <f t="shared" si="1"/>
        <v>1256</v>
      </c>
      <c r="I8" s="3">
        <v>0.49149999999999999</v>
      </c>
      <c r="J8" s="2">
        <v>404806.01</v>
      </c>
      <c r="K8" s="2">
        <v>200987.92</v>
      </c>
      <c r="L8" s="3">
        <v>0.4965</v>
      </c>
      <c r="M8" s="2">
        <v>128458.41</v>
      </c>
      <c r="N8" s="2">
        <v>60198.43</v>
      </c>
      <c r="O8" s="3">
        <v>0.46860000000000002</v>
      </c>
    </row>
    <row r="9" spans="1:15">
      <c r="A9" s="2">
        <v>710</v>
      </c>
      <c r="B9" s="1" t="s">
        <v>62</v>
      </c>
      <c r="C9" s="2">
        <v>4970</v>
      </c>
      <c r="D9" s="2">
        <f ca="1">VLOOKUP(A:A,Sheet2!A:C,3,0)</f>
        <v>4599</v>
      </c>
      <c r="E9" s="2">
        <f t="shared" si="0"/>
        <v>371</v>
      </c>
      <c r="F9" s="2">
        <v>1935</v>
      </c>
      <c r="G9" s="2">
        <f ca="1">VLOOKUP(A:A,Sheet2!A:D,4,0)</f>
        <v>1127</v>
      </c>
      <c r="H9" s="2">
        <f t="shared" si="1"/>
        <v>808</v>
      </c>
      <c r="I9" s="3">
        <v>0.38929999999999998</v>
      </c>
      <c r="J9" s="2">
        <v>340642.85</v>
      </c>
      <c r="K9" s="2">
        <v>100527.78</v>
      </c>
      <c r="L9" s="3">
        <v>0.29509999999999997</v>
      </c>
      <c r="M9" s="2">
        <v>98522.78</v>
      </c>
      <c r="N9" s="2">
        <v>26519.96</v>
      </c>
      <c r="O9" s="3">
        <v>0.26919999999999999</v>
      </c>
    </row>
    <row r="10" spans="1:15">
      <c r="A10" s="2">
        <v>713</v>
      </c>
      <c r="B10" s="1" t="s">
        <v>63</v>
      </c>
      <c r="C10" s="2">
        <v>3439</v>
      </c>
      <c r="D10" s="2">
        <f ca="1">VLOOKUP(A:A,Sheet2!A:C,3,0)</f>
        <v>2153</v>
      </c>
      <c r="E10" s="2">
        <f t="shared" si="0"/>
        <v>1286</v>
      </c>
      <c r="F10" s="2">
        <v>2457</v>
      </c>
      <c r="G10" s="2">
        <f ca="1">VLOOKUP(A:A,Sheet2!A:D,4,0)</f>
        <v>1364</v>
      </c>
      <c r="H10" s="2">
        <f t="shared" si="1"/>
        <v>1093</v>
      </c>
      <c r="I10" s="3">
        <v>0.71450000000000002</v>
      </c>
      <c r="J10" s="2">
        <v>305961.02</v>
      </c>
      <c r="K10" s="2">
        <v>232037.45</v>
      </c>
      <c r="L10" s="3">
        <v>0.75839999999999996</v>
      </c>
      <c r="M10" s="2">
        <v>117448.64</v>
      </c>
      <c r="N10" s="2">
        <v>88502.7</v>
      </c>
      <c r="O10" s="3">
        <v>0.75349999999999995</v>
      </c>
    </row>
    <row r="11" spans="1:15" s="13" customFormat="1">
      <c r="A11" s="10">
        <v>715</v>
      </c>
      <c r="B11" s="11" t="s">
        <v>64</v>
      </c>
      <c r="C11" s="10">
        <v>6644</v>
      </c>
      <c r="D11" s="10">
        <v>6370</v>
      </c>
      <c r="E11" s="10">
        <f t="shared" si="0"/>
        <v>274</v>
      </c>
      <c r="F11" s="10">
        <v>3654</v>
      </c>
      <c r="G11" s="10">
        <v>3098</v>
      </c>
      <c r="H11" s="10">
        <f t="shared" si="1"/>
        <v>556</v>
      </c>
      <c r="I11" s="12">
        <v>0.55100000000000005</v>
      </c>
      <c r="J11" s="10">
        <v>435896.53</v>
      </c>
      <c r="K11" s="10">
        <v>147909.89000000001</v>
      </c>
      <c r="L11" s="12">
        <v>0.34</v>
      </c>
      <c r="M11" s="10">
        <v>138833.82</v>
      </c>
      <c r="N11" s="10">
        <v>78483.911999999997</v>
      </c>
      <c r="O11" s="12">
        <v>0.56530000000000002</v>
      </c>
    </row>
    <row r="12" spans="1:15">
      <c r="A12" s="1" t="s">
        <v>49</v>
      </c>
      <c r="B12" s="2"/>
      <c r="C12" s="2">
        <v>56575</v>
      </c>
      <c r="D12" s="2">
        <f ca="1">VLOOKUP(A:A,Sheet2!A:C,3,0)</f>
        <v>51844</v>
      </c>
      <c r="E12" s="2">
        <f t="shared" si="0"/>
        <v>4731</v>
      </c>
      <c r="F12" s="2">
        <v>23077</v>
      </c>
      <c r="G12" s="2">
        <f ca="1">VLOOKUP(A:A,Sheet2!A:D,4,0)</f>
        <v>17163</v>
      </c>
      <c r="H12" s="2">
        <f t="shared" si="1"/>
        <v>5914</v>
      </c>
      <c r="I12" s="3">
        <v>0.40789999999999998</v>
      </c>
      <c r="J12" s="2">
        <v>3735465.84</v>
      </c>
      <c r="K12" s="2">
        <v>1695759.17</v>
      </c>
      <c r="L12" s="3">
        <v>0.45400000000000001</v>
      </c>
      <c r="M12" s="2">
        <v>1196757.99</v>
      </c>
      <c r="N12" s="2">
        <v>514028.79</v>
      </c>
      <c r="O12" s="3">
        <v>0.42949999999999999</v>
      </c>
    </row>
  </sheetData>
  <sheetCalcPr fullCalcOnLoad="1"/>
  <phoneticPr fontId="2" type="noConversion"/>
  <pageMargins left="0.7" right="0.7" top="0.75" bottom="0.75" header="0.3" footer="0.3"/>
  <pageSetup paperSize="256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sqref="A1:K11"/>
    </sheetView>
  </sheetViews>
  <sheetFormatPr defaultRowHeight="14.25"/>
  <sheetData>
    <row r="1" spans="1:11" ht="15">
      <c r="A1" s="5" t="s">
        <v>0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</row>
    <row r="2" spans="1:11">
      <c r="A2" s="4">
        <v>351</v>
      </c>
      <c r="B2" s="4" t="s">
        <v>12</v>
      </c>
      <c r="C2" s="4">
        <v>11802</v>
      </c>
      <c r="D2" s="4">
        <v>3925</v>
      </c>
      <c r="E2" s="4" t="s">
        <v>21</v>
      </c>
      <c r="F2" s="4">
        <v>754772.24</v>
      </c>
      <c r="G2" s="4">
        <v>375631.75</v>
      </c>
      <c r="H2" s="4" t="s">
        <v>22</v>
      </c>
      <c r="I2" s="4">
        <v>205214.02</v>
      </c>
      <c r="J2" s="4">
        <v>90324.1</v>
      </c>
      <c r="K2" s="4" t="s">
        <v>23</v>
      </c>
    </row>
    <row r="3" spans="1:11">
      <c r="A3" s="4">
        <v>706</v>
      </c>
      <c r="B3" s="4" t="s">
        <v>13</v>
      </c>
      <c r="C3" s="4">
        <v>5912</v>
      </c>
      <c r="D3" s="4">
        <v>1853</v>
      </c>
      <c r="E3" s="4" t="s">
        <v>24</v>
      </c>
      <c r="F3" s="4">
        <v>448558.3</v>
      </c>
      <c r="G3" s="4">
        <v>96301.57</v>
      </c>
      <c r="H3" s="4" t="s">
        <v>25</v>
      </c>
      <c r="I3" s="4">
        <v>152102.73000000001</v>
      </c>
      <c r="J3" s="4">
        <v>30705.79</v>
      </c>
      <c r="K3" s="4" t="s">
        <v>26</v>
      </c>
    </row>
    <row r="4" spans="1:11">
      <c r="A4" s="4">
        <v>704</v>
      </c>
      <c r="B4" s="4" t="s">
        <v>14</v>
      </c>
      <c r="C4" s="4">
        <v>6572</v>
      </c>
      <c r="D4" s="4">
        <v>1411</v>
      </c>
      <c r="E4" s="4" t="s">
        <v>25</v>
      </c>
      <c r="F4" s="4">
        <v>410505.83</v>
      </c>
      <c r="G4" s="4">
        <v>132665.12</v>
      </c>
      <c r="H4" s="4" t="s">
        <v>27</v>
      </c>
      <c r="I4" s="4">
        <v>130998.06</v>
      </c>
      <c r="J4" s="4">
        <v>37382.93</v>
      </c>
      <c r="K4" s="4" t="s">
        <v>28</v>
      </c>
    </row>
    <row r="5" spans="1:11">
      <c r="A5" s="4">
        <v>587</v>
      </c>
      <c r="B5" s="4" t="s">
        <v>16</v>
      </c>
      <c r="C5" s="4">
        <v>5566</v>
      </c>
      <c r="D5" s="4">
        <v>1574</v>
      </c>
      <c r="E5" s="4" t="s">
        <v>29</v>
      </c>
      <c r="F5" s="4">
        <v>365657.62</v>
      </c>
      <c r="G5" s="4">
        <v>119752.65</v>
      </c>
      <c r="H5" s="4" t="s">
        <v>30</v>
      </c>
      <c r="I5" s="4">
        <v>118973.37</v>
      </c>
      <c r="J5" s="4">
        <v>34535.230000000003</v>
      </c>
      <c r="K5" s="4" t="s">
        <v>31</v>
      </c>
    </row>
    <row r="6" spans="1:11">
      <c r="A6" s="4">
        <v>708</v>
      </c>
      <c r="B6" s="4" t="s">
        <v>15</v>
      </c>
      <c r="C6" s="4">
        <v>6245</v>
      </c>
      <c r="D6" s="4">
        <v>2711</v>
      </c>
      <c r="E6" s="4" t="s">
        <v>32</v>
      </c>
      <c r="F6" s="4">
        <v>351842.64</v>
      </c>
      <c r="G6" s="4">
        <v>156969.24</v>
      </c>
      <c r="H6" s="4" t="s">
        <v>33</v>
      </c>
      <c r="I6" s="4">
        <v>102575.06</v>
      </c>
      <c r="J6" s="4">
        <v>42224.97</v>
      </c>
      <c r="K6" s="4" t="s">
        <v>34</v>
      </c>
    </row>
    <row r="7" spans="1:11">
      <c r="A7" s="4">
        <v>738</v>
      </c>
      <c r="B7" s="4" t="s">
        <v>17</v>
      </c>
      <c r="C7" s="4">
        <v>6068</v>
      </c>
      <c r="D7" s="4">
        <v>1885</v>
      </c>
      <c r="E7" s="4" t="s">
        <v>35</v>
      </c>
      <c r="F7" s="4">
        <v>306739.3</v>
      </c>
      <c r="G7" s="4">
        <v>111224.08</v>
      </c>
      <c r="H7" s="4" t="s">
        <v>36</v>
      </c>
      <c r="I7" s="4">
        <v>90110.03</v>
      </c>
      <c r="J7" s="4">
        <v>29229.38</v>
      </c>
      <c r="K7" s="4" t="s">
        <v>37</v>
      </c>
    </row>
    <row r="8" spans="1:11">
      <c r="A8" s="4">
        <v>710</v>
      </c>
      <c r="B8" s="4" t="s">
        <v>18</v>
      </c>
      <c r="C8" s="4">
        <v>4599</v>
      </c>
      <c r="D8" s="4">
        <v>1127</v>
      </c>
      <c r="E8" s="4" t="s">
        <v>38</v>
      </c>
      <c r="F8" s="4">
        <v>243357.46</v>
      </c>
      <c r="G8" s="4">
        <v>48882.57</v>
      </c>
      <c r="H8" s="4" t="s">
        <v>39</v>
      </c>
      <c r="I8" s="4">
        <v>71252.47</v>
      </c>
      <c r="J8" s="4">
        <v>13435.35</v>
      </c>
      <c r="K8" s="4" t="s">
        <v>40</v>
      </c>
    </row>
    <row r="9" spans="1:11">
      <c r="A9" s="4">
        <v>713</v>
      </c>
      <c r="B9" s="4" t="s">
        <v>19</v>
      </c>
      <c r="C9" s="4">
        <v>2153</v>
      </c>
      <c r="D9" s="4">
        <v>1364</v>
      </c>
      <c r="E9" s="4" t="s">
        <v>41</v>
      </c>
      <c r="F9" s="4">
        <v>163233.07</v>
      </c>
      <c r="G9" s="4">
        <v>115053.32</v>
      </c>
      <c r="H9" s="4" t="s">
        <v>42</v>
      </c>
      <c r="I9" s="4">
        <v>57120.52</v>
      </c>
      <c r="J9" s="4">
        <v>39975.910000000003</v>
      </c>
      <c r="K9" s="4" t="s">
        <v>43</v>
      </c>
    </row>
    <row r="10" spans="1:11">
      <c r="A10" s="4">
        <v>715</v>
      </c>
      <c r="B10" s="4" t="s">
        <v>20</v>
      </c>
      <c r="C10" s="4">
        <v>2927</v>
      </c>
      <c r="D10" s="4">
        <v>1313</v>
      </c>
      <c r="E10" s="4" t="s">
        <v>44</v>
      </c>
      <c r="F10" s="4">
        <v>152975.1</v>
      </c>
      <c r="G10" s="4">
        <v>79099.710000000006</v>
      </c>
      <c r="H10" s="4" t="s">
        <v>45</v>
      </c>
      <c r="I10" s="4">
        <v>44925.32</v>
      </c>
      <c r="J10" s="4">
        <v>21895.73</v>
      </c>
      <c r="K10" s="4" t="s">
        <v>46</v>
      </c>
    </row>
    <row r="11" spans="1:11" ht="15">
      <c r="A11" s="5" t="s">
        <v>47</v>
      </c>
      <c r="B11" s="6" t="s">
        <v>48</v>
      </c>
      <c r="C11" s="4">
        <v>51844</v>
      </c>
      <c r="D11" s="4">
        <v>17163</v>
      </c>
      <c r="E11" s="7">
        <v>0.33110000000000001</v>
      </c>
      <c r="F11" s="4">
        <v>3197641.56</v>
      </c>
      <c r="G11" s="5">
        <v>1235580.0099999998</v>
      </c>
      <c r="H11" s="8">
        <v>0.38640000000000002</v>
      </c>
      <c r="I11" s="5">
        <v>973271.58</v>
      </c>
      <c r="J11" s="5">
        <v>339709.39</v>
      </c>
      <c r="K11" s="8">
        <v>0.34899999999999998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2015-01-17T10:48:12Z</dcterms:modified>
</cp:coreProperties>
</file>