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activeTab="1"/>
  </bookViews>
  <sheets>
    <sheet name="五折品种" sheetId="1" r:id="rId1"/>
    <sheet name="特价品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五折品种!$A$1:$BB$611</definedName>
  </definedNames>
  <calcPr calcId="124519"/>
</workbook>
</file>

<file path=xl/calcChain.xml><?xml version="1.0" encoding="utf-8"?>
<calcChain xmlns="http://schemas.openxmlformats.org/spreadsheetml/2006/main">
  <c r="H50" i="3"/>
  <c r="H51"/>
  <c r="H49"/>
  <c r="H32"/>
  <c r="H33"/>
  <c r="H34"/>
  <c r="H35"/>
  <c r="H36"/>
  <c r="H37"/>
  <c r="H38"/>
  <c r="H39"/>
  <c r="H40"/>
  <c r="H41"/>
  <c r="H42"/>
  <c r="H43"/>
  <c r="H44"/>
  <c r="H45"/>
  <c r="H46"/>
  <c r="H47"/>
  <c r="H48"/>
  <c r="H31"/>
  <c r="BB4" i="1"/>
  <c r="BB10"/>
  <c r="BB18"/>
  <c r="BB34"/>
  <c r="BB77"/>
  <c r="BB85"/>
  <c r="BB95"/>
  <c r="BB104"/>
  <c r="BB108"/>
  <c r="BB126"/>
  <c r="BB133"/>
  <c r="BB135"/>
  <c r="BB142"/>
  <c r="BB145"/>
  <c r="BB154"/>
  <c r="BB165"/>
  <c r="BB167"/>
  <c r="BB172"/>
  <c r="BB195"/>
  <c r="BB215"/>
  <c r="BB239"/>
  <c r="BB240"/>
  <c r="BB241"/>
  <c r="BB242"/>
  <c r="BB252"/>
  <c r="BB274"/>
  <c r="BB277"/>
  <c r="BB281"/>
  <c r="BB283"/>
  <c r="BB294"/>
  <c r="BB299"/>
  <c r="BB301"/>
  <c r="BB303"/>
  <c r="BB304"/>
  <c r="BB307"/>
  <c r="BB310"/>
  <c r="BB316"/>
  <c r="BB365"/>
  <c r="BB381"/>
  <c r="BB402"/>
  <c r="BB419"/>
  <c r="BB420"/>
  <c r="BB426"/>
  <c r="BB454"/>
  <c r="BB539"/>
  <c r="BB541"/>
  <c r="BB544"/>
  <c r="BB545"/>
  <c r="BB546"/>
  <c r="BB547"/>
  <c r="BB563"/>
  <c r="BB566"/>
  <c r="BB570"/>
  <c r="BB579"/>
  <c r="BB591"/>
  <c r="BB593"/>
  <c r="BB602"/>
  <c r="BB607"/>
  <c r="BB608"/>
  <c r="AZ3"/>
  <c r="AY4"/>
  <c r="AZ4"/>
  <c r="AY5"/>
  <c r="AZ5"/>
  <c r="AY6"/>
  <c r="AZ6"/>
  <c r="AY7"/>
  <c r="AZ7"/>
  <c r="AY8"/>
  <c r="AZ8"/>
  <c r="AY9"/>
  <c r="AZ9"/>
  <c r="AY10"/>
  <c r="AZ10" s="1"/>
  <c r="AY11"/>
  <c r="AZ11" s="1"/>
  <c r="AY12"/>
  <c r="AZ12" s="1"/>
  <c r="AY13"/>
  <c r="AZ13" s="1"/>
  <c r="AY14"/>
  <c r="AZ14" s="1"/>
  <c r="AZ15"/>
  <c r="AY16"/>
  <c r="AZ16"/>
  <c r="AY17"/>
  <c r="AZ17"/>
  <c r="AZ18"/>
  <c r="AY19"/>
  <c r="AZ19" s="1"/>
  <c r="AY20"/>
  <c r="AZ20" s="1"/>
  <c r="AY21"/>
  <c r="AZ21" s="1"/>
  <c r="AZ22"/>
  <c r="AY23"/>
  <c r="AZ23"/>
  <c r="AY24"/>
  <c r="AZ24"/>
  <c r="AZ25"/>
  <c r="AZ26"/>
  <c r="AY27"/>
  <c r="AZ27"/>
  <c r="AY28"/>
  <c r="AZ28"/>
  <c r="AY29"/>
  <c r="AZ29"/>
  <c r="AY30"/>
  <c r="AZ30"/>
  <c r="AZ31"/>
  <c r="AY32"/>
  <c r="AZ32" s="1"/>
  <c r="AY33"/>
  <c r="AZ33" s="1"/>
  <c r="AZ34"/>
  <c r="AY35"/>
  <c r="AZ35"/>
  <c r="AZ36"/>
  <c r="AY37"/>
  <c r="AZ37" s="1"/>
  <c r="AY38"/>
  <c r="AZ38" s="1"/>
  <c r="AZ39"/>
  <c r="AZ40"/>
  <c r="AY41"/>
  <c r="AZ41" s="1"/>
  <c r="AY42"/>
  <c r="AZ42" s="1"/>
  <c r="AY43"/>
  <c r="AZ43" s="1"/>
  <c r="AZ44"/>
  <c r="AY45"/>
  <c r="AZ45"/>
  <c r="AZ46"/>
  <c r="AY47"/>
  <c r="AZ47" s="1"/>
  <c r="AZ48"/>
  <c r="AZ49"/>
  <c r="AZ50"/>
  <c r="AY51"/>
  <c r="AZ51"/>
  <c r="AY52"/>
  <c r="AZ52"/>
  <c r="AZ53"/>
  <c r="AY54"/>
  <c r="AZ54" s="1"/>
  <c r="AY55"/>
  <c r="AZ55" s="1"/>
  <c r="AZ56"/>
  <c r="AZ57"/>
  <c r="AY58"/>
  <c r="AZ58" s="1"/>
  <c r="AY59"/>
  <c r="AZ59" s="1"/>
  <c r="AY60"/>
  <c r="AZ60" s="1"/>
  <c r="AZ61"/>
  <c r="AY62"/>
  <c r="AZ62"/>
  <c r="AZ63"/>
  <c r="AZ64"/>
  <c r="AY65"/>
  <c r="AZ65"/>
  <c r="AY66"/>
  <c r="AZ66"/>
  <c r="AY67"/>
  <c r="AZ67"/>
  <c r="AZ68"/>
  <c r="AY69"/>
  <c r="AZ69" s="1"/>
  <c r="AY70"/>
  <c r="AZ70" s="1"/>
  <c r="AY71"/>
  <c r="AZ71" s="1"/>
  <c r="AY72"/>
  <c r="AZ72" s="1"/>
  <c r="AZ73"/>
  <c r="AZ74"/>
  <c r="AY75"/>
  <c r="AZ75" s="1"/>
  <c r="AZ76"/>
  <c r="AZ77"/>
  <c r="AY78"/>
  <c r="AZ78" s="1"/>
  <c r="AY79"/>
  <c r="AZ79" s="1"/>
  <c r="AY80"/>
  <c r="AZ80" s="1"/>
  <c r="AZ81"/>
  <c r="AZ82"/>
  <c r="AZ83"/>
  <c r="AY84"/>
  <c r="AZ84"/>
  <c r="AZ85"/>
  <c r="AY86"/>
  <c r="AZ86" s="1"/>
  <c r="AZ87"/>
  <c r="AZ88"/>
  <c r="AY89"/>
  <c r="AZ89" s="1"/>
  <c r="AZ90"/>
  <c r="AY91"/>
  <c r="AZ91"/>
  <c r="AZ92"/>
  <c r="AZ93"/>
  <c r="AY94"/>
  <c r="AZ94"/>
  <c r="AZ95"/>
  <c r="AY96"/>
  <c r="AZ96" s="1"/>
  <c r="AY97"/>
  <c r="AZ97" s="1"/>
  <c r="AY98"/>
  <c r="AZ98" s="1"/>
  <c r="AY99"/>
  <c r="AZ99" s="1"/>
  <c r="AY100"/>
  <c r="AZ100" s="1"/>
  <c r="AZ101"/>
  <c r="AZ102"/>
  <c r="AY103"/>
  <c r="AZ103" s="1"/>
  <c r="AZ104"/>
  <c r="AY105"/>
  <c r="AZ105"/>
  <c r="AY106"/>
  <c r="AZ106"/>
  <c r="AY107"/>
  <c r="AZ107"/>
  <c r="AZ108"/>
  <c r="AY109"/>
  <c r="AZ109" s="1"/>
  <c r="AY110"/>
  <c r="AZ110" s="1"/>
  <c r="AY111"/>
  <c r="AZ111" s="1"/>
  <c r="AZ112"/>
  <c r="AY113"/>
  <c r="AZ113"/>
  <c r="AY114"/>
  <c r="AZ114"/>
  <c r="AY115"/>
  <c r="AZ115"/>
  <c r="AY116"/>
  <c r="AZ116"/>
  <c r="AY117"/>
  <c r="AZ117"/>
  <c r="AY118"/>
  <c r="AZ118"/>
  <c r="AY119"/>
  <c r="AZ119"/>
  <c r="AY120"/>
  <c r="AZ120"/>
  <c r="AZ121"/>
  <c r="AY122"/>
  <c r="AZ122" s="1"/>
  <c r="AY123"/>
  <c r="AZ123" s="1"/>
  <c r="AY124"/>
  <c r="AZ124" s="1"/>
  <c r="AZ125"/>
  <c r="AZ126"/>
  <c r="AY127"/>
  <c r="AZ127" s="1"/>
  <c r="AY128"/>
  <c r="AZ128" s="1"/>
  <c r="AY129"/>
  <c r="AZ129" s="1"/>
  <c r="AY130"/>
  <c r="AZ130" s="1"/>
  <c r="AZ131"/>
  <c r="AY132"/>
  <c r="AZ132"/>
  <c r="AY133"/>
  <c r="AZ133"/>
  <c r="AY134"/>
  <c r="AZ134"/>
  <c r="AY135"/>
  <c r="AZ135"/>
  <c r="AY136"/>
  <c r="AZ136"/>
  <c r="AY137"/>
  <c r="AZ137"/>
  <c r="AY138"/>
  <c r="AZ138"/>
  <c r="AY139"/>
  <c r="AZ139"/>
  <c r="AY140"/>
  <c r="AZ140"/>
  <c r="AZ141"/>
  <c r="AZ142"/>
  <c r="AZ143"/>
  <c r="AY144"/>
  <c r="AZ144" s="1"/>
  <c r="AY145"/>
  <c r="AZ145" s="1"/>
  <c r="AY146"/>
  <c r="AZ146" s="1"/>
  <c r="AY147"/>
  <c r="AZ147" s="1"/>
  <c r="AY148"/>
  <c r="AZ148" s="1"/>
  <c r="AY149"/>
  <c r="AZ149" s="1"/>
  <c r="AY150"/>
  <c r="AZ150" s="1"/>
  <c r="AY151"/>
  <c r="AZ151" s="1"/>
  <c r="AY152"/>
  <c r="AZ152" s="1"/>
  <c r="AY153"/>
  <c r="AZ153" s="1"/>
  <c r="AY154"/>
  <c r="AZ154" s="1"/>
  <c r="AZ155"/>
  <c r="AZ156"/>
  <c r="AY157"/>
  <c r="AZ157" s="1"/>
  <c r="AY158"/>
  <c r="AZ158" s="1"/>
  <c r="AY159"/>
  <c r="AZ159" s="1"/>
  <c r="AY160"/>
  <c r="AZ160" s="1"/>
  <c r="AY161"/>
  <c r="AZ161" s="1"/>
  <c r="AY162"/>
  <c r="AZ162" s="1"/>
  <c r="AY163"/>
  <c r="AZ163" s="1"/>
  <c r="AY164"/>
  <c r="AZ164" s="1"/>
  <c r="AZ165"/>
  <c r="AY166"/>
  <c r="AZ166"/>
  <c r="AY167"/>
  <c r="AZ167"/>
  <c r="AY168"/>
  <c r="AZ168"/>
  <c r="AY169"/>
  <c r="AZ169"/>
  <c r="AY170"/>
  <c r="AZ170"/>
  <c r="AZ171"/>
  <c r="AZ172"/>
  <c r="AZ173"/>
  <c r="AZ174"/>
  <c r="AZ175"/>
  <c r="AY176"/>
  <c r="AZ176" s="1"/>
  <c r="AY177"/>
  <c r="AZ177" s="1"/>
  <c r="AY178"/>
  <c r="AZ178" s="1"/>
  <c r="AZ179"/>
  <c r="AY180"/>
  <c r="AZ180"/>
  <c r="AZ181"/>
  <c r="AY182"/>
  <c r="AZ182" s="1"/>
  <c r="AY183"/>
  <c r="AZ183" s="1"/>
  <c r="AZ184"/>
  <c r="AY185"/>
  <c r="AZ185"/>
  <c r="AY186"/>
  <c r="AZ186"/>
  <c r="AY187"/>
  <c r="AZ187"/>
  <c r="AZ188"/>
  <c r="AZ189"/>
  <c r="AY190"/>
  <c r="AZ190"/>
  <c r="AY191"/>
  <c r="AZ191"/>
  <c r="AZ192"/>
  <c r="AY193"/>
  <c r="AZ193" s="1"/>
  <c r="AY194"/>
  <c r="AZ194" s="1"/>
  <c r="AZ195"/>
  <c r="AY196"/>
  <c r="AZ196"/>
  <c r="AY197"/>
  <c r="AZ197"/>
  <c r="AZ198"/>
  <c r="AY199"/>
  <c r="AZ199" s="1"/>
  <c r="AY200"/>
  <c r="AZ200" s="1"/>
  <c r="AY201"/>
  <c r="AZ201" s="1"/>
  <c r="AY202"/>
  <c r="AZ202" s="1"/>
  <c r="AY203"/>
  <c r="AZ203" s="1"/>
  <c r="AY204"/>
  <c r="AZ204" s="1"/>
  <c r="AY205"/>
  <c r="AZ205" s="1"/>
  <c r="AY206"/>
  <c r="AZ206" s="1"/>
  <c r="AY207"/>
  <c r="AZ207" s="1"/>
  <c r="AZ208"/>
  <c r="AY209"/>
  <c r="AZ209"/>
  <c r="AY210"/>
  <c r="AZ210"/>
  <c r="AZ211"/>
  <c r="AY212"/>
  <c r="AZ212" s="1"/>
  <c r="AY213"/>
  <c r="AZ213" s="1"/>
  <c r="AY214"/>
  <c r="AZ214" s="1"/>
  <c r="AY215"/>
  <c r="AZ215" s="1"/>
  <c r="AY216"/>
  <c r="AZ216" s="1"/>
  <c r="AY217"/>
  <c r="AZ217" s="1"/>
  <c r="AY218"/>
  <c r="AZ218" s="1"/>
  <c r="AY219"/>
  <c r="AZ219" s="1"/>
  <c r="AZ220"/>
  <c r="AY221"/>
  <c r="AZ221"/>
  <c r="AZ222"/>
  <c r="AZ223"/>
  <c r="AY224"/>
  <c r="AZ224"/>
  <c r="AY225"/>
  <c r="AZ225"/>
  <c r="AZ226"/>
  <c r="AY227"/>
  <c r="AZ227" s="1"/>
  <c r="AZ228"/>
  <c r="AZ229"/>
  <c r="AZ230"/>
  <c r="AZ231"/>
  <c r="AY232"/>
  <c r="AZ232" s="1"/>
  <c r="AY233"/>
  <c r="AZ233" s="1"/>
  <c r="AZ234"/>
  <c r="AZ235"/>
  <c r="AY236"/>
  <c r="AZ236" s="1"/>
  <c r="AZ237"/>
  <c r="AZ238"/>
  <c r="AZ239"/>
  <c r="AZ240"/>
  <c r="AZ241"/>
  <c r="AZ242"/>
  <c r="AZ243"/>
  <c r="AY244"/>
  <c r="AZ244"/>
  <c r="AY245"/>
  <c r="AZ245"/>
  <c r="AY246"/>
  <c r="AZ246"/>
  <c r="AZ247"/>
  <c r="AY248"/>
  <c r="AZ248" s="1"/>
  <c r="AZ249"/>
  <c r="AY250"/>
  <c r="AZ250"/>
  <c r="AY251"/>
  <c r="AZ251"/>
  <c r="AY252"/>
  <c r="AZ252"/>
  <c r="AY253"/>
  <c r="AZ253"/>
  <c r="AY254"/>
  <c r="AZ254"/>
  <c r="AZ255"/>
  <c r="AY256"/>
  <c r="AZ256" s="1"/>
  <c r="AZ257"/>
  <c r="AZ258"/>
  <c r="AY259"/>
  <c r="AZ259" s="1"/>
  <c r="AY260"/>
  <c r="AZ260" s="1"/>
  <c r="AZ261"/>
  <c r="AY262"/>
  <c r="AZ262"/>
  <c r="AY263"/>
  <c r="AZ263"/>
  <c r="AY264"/>
  <c r="AZ264"/>
  <c r="AY265"/>
  <c r="AZ265"/>
  <c r="AY266"/>
  <c r="AZ266"/>
  <c r="AY267"/>
  <c r="AZ267"/>
  <c r="AY268"/>
  <c r="AZ268"/>
  <c r="AZ269"/>
  <c r="AZ270"/>
  <c r="AZ271"/>
  <c r="AZ272"/>
  <c r="AZ273"/>
  <c r="AY274"/>
  <c r="AZ274" s="1"/>
  <c r="AY275"/>
  <c r="AZ275" s="1"/>
  <c r="AY276"/>
  <c r="AZ276" s="1"/>
  <c r="AY277"/>
  <c r="AZ277" s="1"/>
  <c r="AY278"/>
  <c r="AZ278" s="1"/>
  <c r="AY279"/>
  <c r="AZ279" s="1"/>
  <c r="AY280"/>
  <c r="AZ280" s="1"/>
  <c r="AY281"/>
  <c r="AZ281" s="1"/>
  <c r="AY282"/>
  <c r="AZ282" s="1"/>
  <c r="AZ283"/>
  <c r="AY284"/>
  <c r="AZ284"/>
  <c r="AY285"/>
  <c r="AZ285"/>
  <c r="AY286"/>
  <c r="AZ286"/>
  <c r="AY287"/>
  <c r="AZ287"/>
  <c r="AY288"/>
  <c r="AZ288"/>
  <c r="AY289"/>
  <c r="AZ289"/>
  <c r="AY290"/>
  <c r="AZ290"/>
  <c r="AY291"/>
  <c r="AZ291"/>
  <c r="AY292"/>
  <c r="AZ292"/>
  <c r="AY293"/>
  <c r="AZ293"/>
  <c r="AY294"/>
  <c r="AZ294"/>
  <c r="AY295"/>
  <c r="AZ295"/>
  <c r="AY296"/>
  <c r="AZ296"/>
  <c r="AY297"/>
  <c r="AZ297"/>
  <c r="AY298"/>
  <c r="AZ298"/>
  <c r="AY299"/>
  <c r="AZ299"/>
  <c r="AY300"/>
  <c r="AZ300"/>
  <c r="AY301"/>
  <c r="AZ301"/>
  <c r="AY302"/>
  <c r="AZ302"/>
  <c r="AY303"/>
  <c r="AZ303"/>
  <c r="AY304"/>
  <c r="AZ304"/>
  <c r="AY305"/>
  <c r="AZ305"/>
  <c r="AY306"/>
  <c r="AZ306"/>
  <c r="AY307"/>
  <c r="AZ307"/>
  <c r="AY308"/>
  <c r="AZ308"/>
  <c r="AY309"/>
  <c r="AZ309"/>
  <c r="AY310"/>
  <c r="AZ310"/>
  <c r="AY311"/>
  <c r="AZ311"/>
  <c r="AY312"/>
  <c r="AZ312"/>
  <c r="AY313"/>
  <c r="AZ313"/>
  <c r="AY314"/>
  <c r="AZ314"/>
  <c r="AY315"/>
  <c r="AZ315"/>
  <c r="AY316"/>
  <c r="AZ316"/>
  <c r="AY317"/>
  <c r="AZ317"/>
  <c r="AZ318"/>
  <c r="AZ319"/>
  <c r="AZ320"/>
  <c r="AZ321"/>
  <c r="AZ322"/>
  <c r="AY323"/>
  <c r="AZ323" s="1"/>
  <c r="AZ324"/>
  <c r="AZ325"/>
  <c r="AZ326"/>
  <c r="AZ327"/>
  <c r="AZ328"/>
  <c r="AZ329"/>
  <c r="AZ330"/>
  <c r="AZ331"/>
  <c r="AZ332"/>
  <c r="AY333"/>
  <c r="AZ333"/>
  <c r="AY334"/>
  <c r="AZ334"/>
  <c r="AY335"/>
  <c r="AZ335"/>
  <c r="AY336"/>
  <c r="AZ336"/>
  <c r="AY337"/>
  <c r="AZ337"/>
  <c r="AY338"/>
  <c r="AZ338" s="1"/>
  <c r="AY339"/>
  <c r="AZ339" s="1"/>
  <c r="AY340"/>
  <c r="AZ340" s="1"/>
  <c r="AY341"/>
  <c r="AZ341" s="1"/>
  <c r="AY342"/>
  <c r="AZ342" s="1"/>
  <c r="AY343"/>
  <c r="AZ343" s="1"/>
  <c r="AY344"/>
  <c r="AZ344" s="1"/>
  <c r="AY345"/>
  <c r="AZ345" s="1"/>
  <c r="AY346"/>
  <c r="AZ346" s="1"/>
  <c r="AY347"/>
  <c r="AZ347" s="1"/>
  <c r="AY348"/>
  <c r="AZ348" s="1"/>
  <c r="AY349"/>
  <c r="AZ349" s="1"/>
  <c r="AY350"/>
  <c r="AZ350" s="1"/>
  <c r="AY351"/>
  <c r="AZ351" s="1"/>
  <c r="AY352"/>
  <c r="AZ352" s="1"/>
  <c r="AY353"/>
  <c r="AZ353" s="1"/>
  <c r="AY354"/>
  <c r="AZ354" s="1"/>
  <c r="AY355"/>
  <c r="AZ355" s="1"/>
  <c r="AY356"/>
  <c r="AZ356" s="1"/>
  <c r="AY357"/>
  <c r="AZ357" s="1"/>
  <c r="AY358"/>
  <c r="AZ358" s="1"/>
  <c r="AY359"/>
  <c r="AZ359" s="1"/>
  <c r="AY360"/>
  <c r="AZ360" s="1"/>
  <c r="AY361"/>
  <c r="AZ361" s="1"/>
  <c r="AY362"/>
  <c r="AZ362" s="1"/>
  <c r="AY363"/>
  <c r="AZ363" s="1"/>
  <c r="AY364"/>
  <c r="AZ364" s="1"/>
  <c r="AZ365"/>
  <c r="AY366"/>
  <c r="AZ366"/>
  <c r="AY367"/>
  <c r="AZ367"/>
  <c r="AY368"/>
  <c r="AZ368"/>
  <c r="AY369"/>
  <c r="AZ369"/>
  <c r="AY370"/>
  <c r="AZ370"/>
  <c r="AY371"/>
  <c r="AZ371"/>
  <c r="AY372"/>
  <c r="AZ372"/>
  <c r="AY373"/>
  <c r="AZ373"/>
  <c r="AY374"/>
  <c r="AZ374"/>
  <c r="AY375"/>
  <c r="AZ375"/>
  <c r="AY376"/>
  <c r="AZ376"/>
  <c r="AY377"/>
  <c r="AZ377"/>
  <c r="AY378"/>
  <c r="AZ378"/>
  <c r="AY379"/>
  <c r="AZ379"/>
  <c r="AY380"/>
  <c r="AZ380"/>
  <c r="AY381"/>
  <c r="AZ381"/>
  <c r="AY382"/>
  <c r="AZ382"/>
  <c r="AY383"/>
  <c r="AZ383"/>
  <c r="AY384"/>
  <c r="AZ384"/>
  <c r="AZ385"/>
  <c r="AY386"/>
  <c r="AZ386" s="1"/>
  <c r="AY387"/>
  <c r="AZ387" s="1"/>
  <c r="AY388"/>
  <c r="AZ388" s="1"/>
  <c r="AY389"/>
  <c r="AZ389" s="1"/>
  <c r="AZ390"/>
  <c r="AY391"/>
  <c r="AZ391"/>
  <c r="AY392"/>
  <c r="AZ392"/>
  <c r="AY393"/>
  <c r="AZ393"/>
  <c r="AY394"/>
  <c r="AZ394"/>
  <c r="AY395"/>
  <c r="AZ395"/>
  <c r="AZ396"/>
  <c r="AY397"/>
  <c r="AZ397" s="1"/>
  <c r="AY398"/>
  <c r="AZ398" s="1"/>
  <c r="AY399"/>
  <c r="AZ399" s="1"/>
  <c r="AY400"/>
  <c r="AZ400" s="1"/>
  <c r="AY401"/>
  <c r="AZ401" s="1"/>
  <c r="AY402"/>
  <c r="AZ402" s="1"/>
  <c r="AY403"/>
  <c r="AZ403" s="1"/>
  <c r="AY404"/>
  <c r="AZ404" s="1"/>
  <c r="AZ405"/>
  <c r="AY406"/>
  <c r="AZ406"/>
  <c r="AY407"/>
  <c r="AZ407"/>
  <c r="AY408"/>
  <c r="AZ408"/>
  <c r="AY409"/>
  <c r="AZ409"/>
  <c r="AY410"/>
  <c r="AZ410"/>
  <c r="AY411"/>
  <c r="AZ411"/>
  <c r="AY412"/>
  <c r="AZ412"/>
  <c r="AY413"/>
  <c r="AZ413"/>
  <c r="AY414"/>
  <c r="AZ414"/>
  <c r="AZ415"/>
  <c r="AZ416"/>
  <c r="AY417"/>
  <c r="AZ417"/>
  <c r="AY418"/>
  <c r="AZ418"/>
  <c r="AZ419"/>
  <c r="AZ420"/>
  <c r="AZ421"/>
  <c r="AY422"/>
  <c r="AZ422" s="1"/>
  <c r="AZ423"/>
  <c r="AY424"/>
  <c r="AZ424"/>
  <c r="AY425"/>
  <c r="AZ425"/>
  <c r="AY426"/>
  <c r="AZ426"/>
  <c r="AY427"/>
  <c r="AZ427"/>
  <c r="AY428"/>
  <c r="AZ428"/>
  <c r="AY429"/>
  <c r="AZ429"/>
  <c r="AY430"/>
  <c r="AZ430" s="1"/>
  <c r="AY431"/>
  <c r="AZ431" s="1"/>
  <c r="AY432"/>
  <c r="AZ432" s="1"/>
  <c r="AY433"/>
  <c r="AZ433" s="1"/>
  <c r="AZ434"/>
  <c r="AY435"/>
  <c r="AZ435"/>
  <c r="AY436"/>
  <c r="AZ436"/>
  <c r="AY437"/>
  <c r="AZ437" s="1"/>
  <c r="AY438"/>
  <c r="AZ438" s="1"/>
  <c r="AY439"/>
  <c r="AZ439" s="1"/>
  <c r="AY440"/>
  <c r="AZ440" s="1"/>
  <c r="AY441"/>
  <c r="AZ441" s="1"/>
  <c r="AY442"/>
  <c r="AZ442" s="1"/>
  <c r="AY443"/>
  <c r="AZ443" s="1"/>
  <c r="AZ444"/>
  <c r="AY445"/>
  <c r="AZ445"/>
  <c r="AY446"/>
  <c r="AZ446"/>
  <c r="AY447"/>
  <c r="AZ447"/>
  <c r="AY448"/>
  <c r="AZ448"/>
  <c r="AY449"/>
  <c r="AZ449"/>
  <c r="AY450"/>
  <c r="AZ450"/>
  <c r="AY451"/>
  <c r="AZ451" s="1"/>
  <c r="AY452"/>
  <c r="AZ452" s="1"/>
  <c r="AY453"/>
  <c r="AZ453" s="1"/>
  <c r="AZ454"/>
  <c r="AY455"/>
  <c r="AZ455"/>
  <c r="AZ456"/>
  <c r="AY457"/>
  <c r="AZ457" s="1"/>
  <c r="AY458"/>
  <c r="AZ458" s="1"/>
  <c r="AY459"/>
  <c r="AZ459" s="1"/>
  <c r="AY460"/>
  <c r="AZ460" s="1"/>
  <c r="AY461"/>
  <c r="AZ461" s="1"/>
  <c r="AY462"/>
  <c r="AZ462" s="1"/>
  <c r="AZ463"/>
  <c r="AY464"/>
  <c r="AZ464"/>
  <c r="AZ465"/>
  <c r="AY466"/>
  <c r="AZ466" s="1"/>
  <c r="AZ467"/>
  <c r="AY468"/>
  <c r="AZ468"/>
  <c r="AZ469"/>
  <c r="AY470"/>
  <c r="AZ470" s="1"/>
  <c r="AY471"/>
  <c r="AZ471" s="1"/>
  <c r="AY472"/>
  <c r="AZ472" s="1"/>
  <c r="AZ473"/>
  <c r="AY474"/>
  <c r="AZ474"/>
  <c r="AY475"/>
  <c r="AZ475"/>
  <c r="AZ476"/>
  <c r="AY477"/>
  <c r="AZ477" s="1"/>
  <c r="AY478"/>
  <c r="AZ478" s="1"/>
  <c r="AZ479"/>
  <c r="AY480"/>
  <c r="AZ480"/>
  <c r="AY481"/>
  <c r="AZ481"/>
  <c r="AY482"/>
  <c r="AZ482"/>
  <c r="AY483"/>
  <c r="AZ483"/>
  <c r="AY484"/>
  <c r="AZ484"/>
  <c r="AY485"/>
  <c r="AZ485" s="1"/>
  <c r="AY486"/>
  <c r="AZ486" s="1"/>
  <c r="AY487"/>
  <c r="AZ487" s="1"/>
  <c r="AY488"/>
  <c r="AZ488" s="1"/>
  <c r="AY489"/>
  <c r="AZ489" s="1"/>
  <c r="AY490"/>
  <c r="AZ490" s="1"/>
  <c r="AY491"/>
  <c r="AZ491" s="1"/>
  <c r="AY492"/>
  <c r="AZ492" s="1"/>
  <c r="AY493"/>
  <c r="AZ493" s="1"/>
  <c r="AY494"/>
  <c r="AZ494" s="1"/>
  <c r="AY495"/>
  <c r="AZ495" s="1"/>
  <c r="AY496"/>
  <c r="AZ496" s="1"/>
  <c r="AY497"/>
  <c r="AZ497" s="1"/>
  <c r="AY498"/>
  <c r="AZ498" s="1"/>
  <c r="AZ499"/>
  <c r="AY500"/>
  <c r="AZ500"/>
  <c r="AY501"/>
  <c r="AZ501"/>
  <c r="AY502"/>
  <c r="AZ502"/>
  <c r="AZ503"/>
  <c r="AY504"/>
  <c r="AZ504" s="1"/>
  <c r="AY505"/>
  <c r="AZ505" s="1"/>
  <c r="AZ506"/>
  <c r="AY507"/>
  <c r="AZ507"/>
  <c r="AY508"/>
  <c r="AZ508"/>
  <c r="AY509"/>
  <c r="AZ509"/>
  <c r="AY510"/>
  <c r="AZ510"/>
  <c r="AY511"/>
  <c r="AZ511"/>
  <c r="AZ512"/>
  <c r="AY513"/>
  <c r="AZ513" s="1"/>
  <c r="AY514"/>
  <c r="AZ514" s="1"/>
  <c r="AY515"/>
  <c r="AZ515" s="1"/>
  <c r="AY516"/>
  <c r="AZ516" s="1"/>
  <c r="AY517"/>
  <c r="AZ517" s="1"/>
  <c r="AZ518"/>
  <c r="AY519"/>
  <c r="AZ519"/>
  <c r="AZ520"/>
  <c r="AY521"/>
  <c r="AZ521" s="1"/>
  <c r="AY522"/>
  <c r="AZ522" s="1"/>
  <c r="AY523"/>
  <c r="AZ523" s="1"/>
  <c r="AY524"/>
  <c r="AZ524" s="1"/>
  <c r="AY525"/>
  <c r="AZ525" s="1"/>
  <c r="AY526"/>
  <c r="AZ526" s="1"/>
  <c r="AY527"/>
  <c r="AZ527" s="1"/>
  <c r="AY528"/>
  <c r="AZ528" s="1"/>
  <c r="AY529"/>
  <c r="AZ529" s="1"/>
  <c r="AY530"/>
  <c r="AZ530" s="1"/>
  <c r="AY531"/>
  <c r="AZ531" s="1"/>
  <c r="AY532"/>
  <c r="AZ532" s="1"/>
  <c r="AZ533"/>
  <c r="AY534"/>
  <c r="AZ534"/>
  <c r="AY535"/>
  <c r="AZ535"/>
  <c r="AY536"/>
  <c r="AZ536"/>
  <c r="AY537"/>
  <c r="AZ537"/>
  <c r="AY538"/>
  <c r="AZ538"/>
  <c r="AY539"/>
  <c r="AZ539"/>
  <c r="AY540"/>
  <c r="AZ540"/>
  <c r="AY541"/>
  <c r="AZ541"/>
  <c r="AY542"/>
  <c r="AZ542"/>
  <c r="AY543"/>
  <c r="AZ543"/>
  <c r="AY544"/>
  <c r="AZ544"/>
  <c r="AY545"/>
  <c r="AZ545"/>
  <c r="AY546"/>
  <c r="AZ546"/>
  <c r="AY547"/>
  <c r="AZ547"/>
  <c r="AY548"/>
  <c r="AZ548"/>
  <c r="AY549"/>
  <c r="AZ549"/>
  <c r="AY550"/>
  <c r="AZ550"/>
  <c r="AY551"/>
  <c r="AZ551"/>
  <c r="AY552"/>
  <c r="AZ552"/>
  <c r="AY553"/>
  <c r="AZ553" s="1"/>
  <c r="AY554"/>
  <c r="AZ554" s="1"/>
  <c r="AY555"/>
  <c r="AZ555" s="1"/>
  <c r="AY556"/>
  <c r="AZ556" s="1"/>
  <c r="AY557"/>
  <c r="AZ557" s="1"/>
  <c r="AY558"/>
  <c r="AZ558" s="1"/>
  <c r="AY559"/>
  <c r="AZ559" s="1"/>
  <c r="AY560"/>
  <c r="AZ560" s="1"/>
  <c r="AY561"/>
  <c r="AZ561" s="1"/>
  <c r="AY562"/>
  <c r="AZ562" s="1"/>
  <c r="AY563"/>
  <c r="AZ563" s="1"/>
  <c r="AY564"/>
  <c r="AZ564" s="1"/>
  <c r="AY565"/>
  <c r="AZ565" s="1"/>
  <c r="AY566"/>
  <c r="AZ566" s="1"/>
  <c r="AY567"/>
  <c r="AZ567" s="1"/>
  <c r="AY568"/>
  <c r="AZ568" s="1"/>
  <c r="AY569"/>
  <c r="AZ569" s="1"/>
  <c r="AY570"/>
  <c r="AZ570" s="1"/>
  <c r="AY571"/>
  <c r="AZ571" s="1"/>
  <c r="AY572"/>
  <c r="AZ572" s="1"/>
  <c r="AY573"/>
  <c r="AZ573" s="1"/>
  <c r="AY574"/>
  <c r="AZ574" s="1"/>
  <c r="AY575"/>
  <c r="AZ575" s="1"/>
  <c r="AY576"/>
  <c r="AZ576" s="1"/>
  <c r="AY577"/>
  <c r="AZ577" s="1"/>
  <c r="AY578"/>
  <c r="AZ578" s="1"/>
  <c r="AY579"/>
  <c r="AZ579" s="1"/>
  <c r="AY580"/>
  <c r="AZ580" s="1"/>
  <c r="AY581"/>
  <c r="AZ581" s="1"/>
  <c r="AY582"/>
  <c r="AZ582" s="1"/>
  <c r="AY583"/>
  <c r="AZ583" s="1"/>
  <c r="AY584"/>
  <c r="AZ584" s="1"/>
  <c r="AY585"/>
  <c r="AZ585" s="1"/>
  <c r="AY586"/>
  <c r="AZ586" s="1"/>
  <c r="AY587"/>
  <c r="AZ587" s="1"/>
  <c r="AY588"/>
  <c r="AZ588" s="1"/>
  <c r="AY589"/>
  <c r="AZ589" s="1"/>
  <c r="AY590"/>
  <c r="AZ590" s="1"/>
  <c r="AY591"/>
  <c r="AZ591" s="1"/>
  <c r="AY592"/>
  <c r="AZ592" s="1"/>
  <c r="AY593"/>
  <c r="AZ593" s="1"/>
  <c r="AY594"/>
  <c r="AZ594" s="1"/>
  <c r="AY595"/>
  <c r="AZ595" s="1"/>
  <c r="AY596"/>
  <c r="AZ596" s="1"/>
  <c r="AY597"/>
  <c r="AZ597" s="1"/>
  <c r="AY598"/>
  <c r="AZ598" s="1"/>
  <c r="AY599"/>
  <c r="AZ599" s="1"/>
  <c r="AY600"/>
  <c r="AZ600" s="1"/>
  <c r="AY601"/>
  <c r="AZ601" s="1"/>
  <c r="AY602"/>
  <c r="AZ602" s="1"/>
  <c r="AY603"/>
  <c r="AZ603" s="1"/>
  <c r="AY604"/>
  <c r="AZ604" s="1"/>
  <c r="AY605"/>
  <c r="AZ605" s="1"/>
  <c r="AY606"/>
  <c r="AZ606" s="1"/>
  <c r="AY607"/>
  <c r="AZ607" s="1"/>
  <c r="AY608"/>
  <c r="AZ608" s="1"/>
  <c r="AZ609"/>
  <c r="AZ610"/>
  <c r="AZ611"/>
  <c r="AY2"/>
  <c r="AZ2"/>
  <c r="AV266"/>
  <c r="AR266"/>
  <c r="AT266" s="1"/>
  <c r="AN266"/>
  <c r="AS266" s="1"/>
  <c r="AV265"/>
  <c r="AR265"/>
  <c r="AT265"/>
  <c r="AN265"/>
  <c r="AS265"/>
  <c r="AV264"/>
  <c r="AR264"/>
  <c r="AT264" s="1"/>
  <c r="AN264"/>
  <c r="AS264" s="1"/>
  <c r="AV263"/>
  <c r="AR263"/>
  <c r="AT263"/>
  <c r="AN263"/>
  <c r="AS263"/>
  <c r="AV608"/>
  <c r="AR608"/>
  <c r="AT608" s="1"/>
  <c r="AN608"/>
  <c r="AS608" s="1"/>
  <c r="AV607"/>
  <c r="AR607"/>
  <c r="AT607"/>
  <c r="AN607"/>
  <c r="AS607"/>
  <c r="AV262"/>
  <c r="AR262"/>
  <c r="AT262" s="1"/>
  <c r="AN262"/>
  <c r="AS262" s="1"/>
  <c r="AV261"/>
  <c r="AR261"/>
  <c r="AT261"/>
  <c r="AN261"/>
  <c r="AS261"/>
  <c r="AV260"/>
  <c r="AR260"/>
  <c r="AT260" s="1"/>
  <c r="AN260"/>
  <c r="AS260" s="1"/>
  <c r="AV259"/>
  <c r="AR259"/>
  <c r="AT259"/>
  <c r="AN259"/>
  <c r="AS259"/>
  <c r="AV258"/>
  <c r="AR258"/>
  <c r="AT258" s="1"/>
  <c r="AN258"/>
  <c r="AS258" s="1"/>
  <c r="AV606"/>
  <c r="AR606"/>
  <c r="AT606"/>
  <c r="AN606"/>
  <c r="AS606"/>
  <c r="AV605"/>
  <c r="C605"/>
  <c r="AR605" s="1"/>
  <c r="AT605" s="1"/>
  <c r="D605"/>
  <c r="AV604"/>
  <c r="AR604"/>
  <c r="AT604"/>
  <c r="AN604"/>
  <c r="AS604"/>
  <c r="AV603"/>
  <c r="C603"/>
  <c r="AR603" s="1"/>
  <c r="AT603" s="1"/>
  <c r="D603"/>
  <c r="AV257"/>
  <c r="AR257"/>
  <c r="AT257"/>
  <c r="AN257"/>
  <c r="AS257"/>
  <c r="AV256"/>
  <c r="AR256"/>
  <c r="AT256" s="1"/>
  <c r="AN256"/>
  <c r="AS256" s="1"/>
  <c r="AV255"/>
  <c r="AR255"/>
  <c r="AT255"/>
  <c r="AN255"/>
  <c r="AS255"/>
  <c r="AV254"/>
  <c r="AR254"/>
  <c r="AT254" s="1"/>
  <c r="AN254"/>
  <c r="AS254" s="1"/>
  <c r="AV253"/>
  <c r="AR253"/>
  <c r="AT253"/>
  <c r="AN253"/>
  <c r="AS253"/>
  <c r="AV252"/>
  <c r="AR252"/>
  <c r="AT252" s="1"/>
  <c r="AN252"/>
  <c r="AS252" s="1"/>
  <c r="AV251"/>
  <c r="AR251"/>
  <c r="AT251"/>
  <c r="AN251"/>
  <c r="AS251"/>
  <c r="AV250"/>
  <c r="AR250"/>
  <c r="AT250" s="1"/>
  <c r="AN250"/>
  <c r="AS250" s="1"/>
  <c r="AV602"/>
  <c r="AR602"/>
  <c r="AT602"/>
  <c r="AN602"/>
  <c r="AS602"/>
  <c r="AV601"/>
  <c r="AR601"/>
  <c r="AT601" s="1"/>
  <c r="AN601"/>
  <c r="AS601" s="1"/>
  <c r="AV600"/>
  <c r="C600"/>
  <c r="AR600"/>
  <c r="AT600" s="1"/>
  <c r="D600"/>
  <c r="AN600"/>
  <c r="AS600"/>
  <c r="AV599"/>
  <c r="C599"/>
  <c r="AR599" s="1"/>
  <c r="AT599"/>
  <c r="D599"/>
  <c r="AN599"/>
  <c r="AS599" s="1"/>
  <c r="AV598"/>
  <c r="C598"/>
  <c r="AR598"/>
  <c r="AT598" s="1"/>
  <c r="D598"/>
  <c r="AN598"/>
  <c r="AS598"/>
  <c r="AV597"/>
  <c r="C597"/>
  <c r="AR597" s="1"/>
  <c r="AT597" s="1"/>
  <c r="D597"/>
  <c r="AV596"/>
  <c r="C596"/>
  <c r="AR596"/>
  <c r="AT596" s="1"/>
  <c r="D596"/>
  <c r="AN596"/>
  <c r="AS596"/>
  <c r="AV595"/>
  <c r="AR595"/>
  <c r="AT595" s="1"/>
  <c r="AN595"/>
  <c r="AS595" s="1"/>
  <c r="AV249"/>
  <c r="AR249"/>
  <c r="AT249"/>
  <c r="AN249"/>
  <c r="AS249"/>
  <c r="AV248"/>
  <c r="AR248"/>
  <c r="AT248" s="1"/>
  <c r="AN248"/>
  <c r="AS248" s="1"/>
  <c r="AV247"/>
  <c r="AR247"/>
  <c r="AT247"/>
  <c r="AN247"/>
  <c r="AS247"/>
  <c r="AV246"/>
  <c r="AR246"/>
  <c r="AT246" s="1"/>
  <c r="AN246"/>
  <c r="AS246" s="1"/>
  <c r="AV245"/>
  <c r="AR245"/>
  <c r="AT245"/>
  <c r="AN245"/>
  <c r="AS245"/>
  <c r="AV244"/>
  <c r="AR244"/>
  <c r="AT244" s="1"/>
  <c r="AN244"/>
  <c r="AS244" s="1"/>
  <c r="AV243"/>
  <c r="AR243"/>
  <c r="AT243"/>
  <c r="AN243"/>
  <c r="AS243"/>
  <c r="AV317"/>
  <c r="AR317"/>
  <c r="AT317" s="1"/>
  <c r="AN317"/>
  <c r="AS317" s="1"/>
  <c r="AV316"/>
  <c r="C316"/>
  <c r="AR316"/>
  <c r="AT316" s="1"/>
  <c r="D316"/>
  <c r="AN316"/>
  <c r="AS316"/>
  <c r="AV315"/>
  <c r="C315"/>
  <c r="AR315" s="1"/>
  <c r="AT315" s="1"/>
  <c r="D315"/>
  <c r="AV314"/>
  <c r="C314"/>
  <c r="AR314"/>
  <c r="AT314" s="1"/>
  <c r="D314"/>
  <c r="AN314"/>
  <c r="AS314"/>
  <c r="AV313"/>
  <c r="AR313"/>
  <c r="AT313" s="1"/>
  <c r="AN313"/>
  <c r="AS313" s="1"/>
  <c r="AV312"/>
  <c r="AR312"/>
  <c r="AT312"/>
  <c r="AN312"/>
  <c r="AS312"/>
  <c r="AV242"/>
  <c r="AR242"/>
  <c r="AT242" s="1"/>
  <c r="AN242"/>
  <c r="AS242" s="1"/>
  <c r="AV241"/>
  <c r="AR241"/>
  <c r="AT241"/>
  <c r="AN241"/>
  <c r="AS241"/>
  <c r="AV240"/>
  <c r="AR240"/>
  <c r="AT240" s="1"/>
  <c r="AN240"/>
  <c r="AS240" s="1"/>
  <c r="AV239"/>
  <c r="AR239"/>
  <c r="AT239"/>
  <c r="AN239"/>
  <c r="AS239"/>
  <c r="AV238"/>
  <c r="AR238"/>
  <c r="AT238" s="1"/>
  <c r="AN238"/>
  <c r="AS238" s="1"/>
  <c r="AV237"/>
  <c r="AR237"/>
  <c r="AT237"/>
  <c r="AN237"/>
  <c r="AS237"/>
  <c r="AV236"/>
  <c r="C236"/>
  <c r="AR236" s="1"/>
  <c r="AT236"/>
  <c r="D236"/>
  <c r="AN236"/>
  <c r="AS236" s="1"/>
  <c r="AV235"/>
  <c r="AR235"/>
  <c r="AT235"/>
  <c r="AN235"/>
  <c r="AS235"/>
  <c r="AV234"/>
  <c r="AR234"/>
  <c r="AT234" s="1"/>
  <c r="AN234"/>
  <c r="AS234" s="1"/>
  <c r="AV233"/>
  <c r="AR233"/>
  <c r="AT233"/>
  <c r="AN233"/>
  <c r="AS233"/>
  <c r="AV232"/>
  <c r="AR232"/>
  <c r="AT232" s="1"/>
  <c r="AN232"/>
  <c r="AS232" s="1"/>
  <c r="AV231"/>
  <c r="AR231"/>
  <c r="AT231"/>
  <c r="AN231"/>
  <c r="AS231"/>
  <c r="AV230"/>
  <c r="AR230"/>
  <c r="AT230" s="1"/>
  <c r="AN230"/>
  <c r="AS230" s="1"/>
  <c r="AV229"/>
  <c r="AR229"/>
  <c r="AT229"/>
  <c r="AN229"/>
  <c r="AS229"/>
  <c r="AV228"/>
  <c r="AR228"/>
  <c r="AT228" s="1"/>
  <c r="AN228"/>
  <c r="AS228" s="1"/>
  <c r="AV611"/>
  <c r="AR611"/>
  <c r="AT611"/>
  <c r="AN611"/>
  <c r="AS611"/>
  <c r="AV227"/>
  <c r="AR227"/>
  <c r="AT227" s="1"/>
  <c r="AN227"/>
  <c r="AS227" s="1"/>
  <c r="AV226"/>
  <c r="AR226"/>
  <c r="AT226"/>
  <c r="AN226"/>
  <c r="AS226"/>
  <c r="AV225"/>
  <c r="AR225"/>
  <c r="AT225" s="1"/>
  <c r="AN225"/>
  <c r="AS225" s="1"/>
  <c r="AV224"/>
  <c r="AR224"/>
  <c r="AT224"/>
  <c r="AN224"/>
  <c r="AS224"/>
  <c r="AV311"/>
  <c r="AR311"/>
  <c r="AT311" s="1"/>
  <c r="AN311"/>
  <c r="AS311" s="1"/>
  <c r="AV223"/>
  <c r="AR223"/>
  <c r="AT223"/>
  <c r="AN223"/>
  <c r="AS223"/>
  <c r="AV222"/>
  <c r="AR222"/>
  <c r="AT222" s="1"/>
  <c r="AN222"/>
  <c r="AS222" s="1"/>
  <c r="AV221"/>
  <c r="AR221"/>
  <c r="AT221" s="1"/>
  <c r="AN221"/>
  <c r="AS221" s="1"/>
  <c r="AV594"/>
  <c r="AR594"/>
  <c r="AT594"/>
  <c r="AN594"/>
  <c r="AS594"/>
  <c r="AV220"/>
  <c r="AR220"/>
  <c r="AT220" s="1"/>
  <c r="AN220"/>
  <c r="AS220" s="1"/>
  <c r="AV219"/>
  <c r="AR219"/>
  <c r="AT219"/>
  <c r="AN219"/>
  <c r="AS219"/>
  <c r="AV593"/>
  <c r="AR593"/>
  <c r="AT593" s="1"/>
  <c r="AN593"/>
  <c r="AS593" s="1"/>
  <c r="AV592"/>
  <c r="AR592"/>
  <c r="AT592"/>
  <c r="AN592"/>
  <c r="AS592"/>
  <c r="AV218"/>
  <c r="AR218"/>
  <c r="AT218" s="1"/>
  <c r="AN218"/>
  <c r="AS218" s="1"/>
  <c r="AV310"/>
  <c r="AR310"/>
  <c r="AT310"/>
  <c r="AN310"/>
  <c r="AS310"/>
  <c r="AV217"/>
  <c r="AR217"/>
  <c r="AT217" s="1"/>
  <c r="AN217"/>
  <c r="AS217" s="1"/>
  <c r="AV591"/>
  <c r="AR591"/>
  <c r="AT591"/>
  <c r="AN591"/>
  <c r="AS591"/>
  <c r="AV590"/>
  <c r="AR590"/>
  <c r="AT590" s="1"/>
  <c r="AN590"/>
  <c r="AS590" s="1"/>
  <c r="AV309"/>
  <c r="AR309"/>
  <c r="AT309"/>
  <c r="AN309"/>
  <c r="AS309"/>
  <c r="AV216"/>
  <c r="AR216"/>
  <c r="AT216" s="1"/>
  <c r="AN216"/>
  <c r="AS216" s="1"/>
  <c r="AV215"/>
  <c r="AR215"/>
  <c r="AT215"/>
  <c r="AN215"/>
  <c r="AS215"/>
  <c r="AV17"/>
  <c r="AR17"/>
  <c r="AT17" s="1"/>
  <c r="AN17"/>
  <c r="AS17" s="1"/>
  <c r="AV214"/>
  <c r="AR214"/>
  <c r="AT214"/>
  <c r="AN214"/>
  <c r="AS214"/>
  <c r="AV213"/>
  <c r="AR213"/>
  <c r="AT213" s="1"/>
  <c r="AN213"/>
  <c r="AS213" s="1"/>
  <c r="AV308"/>
  <c r="AR308"/>
  <c r="AT308"/>
  <c r="AN308"/>
  <c r="AS308"/>
  <c r="AV589"/>
  <c r="AR589"/>
  <c r="AT589" s="1"/>
  <c r="AN589"/>
  <c r="AS589" s="1"/>
  <c r="AV588"/>
  <c r="AR588"/>
  <c r="AT588"/>
  <c r="AN588"/>
  <c r="AS588"/>
  <c r="AV212"/>
  <c r="AR212"/>
  <c r="AT212" s="1"/>
  <c r="AN212"/>
  <c r="AS212" s="1"/>
  <c r="AV211"/>
  <c r="AR211"/>
  <c r="AT211"/>
  <c r="AN211"/>
  <c r="AS211"/>
  <c r="AV587"/>
  <c r="AR587"/>
  <c r="AT587" s="1"/>
  <c r="AN587"/>
  <c r="AS587" s="1"/>
  <c r="AV210"/>
  <c r="AR210"/>
  <c r="AT210"/>
  <c r="AN210"/>
  <c r="AS210"/>
  <c r="AV209"/>
  <c r="AR209"/>
  <c r="AT209" s="1"/>
  <c r="AN209"/>
  <c r="AS209" s="1"/>
  <c r="AV208"/>
  <c r="AR208"/>
  <c r="AT208"/>
  <c r="AN208"/>
  <c r="AS208"/>
  <c r="AV207"/>
  <c r="C207"/>
  <c r="AR207" s="1"/>
  <c r="AT207" s="1"/>
  <c r="D207"/>
  <c r="AN207"/>
  <c r="AS207" s="1"/>
  <c r="AV206"/>
  <c r="C206"/>
  <c r="AR206"/>
  <c r="AT206" s="1"/>
  <c r="D206"/>
  <c r="AN206"/>
  <c r="AS206"/>
  <c r="AV307"/>
  <c r="AR307"/>
  <c r="AT307" s="1"/>
  <c r="AN307"/>
  <c r="AS307" s="1"/>
  <c r="AV586"/>
  <c r="C586"/>
  <c r="AR586"/>
  <c r="AT586" s="1"/>
  <c r="D586"/>
  <c r="AN586"/>
  <c r="AS586"/>
  <c r="AV205"/>
  <c r="AR205"/>
  <c r="AT205" s="1"/>
  <c r="AN205"/>
  <c r="AS205" s="1"/>
  <c r="AV204"/>
  <c r="AR204"/>
  <c r="AT204"/>
  <c r="AN204"/>
  <c r="AS204"/>
  <c r="AV203"/>
  <c r="AR203"/>
  <c r="AT203" s="1"/>
  <c r="AN203"/>
  <c r="AS203" s="1"/>
  <c r="AV202"/>
  <c r="AR202"/>
  <c r="AT202"/>
  <c r="AN202"/>
  <c r="AS202"/>
  <c r="AV201"/>
  <c r="AR201"/>
  <c r="AT201" s="1"/>
  <c r="AN201"/>
  <c r="AS201" s="1"/>
  <c r="AV200"/>
  <c r="AR200"/>
  <c r="AT200"/>
  <c r="AN200"/>
  <c r="AS200"/>
  <c r="AV199"/>
  <c r="AR199"/>
  <c r="AT199" s="1"/>
  <c r="AN199"/>
  <c r="AS199" s="1"/>
  <c r="AV198"/>
  <c r="AR198"/>
  <c r="AT198"/>
  <c r="AN198"/>
  <c r="AS198"/>
  <c r="AV197"/>
  <c r="AR197"/>
  <c r="AT197" s="1"/>
  <c r="AN197"/>
  <c r="AS197" s="1"/>
  <c r="AV196"/>
  <c r="AR196"/>
  <c r="AT196"/>
  <c r="AN196"/>
  <c r="AS196"/>
  <c r="AV585"/>
  <c r="C585"/>
  <c r="AR585" s="1"/>
  <c r="AT585" s="1"/>
  <c r="D585"/>
  <c r="AN585"/>
  <c r="AS585" s="1"/>
  <c r="AV584"/>
  <c r="C584"/>
  <c r="AR584"/>
  <c r="AT584" s="1"/>
  <c r="D584"/>
  <c r="AN584"/>
  <c r="AS584"/>
  <c r="AV583"/>
  <c r="C583"/>
  <c r="AR583" s="1"/>
  <c r="AT583" s="1"/>
  <c r="D583"/>
  <c r="AN583"/>
  <c r="AS583" s="1"/>
  <c r="AV582"/>
  <c r="AR582"/>
  <c r="AT582"/>
  <c r="AN582"/>
  <c r="AS582"/>
  <c r="AV195"/>
  <c r="AR195"/>
  <c r="AT195" s="1"/>
  <c r="AN195"/>
  <c r="AS195" s="1"/>
  <c r="AV194"/>
  <c r="AR194"/>
  <c r="AT194"/>
  <c r="AN194"/>
  <c r="AS194"/>
  <c r="AV193"/>
  <c r="AR193"/>
  <c r="AT193" s="1"/>
  <c r="AN193"/>
  <c r="AS193" s="1"/>
  <c r="AV581"/>
  <c r="C581"/>
  <c r="AR581"/>
  <c r="AT581" s="1"/>
  <c r="D581"/>
  <c r="AN581"/>
  <c r="AS581"/>
  <c r="AV192"/>
  <c r="AR192"/>
  <c r="AT192" s="1"/>
  <c r="AN192"/>
  <c r="AS192" s="1"/>
  <c r="AV610"/>
  <c r="AR610"/>
  <c r="AT610"/>
  <c r="AN610"/>
  <c r="AS610"/>
  <c r="AV580"/>
  <c r="AR580"/>
  <c r="AT580" s="1"/>
  <c r="AN580"/>
  <c r="AS580" s="1"/>
  <c r="AV306"/>
  <c r="C306"/>
  <c r="AR306"/>
  <c r="AT306" s="1"/>
  <c r="D306"/>
  <c r="AN306"/>
  <c r="AS306"/>
  <c r="AV191"/>
  <c r="C191"/>
  <c r="AR191" s="1"/>
  <c r="AT191" s="1"/>
  <c r="D191"/>
  <c r="AN191"/>
  <c r="AS191" s="1"/>
  <c r="AV579"/>
  <c r="C579"/>
  <c r="AR579"/>
  <c r="AT579" s="1"/>
  <c r="D579"/>
  <c r="AN579"/>
  <c r="AS579"/>
  <c r="AV190"/>
  <c r="C190"/>
  <c r="AR190" s="1"/>
  <c r="AT190" s="1"/>
  <c r="D190"/>
  <c r="AN190"/>
  <c r="AS190" s="1"/>
  <c r="AV189"/>
  <c r="AR189"/>
  <c r="AT189"/>
  <c r="AN189"/>
  <c r="AS189"/>
  <c r="AV188"/>
  <c r="AR188"/>
  <c r="AT188" s="1"/>
  <c r="AN188"/>
  <c r="AS188" s="1"/>
  <c r="AV578"/>
  <c r="C578"/>
  <c r="AR578"/>
  <c r="AT578" s="1"/>
  <c r="D578"/>
  <c r="AN578"/>
  <c r="AS578"/>
  <c r="AV187"/>
  <c r="C187"/>
  <c r="AR187" s="1"/>
  <c r="AT187" s="1"/>
  <c r="D187"/>
  <c r="AN187"/>
  <c r="AS187" s="1"/>
  <c r="AV186"/>
  <c r="AR186"/>
  <c r="AT186"/>
  <c r="AN186"/>
  <c r="AS186"/>
  <c r="AV577"/>
  <c r="AR577"/>
  <c r="AT577" s="1"/>
  <c r="AN577"/>
  <c r="AS577" s="1"/>
  <c r="AV185"/>
  <c r="AR185"/>
  <c r="AT185"/>
  <c r="AN185"/>
  <c r="AS185"/>
  <c r="AV184"/>
  <c r="AR184"/>
  <c r="AT184" s="1"/>
  <c r="AN184"/>
  <c r="AS184" s="1"/>
  <c r="AV183"/>
  <c r="AR183"/>
  <c r="AT183"/>
  <c r="AN183"/>
  <c r="AS183"/>
  <c r="AV182"/>
  <c r="AR182"/>
  <c r="AT182" s="1"/>
  <c r="AN182"/>
  <c r="AS182" s="1"/>
  <c r="AV181"/>
  <c r="AR181"/>
  <c r="AT181"/>
  <c r="AN181"/>
  <c r="AS181"/>
  <c r="AV180"/>
  <c r="AR180"/>
  <c r="AT180" s="1"/>
  <c r="AN180"/>
  <c r="AS180" s="1"/>
  <c r="AV179"/>
  <c r="AR179"/>
  <c r="AT179"/>
  <c r="AN179"/>
  <c r="AS179"/>
  <c r="AV576"/>
  <c r="AR576"/>
  <c r="AT576" s="1"/>
  <c r="AN576"/>
  <c r="AS576" s="1"/>
  <c r="AV178"/>
  <c r="AR178"/>
  <c r="AT178"/>
  <c r="AN178"/>
  <c r="AS178"/>
  <c r="AV575"/>
  <c r="C575"/>
  <c r="AR575" s="1"/>
  <c r="AT575" s="1"/>
  <c r="D575"/>
  <c r="AN575"/>
  <c r="AS575" s="1"/>
  <c r="AV177"/>
  <c r="AR177"/>
  <c r="AT177"/>
  <c r="AN177"/>
  <c r="AS177"/>
  <c r="AV176"/>
  <c r="AR176"/>
  <c r="AT176" s="1"/>
  <c r="AN176"/>
  <c r="AS176" s="1"/>
  <c r="AV305"/>
  <c r="AR305"/>
  <c r="AT305"/>
  <c r="AN305"/>
  <c r="AS305"/>
  <c r="AV175"/>
  <c r="AR175"/>
  <c r="AT175" s="1"/>
  <c r="AN175"/>
  <c r="AS175" s="1"/>
  <c r="AV174"/>
  <c r="AR174"/>
  <c r="AT174"/>
  <c r="AN174"/>
  <c r="AS174"/>
  <c r="AV304"/>
  <c r="C304"/>
  <c r="AR304" s="1"/>
  <c r="AT304" s="1"/>
  <c r="D304"/>
  <c r="AN304"/>
  <c r="AS304" s="1"/>
  <c r="AV303"/>
  <c r="AR303"/>
  <c r="AT303"/>
  <c r="AN303"/>
  <c r="AS303"/>
  <c r="AV574"/>
  <c r="C574"/>
  <c r="AR574" s="1"/>
  <c r="AT574" s="1"/>
  <c r="D574"/>
  <c r="AN574"/>
  <c r="AS574" s="1"/>
  <c r="AV173"/>
  <c r="AR173"/>
  <c r="AT173"/>
  <c r="AN173"/>
  <c r="AS173"/>
  <c r="AV172"/>
  <c r="AR172"/>
  <c r="AT172" s="1"/>
  <c r="AN172"/>
  <c r="AS172" s="1"/>
  <c r="AV171"/>
  <c r="AR171"/>
  <c r="AT171"/>
  <c r="AN171"/>
  <c r="AS171"/>
  <c r="AV170"/>
  <c r="AR170"/>
  <c r="AT170" s="1"/>
  <c r="AN170"/>
  <c r="AS170" s="1"/>
  <c r="AV169"/>
  <c r="AR169"/>
  <c r="AT169"/>
  <c r="AN169"/>
  <c r="AS169"/>
  <c r="AV168"/>
  <c r="AR168"/>
  <c r="AT168" s="1"/>
  <c r="AN168"/>
  <c r="AS168" s="1"/>
  <c r="AV167"/>
  <c r="AR167"/>
  <c r="AT167"/>
  <c r="AN167"/>
  <c r="AS167"/>
  <c r="AV166"/>
  <c r="AR166"/>
  <c r="AT166" s="1"/>
  <c r="AN166"/>
  <c r="AS166" s="1"/>
  <c r="AV165"/>
  <c r="AR165"/>
  <c r="AT165"/>
  <c r="AN165"/>
  <c r="AS165"/>
  <c r="AV164"/>
  <c r="AR164"/>
  <c r="AT164" s="1"/>
  <c r="AN164"/>
  <c r="AS164" s="1"/>
  <c r="AV163"/>
  <c r="AR163"/>
  <c r="AT163"/>
  <c r="AN163"/>
  <c r="AS163"/>
  <c r="AV162"/>
  <c r="AR162"/>
  <c r="AT162" s="1"/>
  <c r="AN162"/>
  <c r="AS162" s="1"/>
  <c r="AV573"/>
  <c r="C573"/>
  <c r="AR573"/>
  <c r="AT573" s="1"/>
  <c r="D573"/>
  <c r="AN573"/>
  <c r="AS573"/>
  <c r="AV302"/>
  <c r="C302"/>
  <c r="AR302" s="1"/>
  <c r="AT302" s="1"/>
  <c r="D302"/>
  <c r="AN302"/>
  <c r="AS302" s="1"/>
  <c r="AV161"/>
  <c r="AR161"/>
  <c r="AT161"/>
  <c r="AN161"/>
  <c r="AS161"/>
  <c r="AV301"/>
  <c r="AR301"/>
  <c r="AT301" s="1"/>
  <c r="AN301"/>
  <c r="AS301" s="1"/>
  <c r="AV300"/>
  <c r="AR300"/>
  <c r="AT300"/>
  <c r="AN300"/>
  <c r="AS300"/>
  <c r="AV572"/>
  <c r="AR572"/>
  <c r="AT572" s="1"/>
  <c r="AN572"/>
  <c r="AS572" s="1"/>
  <c r="AV160"/>
  <c r="AR160"/>
  <c r="AT160"/>
  <c r="AN160"/>
  <c r="AS160"/>
  <c r="AV159"/>
  <c r="AR159"/>
  <c r="AT159" s="1"/>
  <c r="AN159"/>
  <c r="AS159" s="1"/>
  <c r="AV158"/>
  <c r="C158"/>
  <c r="AR158"/>
  <c r="AT158" s="1"/>
  <c r="D158"/>
  <c r="AN158"/>
  <c r="AS158"/>
  <c r="AV157"/>
  <c r="AR157"/>
  <c r="AT157" s="1"/>
  <c r="AN157"/>
  <c r="AS157" s="1"/>
  <c r="AV299"/>
  <c r="C299"/>
  <c r="AR299"/>
  <c r="AT299" s="1"/>
  <c r="D299"/>
  <c r="AN299"/>
  <c r="AS299"/>
  <c r="AV571"/>
  <c r="AR571"/>
  <c r="AT571" s="1"/>
  <c r="AN571"/>
  <c r="AS571" s="1"/>
  <c r="AV156"/>
  <c r="AR156"/>
  <c r="AT156"/>
  <c r="AN156"/>
  <c r="AS156"/>
  <c r="AV155"/>
  <c r="AR155"/>
  <c r="AT155" s="1"/>
  <c r="AN155"/>
  <c r="AS155" s="1"/>
  <c r="AV298"/>
  <c r="C298"/>
  <c r="AR298"/>
  <c r="AT298" s="1"/>
  <c r="D298"/>
  <c r="AN298"/>
  <c r="AS298"/>
  <c r="AV154"/>
  <c r="C154"/>
  <c r="AR154" s="1"/>
  <c r="AT154" s="1"/>
  <c r="D154"/>
  <c r="AN154"/>
  <c r="AS154" s="1"/>
  <c r="AV570"/>
  <c r="C570"/>
  <c r="AR570"/>
  <c r="AT570" s="1"/>
  <c r="D570"/>
  <c r="AN570"/>
  <c r="AS570"/>
  <c r="AV153"/>
  <c r="C153"/>
  <c r="AR153" s="1"/>
  <c r="AT153" s="1"/>
  <c r="D153"/>
  <c r="AN153"/>
  <c r="AS153" s="1"/>
  <c r="AV152"/>
  <c r="AR152"/>
  <c r="AT152"/>
  <c r="AN152"/>
  <c r="AS152"/>
  <c r="AV569"/>
  <c r="C569"/>
  <c r="AR569" s="1"/>
  <c r="AT569" s="1"/>
  <c r="D569"/>
  <c r="AN569"/>
  <c r="AS569" s="1"/>
  <c r="AV568"/>
  <c r="C568"/>
  <c r="AR568"/>
  <c r="AT568" s="1"/>
  <c r="D568"/>
  <c r="AN568"/>
  <c r="AS568"/>
  <c r="AV567"/>
  <c r="C567"/>
  <c r="AR567" s="1"/>
  <c r="AT567" s="1"/>
  <c r="D567"/>
  <c r="AN567"/>
  <c r="AS567" s="1"/>
  <c r="AV151"/>
  <c r="AR151"/>
  <c r="AT151"/>
  <c r="AN151"/>
  <c r="AS151"/>
  <c r="AV297"/>
  <c r="AR297"/>
  <c r="AT297" s="1"/>
  <c r="AN297"/>
  <c r="AS297" s="1"/>
  <c r="AV150"/>
  <c r="AR150"/>
  <c r="AT150"/>
  <c r="AN150"/>
  <c r="AS150"/>
  <c r="AV149"/>
  <c r="AR149"/>
  <c r="AT149" s="1"/>
  <c r="AN149"/>
  <c r="AS149" s="1"/>
  <c r="AV148"/>
  <c r="AR148"/>
  <c r="AT148"/>
  <c r="AN148"/>
  <c r="AS148"/>
  <c r="AV147"/>
  <c r="AR147"/>
  <c r="AT147" s="1"/>
  <c r="AN147"/>
  <c r="AS147" s="1"/>
  <c r="AV566"/>
  <c r="C566"/>
  <c r="AR566"/>
  <c r="AT566" s="1"/>
  <c r="D566"/>
  <c r="AN566"/>
  <c r="AS566"/>
  <c r="AV146"/>
  <c r="AR146"/>
  <c r="AT146" s="1"/>
  <c r="AN146"/>
  <c r="AS146" s="1"/>
  <c r="AV145"/>
  <c r="AR145"/>
  <c r="AT145"/>
  <c r="AN145"/>
  <c r="AS145"/>
  <c r="AV144"/>
  <c r="AR144"/>
  <c r="AT144" s="1"/>
  <c r="AN144"/>
  <c r="AS144" s="1"/>
  <c r="AV143"/>
  <c r="AR143"/>
  <c r="AT143"/>
  <c r="AN143"/>
  <c r="AS143"/>
  <c r="AV142"/>
  <c r="AR142"/>
  <c r="AT142" s="1"/>
  <c r="AN142"/>
  <c r="AS142" s="1"/>
  <c r="AV141"/>
  <c r="AR141"/>
  <c r="AT141"/>
  <c r="AN141"/>
  <c r="AS141"/>
  <c r="AV140"/>
  <c r="AR140"/>
  <c r="AT140" s="1"/>
  <c r="AN140"/>
  <c r="AS140" s="1"/>
  <c r="AV565"/>
  <c r="AR565"/>
  <c r="AT565"/>
  <c r="AN565"/>
  <c r="AS565"/>
  <c r="AV139"/>
  <c r="AR139"/>
  <c r="AT139" s="1"/>
  <c r="AN139"/>
  <c r="AS139" s="1"/>
  <c r="AV296"/>
  <c r="AR296"/>
  <c r="AT296"/>
  <c r="AN296"/>
  <c r="AS296"/>
  <c r="AV564"/>
  <c r="C564"/>
  <c r="AR564" s="1"/>
  <c r="AT564" s="1"/>
  <c r="D564"/>
  <c r="AN564"/>
  <c r="AS564" s="1"/>
  <c r="AV138"/>
  <c r="AR138"/>
  <c r="AT138"/>
  <c r="AN138"/>
  <c r="AS138"/>
  <c r="AV137"/>
  <c r="AR137"/>
  <c r="AT137" s="1"/>
  <c r="AN137"/>
  <c r="AS137" s="1"/>
  <c r="AV136"/>
  <c r="AR136"/>
  <c r="AT136"/>
  <c r="AN136"/>
  <c r="AS136"/>
  <c r="AV135"/>
  <c r="C135"/>
  <c r="AR135" s="1"/>
  <c r="AT135" s="1"/>
  <c r="D135"/>
  <c r="AN135"/>
  <c r="AS135" s="1"/>
  <c r="AV134"/>
  <c r="AR134"/>
  <c r="AT134"/>
  <c r="AN134"/>
  <c r="AS134"/>
  <c r="AV133"/>
  <c r="AR133"/>
  <c r="AT133" s="1"/>
  <c r="AN133"/>
  <c r="AS133" s="1"/>
  <c r="AV132"/>
  <c r="AR132"/>
  <c r="AT132"/>
  <c r="AN132"/>
  <c r="AS132"/>
  <c r="AV131"/>
  <c r="AR131"/>
  <c r="AT131" s="1"/>
  <c r="AN131"/>
  <c r="AS131" s="1"/>
  <c r="AV295"/>
  <c r="C295"/>
  <c r="AR295"/>
  <c r="AT295" s="1"/>
  <c r="D295"/>
  <c r="AN295"/>
  <c r="AS295"/>
  <c r="AV130"/>
  <c r="AR130"/>
  <c r="AT130" s="1"/>
  <c r="AN130"/>
  <c r="AS130" s="1"/>
  <c r="AV129"/>
  <c r="AR129"/>
  <c r="AT129"/>
  <c r="AN129"/>
  <c r="AS129"/>
  <c r="AV128"/>
  <c r="AR128"/>
  <c r="AT128" s="1"/>
  <c r="AN128"/>
  <c r="AS128" s="1"/>
  <c r="AV127"/>
  <c r="AR127"/>
  <c r="AT127"/>
  <c r="AN127"/>
  <c r="AS127"/>
  <c r="AV126"/>
  <c r="AR126"/>
  <c r="AT126" s="1"/>
  <c r="AN126"/>
  <c r="AS126" s="1"/>
  <c r="AV125"/>
  <c r="AR125"/>
  <c r="AT125"/>
  <c r="AN125"/>
  <c r="AS125"/>
  <c r="AV124"/>
  <c r="AR124"/>
  <c r="AT124" s="1"/>
  <c r="AN124"/>
  <c r="AS124" s="1"/>
  <c r="AV123"/>
  <c r="AR123"/>
  <c r="AT123"/>
  <c r="AN123"/>
  <c r="AS123"/>
  <c r="AV122"/>
  <c r="AR122"/>
  <c r="AT122" s="1"/>
  <c r="AN122"/>
  <c r="AS122" s="1"/>
  <c r="AV563"/>
  <c r="C563"/>
  <c r="AR563"/>
  <c r="AT563" s="1"/>
  <c r="D563"/>
  <c r="AN563"/>
  <c r="AS563"/>
  <c r="AV121"/>
  <c r="AR121"/>
  <c r="AT121" s="1"/>
  <c r="AN121"/>
  <c r="AS121" s="1"/>
  <c r="AV120"/>
  <c r="AR120"/>
  <c r="AT120"/>
  <c r="AN120"/>
  <c r="AS120"/>
  <c r="AV119"/>
  <c r="AR119"/>
  <c r="AT119" s="1"/>
  <c r="AN119"/>
  <c r="AS119" s="1"/>
  <c r="AV118"/>
  <c r="AR118"/>
  <c r="AT118"/>
  <c r="AN118"/>
  <c r="AS118"/>
  <c r="AV117"/>
  <c r="AR117"/>
  <c r="AT117" s="1"/>
  <c r="AN117"/>
  <c r="AS117" s="1"/>
  <c r="AV116"/>
  <c r="AR116"/>
  <c r="AT116"/>
  <c r="AN116"/>
  <c r="AS116"/>
  <c r="AV115"/>
  <c r="AR115"/>
  <c r="AT115" s="1"/>
  <c r="AN115"/>
  <c r="AS115" s="1"/>
  <c r="AV114"/>
  <c r="AR114"/>
  <c r="AT114"/>
  <c r="AN114"/>
  <c r="AS114"/>
  <c r="AV113"/>
  <c r="AR113"/>
  <c r="AT113" s="1"/>
  <c r="AN113"/>
  <c r="AS113" s="1"/>
  <c r="AV294"/>
  <c r="AR294"/>
  <c r="AT294"/>
  <c r="AN294"/>
  <c r="AS294"/>
  <c r="AV112"/>
  <c r="AR112"/>
  <c r="AT112" s="1"/>
  <c r="AN112"/>
  <c r="AS112" s="1"/>
  <c r="AV562"/>
  <c r="AR562"/>
  <c r="AT562"/>
  <c r="AN562"/>
  <c r="AS562"/>
  <c r="AV293"/>
  <c r="AR293"/>
  <c r="AT293" s="1"/>
  <c r="AN293"/>
  <c r="AS293" s="1"/>
  <c r="AV292"/>
  <c r="AR292"/>
  <c r="AT292"/>
  <c r="AN292"/>
  <c r="AS292"/>
  <c r="AV111"/>
  <c r="AR111"/>
  <c r="AT111" s="1"/>
  <c r="AN111"/>
  <c r="AS111" s="1"/>
  <c r="AV110"/>
  <c r="AR110"/>
  <c r="AT110"/>
  <c r="AN110"/>
  <c r="AS110"/>
  <c r="AV561"/>
  <c r="AR561"/>
  <c r="AT561" s="1"/>
  <c r="AN561"/>
  <c r="AS561" s="1"/>
  <c r="AV109"/>
  <c r="AR109"/>
  <c r="AT109"/>
  <c r="AN109"/>
  <c r="AS109"/>
  <c r="AV108"/>
  <c r="AR108"/>
  <c r="AT108" s="1"/>
  <c r="AN108"/>
  <c r="AS108" s="1"/>
  <c r="AV107"/>
  <c r="AR107"/>
  <c r="AT107"/>
  <c r="AN107"/>
  <c r="AS107"/>
  <c r="AV106"/>
  <c r="C106"/>
  <c r="AR106" s="1"/>
  <c r="AT106" s="1"/>
  <c r="D106"/>
  <c r="AN106"/>
  <c r="AS106" s="1"/>
  <c r="AV105"/>
  <c r="AR105"/>
  <c r="AT105"/>
  <c r="AN105"/>
  <c r="AS105"/>
  <c r="AV560"/>
  <c r="AR560"/>
  <c r="AT560" s="1"/>
  <c r="AN560"/>
  <c r="AS560" s="1"/>
  <c r="AV104"/>
  <c r="AR104"/>
  <c r="AT104"/>
  <c r="AN104"/>
  <c r="AS104"/>
  <c r="AV103"/>
  <c r="AR103"/>
  <c r="AT103" s="1"/>
  <c r="AN103"/>
  <c r="AS103" s="1"/>
  <c r="AV102"/>
  <c r="AR102"/>
  <c r="AT102"/>
  <c r="AN102"/>
  <c r="AS102"/>
  <c r="AV101"/>
  <c r="AR101"/>
  <c r="AT101" s="1"/>
  <c r="AN101"/>
  <c r="AS101" s="1"/>
  <c r="AV100"/>
  <c r="AR100"/>
  <c r="AT100"/>
  <c r="AN100"/>
  <c r="AS100"/>
  <c r="AV99"/>
  <c r="AR99"/>
  <c r="AT99" s="1"/>
  <c r="AN99"/>
  <c r="AS99" s="1"/>
  <c r="AV98"/>
  <c r="AR98"/>
  <c r="AT98"/>
  <c r="AN98"/>
  <c r="AS98"/>
  <c r="AV559"/>
  <c r="C559"/>
  <c r="AR559" s="1"/>
  <c r="AT559" s="1"/>
  <c r="D559"/>
  <c r="AN559"/>
  <c r="AS559" s="1"/>
  <c r="AV97"/>
  <c r="AR97"/>
  <c r="AT97"/>
  <c r="AN97"/>
  <c r="AS97"/>
  <c r="AV291"/>
  <c r="AR291"/>
  <c r="AT291" s="1"/>
  <c r="AN291"/>
  <c r="AS291" s="1"/>
  <c r="AV96"/>
  <c r="AR96"/>
  <c r="AT96"/>
  <c r="AN96"/>
  <c r="AS96"/>
  <c r="AV95"/>
  <c r="AR95"/>
  <c r="AT95" s="1"/>
  <c r="AN95"/>
  <c r="AS95" s="1"/>
  <c r="AV94"/>
  <c r="C94"/>
  <c r="AR94"/>
  <c r="AT94" s="1"/>
  <c r="D94"/>
  <c r="AN94"/>
  <c r="AS94"/>
  <c r="AV93"/>
  <c r="AR93"/>
  <c r="AT93" s="1"/>
  <c r="AN93"/>
  <c r="AS93" s="1"/>
  <c r="AV92"/>
  <c r="AR92"/>
  <c r="AT92"/>
  <c r="AN92"/>
  <c r="AS92"/>
  <c r="AV91"/>
  <c r="AR91"/>
  <c r="AT91" s="1"/>
  <c r="AN91"/>
  <c r="AS91" s="1"/>
  <c r="AV90"/>
  <c r="AR90"/>
  <c r="AT90"/>
  <c r="AN90"/>
  <c r="AS90"/>
  <c r="AV558"/>
  <c r="AR558"/>
  <c r="AT558" s="1"/>
  <c r="AN558"/>
  <c r="AS558" s="1"/>
  <c r="AV89"/>
  <c r="AR89"/>
  <c r="AT89"/>
  <c r="AN89"/>
  <c r="AS89"/>
  <c r="AV88"/>
  <c r="AR88"/>
  <c r="AT88" s="1"/>
  <c r="AN88"/>
  <c r="AS88" s="1"/>
  <c r="AV87"/>
  <c r="AR87"/>
  <c r="AT87"/>
  <c r="AN87"/>
  <c r="AS87"/>
  <c r="AV86"/>
  <c r="AR86"/>
  <c r="AT86" s="1"/>
  <c r="AN86"/>
  <c r="AS86" s="1"/>
  <c r="AV85"/>
  <c r="AR85"/>
  <c r="AT85"/>
  <c r="AN85"/>
  <c r="AS85"/>
  <c r="AV290"/>
  <c r="C290"/>
  <c r="AR290" s="1"/>
  <c r="AT290" s="1"/>
  <c r="D290"/>
  <c r="AV84"/>
  <c r="AR84"/>
  <c r="AT84"/>
  <c r="AN84"/>
  <c r="AS84"/>
  <c r="AV83"/>
  <c r="AR83"/>
  <c r="AT83" s="1"/>
  <c r="AN83"/>
  <c r="AS83" s="1"/>
  <c r="AV557"/>
  <c r="AR557"/>
  <c r="AT557"/>
  <c r="AN557"/>
  <c r="AS557"/>
  <c r="AV556"/>
  <c r="C556"/>
  <c r="AR556" s="1"/>
  <c r="AT556" s="1"/>
  <c r="D556"/>
  <c r="AV289"/>
  <c r="C289"/>
  <c r="AR289"/>
  <c r="AT289" s="1"/>
  <c r="D289"/>
  <c r="AN289"/>
  <c r="AS289"/>
  <c r="AV82"/>
  <c r="AR82"/>
  <c r="AT82" s="1"/>
  <c r="AN82"/>
  <c r="AS82" s="1"/>
  <c r="AV81"/>
  <c r="AR81"/>
  <c r="AT81"/>
  <c r="AN81"/>
  <c r="AS81"/>
  <c r="AV80"/>
  <c r="AR80"/>
  <c r="AT80" s="1"/>
  <c r="AN80"/>
  <c r="AS80" s="1"/>
  <c r="AV79"/>
  <c r="AR79"/>
  <c r="AT79"/>
  <c r="AN79"/>
  <c r="AS79"/>
  <c r="AV78"/>
  <c r="AR78"/>
  <c r="AT78" s="1"/>
  <c r="AN78"/>
  <c r="AS78" s="1"/>
  <c r="AV77"/>
  <c r="AR77"/>
  <c r="AT77"/>
  <c r="AN77"/>
  <c r="AS77"/>
  <c r="AV555"/>
  <c r="AR555"/>
  <c r="AT555" s="1"/>
  <c r="AN555"/>
  <c r="AS555" s="1"/>
  <c r="AV554"/>
  <c r="C554"/>
  <c r="AR554"/>
  <c r="AT554" s="1"/>
  <c r="D554"/>
  <c r="AN554"/>
  <c r="AS554"/>
  <c r="AV76"/>
  <c r="AR76"/>
  <c r="AT76" s="1"/>
  <c r="AN76"/>
  <c r="AS76" s="1"/>
  <c r="AV75"/>
  <c r="AR75"/>
  <c r="AT75"/>
  <c r="AN75"/>
  <c r="AS75"/>
  <c r="AV553"/>
  <c r="AR553"/>
  <c r="AT553" s="1"/>
  <c r="AN553"/>
  <c r="AS553" s="1"/>
  <c r="AV74"/>
  <c r="AR74"/>
  <c r="AT74"/>
  <c r="AN74"/>
  <c r="AS74"/>
  <c r="AV73"/>
  <c r="AR73"/>
  <c r="AT73" s="1"/>
  <c r="AN73"/>
  <c r="AS73" s="1"/>
  <c r="AV288"/>
  <c r="AR288"/>
  <c r="AT288"/>
  <c r="AN288"/>
  <c r="AS288"/>
  <c r="AV287"/>
  <c r="AR287"/>
  <c r="AT287" s="1"/>
  <c r="AN287"/>
  <c r="AS287" s="1"/>
  <c r="AV72"/>
  <c r="AR72"/>
  <c r="AT72"/>
  <c r="AN72"/>
  <c r="AS72"/>
  <c r="AV552"/>
  <c r="C552"/>
  <c r="AR552" s="1"/>
  <c r="AT552" s="1"/>
  <c r="D552"/>
  <c r="AV551"/>
  <c r="AR551"/>
  <c r="AT551"/>
  <c r="AN551"/>
  <c r="AS551"/>
  <c r="AV550"/>
  <c r="C550"/>
  <c r="AR550" s="1"/>
  <c r="AT550" s="1"/>
  <c r="D550"/>
  <c r="AV71"/>
  <c r="C71"/>
  <c r="AR71"/>
  <c r="AT71" s="1"/>
  <c r="D71"/>
  <c r="AN71"/>
  <c r="AS71"/>
  <c r="AV70"/>
  <c r="AR70"/>
  <c r="AT70" s="1"/>
  <c r="AN70"/>
  <c r="AS70" s="1"/>
  <c r="AV69"/>
  <c r="C69"/>
  <c r="AR69"/>
  <c r="AT69" s="1"/>
  <c r="D69"/>
  <c r="AN69"/>
  <c r="AS69"/>
  <c r="AV68"/>
  <c r="AR68"/>
  <c r="AT68" s="1"/>
  <c r="AN68"/>
  <c r="AS68" s="1"/>
  <c r="AV67"/>
  <c r="AR67"/>
  <c r="AT67"/>
  <c r="AN67"/>
  <c r="AS67"/>
  <c r="AV66"/>
  <c r="AR66"/>
  <c r="AT66" s="1"/>
  <c r="AN66"/>
  <c r="AS66"/>
  <c r="AV65"/>
  <c r="C65"/>
  <c r="AR65" s="1"/>
  <c r="AT65" s="1"/>
  <c r="D65"/>
  <c r="AN65"/>
  <c r="AS65" s="1"/>
  <c r="AV64"/>
  <c r="AR64"/>
  <c r="AT64"/>
  <c r="AN64"/>
  <c r="AS64"/>
  <c r="AV63"/>
  <c r="AR63"/>
  <c r="AT63" s="1"/>
  <c r="AN63"/>
  <c r="AS63" s="1"/>
  <c r="AV62"/>
  <c r="AR62"/>
  <c r="AT62"/>
  <c r="AN62"/>
  <c r="AS62"/>
  <c r="AV61"/>
  <c r="AR61"/>
  <c r="AT61" s="1"/>
  <c r="AN61"/>
  <c r="AS61" s="1"/>
  <c r="AV60"/>
  <c r="AR60"/>
  <c r="AT60"/>
  <c r="AN60"/>
  <c r="AS60"/>
  <c r="AV16"/>
  <c r="AR16"/>
  <c r="AT16" s="1"/>
  <c r="AN16"/>
  <c r="AS16" s="1"/>
  <c r="AV15"/>
  <c r="AR15"/>
  <c r="AT15"/>
  <c r="AN15"/>
  <c r="AS15"/>
  <c r="AV14"/>
  <c r="AR14"/>
  <c r="AT14" s="1"/>
  <c r="AN14"/>
  <c r="AS14" s="1"/>
  <c r="AV13"/>
  <c r="C13"/>
  <c r="AR13"/>
  <c r="AT13" s="1"/>
  <c r="D13"/>
  <c r="AN13"/>
  <c r="AS13"/>
  <c r="AV59"/>
  <c r="C59"/>
  <c r="AR59" s="1"/>
  <c r="AT59" s="1"/>
  <c r="D59"/>
  <c r="AN59"/>
  <c r="AS59" s="1"/>
  <c r="AV58"/>
  <c r="AR58"/>
  <c r="AT58"/>
  <c r="AN58"/>
  <c r="AS58"/>
  <c r="AV549"/>
  <c r="AR549"/>
  <c r="AT549" s="1"/>
  <c r="AN549"/>
  <c r="AS549" s="1"/>
  <c r="AV57"/>
  <c r="AR57"/>
  <c r="AT57"/>
  <c r="AN57"/>
  <c r="AS57"/>
  <c r="AV56"/>
  <c r="AR56"/>
  <c r="AT56" s="1"/>
  <c r="AN56"/>
  <c r="AS56" s="1"/>
  <c r="AV55"/>
  <c r="AR55"/>
  <c r="AT55"/>
  <c r="AN55"/>
  <c r="AS55"/>
  <c r="AV54"/>
  <c r="AR54"/>
  <c r="AT54" s="1"/>
  <c r="AN54"/>
  <c r="AS54" s="1"/>
  <c r="AV53"/>
  <c r="AR53"/>
  <c r="AT53"/>
  <c r="AN53"/>
  <c r="AS53"/>
  <c r="AV52"/>
  <c r="AR52"/>
  <c r="AT52" s="1"/>
  <c r="AN52"/>
  <c r="AS52" s="1"/>
  <c r="AV286"/>
  <c r="AR286"/>
  <c r="AT286"/>
  <c r="AN286"/>
  <c r="AS286"/>
  <c r="AV51"/>
  <c r="AR51"/>
  <c r="AT51" s="1"/>
  <c r="AN51"/>
  <c r="AS51" s="1"/>
  <c r="AV285"/>
  <c r="AR285"/>
  <c r="AT285"/>
  <c r="AN285"/>
  <c r="AS285"/>
  <c r="AV284"/>
  <c r="AR284"/>
  <c r="AT284" s="1"/>
  <c r="AN284"/>
  <c r="AS284" s="1"/>
  <c r="AV283"/>
  <c r="AR283"/>
  <c r="AT283"/>
  <c r="AN283"/>
  <c r="AS283"/>
  <c r="AV282"/>
  <c r="AR282"/>
  <c r="AT282" s="1"/>
  <c r="AN282"/>
  <c r="AS282" s="1"/>
  <c r="AV281"/>
  <c r="C281"/>
  <c r="AR281"/>
  <c r="AT281" s="1"/>
  <c r="D281"/>
  <c r="AN281"/>
  <c r="AS281"/>
  <c r="AV280"/>
  <c r="AR280"/>
  <c r="AT280" s="1"/>
  <c r="AN280"/>
  <c r="AS280" s="1"/>
  <c r="AV279"/>
  <c r="C279"/>
  <c r="AR279"/>
  <c r="AT279" s="1"/>
  <c r="D279"/>
  <c r="AN279"/>
  <c r="AS279"/>
  <c r="AV548"/>
  <c r="C548"/>
  <c r="AR548" s="1"/>
  <c r="AT548" s="1"/>
  <c r="D548"/>
  <c r="AN548"/>
  <c r="AS548" s="1"/>
  <c r="AV278"/>
  <c r="AR278"/>
  <c r="AT278"/>
  <c r="AN278"/>
  <c r="AS278"/>
  <c r="AV50"/>
  <c r="AR50"/>
  <c r="AT50" s="1"/>
  <c r="AN50"/>
  <c r="AS50" s="1"/>
  <c r="AV12"/>
  <c r="AR12"/>
  <c r="AT12"/>
  <c r="AN12"/>
  <c r="AS12"/>
  <c r="AV11"/>
  <c r="AR11"/>
  <c r="AT11" s="1"/>
  <c r="AN11"/>
  <c r="AS11" s="1"/>
  <c r="AV268"/>
  <c r="AR268"/>
  <c r="AT268"/>
  <c r="AN268"/>
  <c r="AS268"/>
  <c r="AV49"/>
  <c r="AR49"/>
  <c r="AT49" s="1"/>
  <c r="AN49"/>
  <c r="AS49" s="1"/>
  <c r="AV48"/>
  <c r="AR48"/>
  <c r="AT48"/>
  <c r="AN48"/>
  <c r="AS48"/>
  <c r="AV47"/>
  <c r="AR47"/>
  <c r="AT47" s="1"/>
  <c r="AN47"/>
  <c r="AS47" s="1"/>
  <c r="AV547"/>
  <c r="C547"/>
  <c r="AR547"/>
  <c r="AT547" s="1"/>
  <c r="D547"/>
  <c r="AN547"/>
  <c r="AS547"/>
  <c r="AV46"/>
  <c r="AR46"/>
  <c r="AT46" s="1"/>
  <c r="AN46"/>
  <c r="AS46" s="1"/>
  <c r="AV546"/>
  <c r="AR546"/>
  <c r="AT546"/>
  <c r="AN546"/>
  <c r="AS546"/>
  <c r="AV277"/>
  <c r="AR277"/>
  <c r="AT277" s="1"/>
  <c r="AN277"/>
  <c r="AS277" s="1"/>
  <c r="AV545"/>
  <c r="C545"/>
  <c r="AR545"/>
  <c r="AT545" s="1"/>
  <c r="D545"/>
  <c r="AN545"/>
  <c r="AS545"/>
  <c r="AV544"/>
  <c r="C544"/>
  <c r="AR544" s="1"/>
  <c r="AT544" s="1"/>
  <c r="D544"/>
  <c r="AN544"/>
  <c r="AS544" s="1"/>
  <c r="AV543"/>
  <c r="AR543"/>
  <c r="AT543"/>
  <c r="AN543"/>
  <c r="AS543"/>
  <c r="AV45"/>
  <c r="AR45"/>
  <c r="AT45" s="1"/>
  <c r="AN45"/>
  <c r="AS45" s="1"/>
  <c r="AV44"/>
  <c r="AR44"/>
  <c r="AT44"/>
  <c r="AN44"/>
  <c r="AS44"/>
  <c r="AV43"/>
  <c r="AR43"/>
  <c r="AT43" s="1"/>
  <c r="AN43"/>
  <c r="AS43" s="1"/>
  <c r="AV42"/>
  <c r="AR42"/>
  <c r="AT42"/>
  <c r="AN42"/>
  <c r="AS42"/>
  <c r="AV41"/>
  <c r="AR41"/>
  <c r="AT41" s="1"/>
  <c r="AN41"/>
  <c r="AS41" s="1"/>
  <c r="AV276"/>
  <c r="C276"/>
  <c r="AR276"/>
  <c r="AT276" s="1"/>
  <c r="D276"/>
  <c r="AN276"/>
  <c r="AS276"/>
  <c r="AV542"/>
  <c r="AR542"/>
  <c r="AT542" s="1"/>
  <c r="AN542"/>
  <c r="AS542" s="1"/>
  <c r="AV40"/>
  <c r="AR40"/>
  <c r="AT40"/>
  <c r="AN40"/>
  <c r="AS40"/>
  <c r="AV10"/>
  <c r="AR10"/>
  <c r="AT10" s="1"/>
  <c r="AN10"/>
  <c r="AS10" s="1"/>
  <c r="AV39"/>
  <c r="AR39"/>
  <c r="AT39"/>
  <c r="AN39"/>
  <c r="AS39"/>
  <c r="AV38"/>
  <c r="AR38"/>
  <c r="AT38" s="1"/>
  <c r="AN38"/>
  <c r="AS38" s="1"/>
  <c r="AV9"/>
  <c r="AR9"/>
  <c r="AT9"/>
  <c r="AN9"/>
  <c r="AS9"/>
  <c r="AV8"/>
  <c r="AR8"/>
  <c r="AT8" s="1"/>
  <c r="AN8"/>
  <c r="AS8" s="1"/>
  <c r="AV7"/>
  <c r="AR7"/>
  <c r="AT7"/>
  <c r="AN7"/>
  <c r="AS7"/>
  <c r="AV6"/>
  <c r="C6"/>
  <c r="AR6" s="1"/>
  <c r="AT6" s="1"/>
  <c r="D6"/>
  <c r="AN6"/>
  <c r="AS6" s="1"/>
  <c r="AV37"/>
  <c r="AR37"/>
  <c r="AT37"/>
  <c r="AN37"/>
  <c r="AS37"/>
  <c r="AV5"/>
  <c r="AR5"/>
  <c r="AT5" s="1"/>
  <c r="AN5"/>
  <c r="AS5" s="1"/>
  <c r="AV3"/>
  <c r="AR3"/>
  <c r="AT3"/>
  <c r="AN3"/>
  <c r="AS3"/>
  <c r="AV541"/>
  <c r="AR541"/>
  <c r="AT541" s="1"/>
  <c r="AN541"/>
  <c r="AS541" s="1"/>
  <c r="AV36"/>
  <c r="AR36"/>
  <c r="AT36"/>
  <c r="AN36"/>
  <c r="AS36"/>
  <c r="AV35"/>
  <c r="AR35"/>
  <c r="AT35" s="1"/>
  <c r="AN35"/>
  <c r="AS35" s="1"/>
  <c r="AV34"/>
  <c r="AR34"/>
  <c r="AT34"/>
  <c r="AN34"/>
  <c r="AS34"/>
  <c r="AV33"/>
  <c r="AR33"/>
  <c r="AT33" s="1"/>
  <c r="AN33"/>
  <c r="AS33" s="1"/>
  <c r="AV275"/>
  <c r="AR275"/>
  <c r="AT275"/>
  <c r="AN275"/>
  <c r="AS275"/>
  <c r="AV274"/>
  <c r="C274"/>
  <c r="AR274" s="1"/>
  <c r="AT274" s="1"/>
  <c r="D274"/>
  <c r="AN274"/>
  <c r="AS274" s="1"/>
  <c r="AV32"/>
  <c r="AR32"/>
  <c r="AT32"/>
  <c r="AN32"/>
  <c r="AS32"/>
  <c r="AV540"/>
  <c r="AR540"/>
  <c r="AT540" s="1"/>
  <c r="AN540"/>
  <c r="AS540" s="1"/>
  <c r="AV31"/>
  <c r="AR31"/>
  <c r="AT31"/>
  <c r="AN31"/>
  <c r="AS31"/>
  <c r="AV30"/>
  <c r="AR30"/>
  <c r="AT30" s="1"/>
  <c r="AN30"/>
  <c r="AS30" s="1"/>
  <c r="AV29"/>
  <c r="AR29"/>
  <c r="AT29"/>
  <c r="AN29"/>
  <c r="AS29"/>
  <c r="AV539"/>
  <c r="C539"/>
  <c r="AR539" s="1"/>
  <c r="AT539" s="1"/>
  <c r="D539"/>
  <c r="AN539"/>
  <c r="AS539" s="1"/>
  <c r="AV538"/>
  <c r="C538"/>
  <c r="AR538"/>
  <c r="AT538" s="1"/>
  <c r="D538"/>
  <c r="AN538"/>
  <c r="AS538"/>
  <c r="AV537"/>
  <c r="AR537"/>
  <c r="AT537" s="1"/>
  <c r="AN537"/>
  <c r="AS537" s="1"/>
  <c r="AV536"/>
  <c r="AR536"/>
  <c r="AT536"/>
  <c r="AN536"/>
  <c r="AS536"/>
  <c r="AV535"/>
  <c r="AR535"/>
  <c r="AT535" s="1"/>
  <c r="AN535"/>
  <c r="AS535" s="1"/>
  <c r="AV534"/>
  <c r="AR534"/>
  <c r="AT534"/>
  <c r="AN534"/>
  <c r="AS534"/>
  <c r="AV28"/>
  <c r="AR28"/>
  <c r="AT28" s="1"/>
  <c r="AN28"/>
  <c r="AS28" s="1"/>
  <c r="AV27"/>
  <c r="AR27"/>
  <c r="AT27"/>
  <c r="AN27"/>
  <c r="AS27"/>
  <c r="AV533"/>
  <c r="AR533"/>
  <c r="AT533" s="1"/>
  <c r="AN533"/>
  <c r="AS533" s="1"/>
  <c r="AV26"/>
  <c r="AR26"/>
  <c r="AT26"/>
  <c r="AN26"/>
  <c r="AS26"/>
  <c r="AV532"/>
  <c r="AR532"/>
  <c r="AT532" s="1"/>
  <c r="AN532"/>
  <c r="AS532" s="1"/>
  <c r="AV531"/>
  <c r="AR531"/>
  <c r="AT531"/>
  <c r="AN531"/>
  <c r="AS531"/>
  <c r="AV530"/>
  <c r="AR530"/>
  <c r="AT530" s="1"/>
  <c r="AN530"/>
  <c r="AS530" s="1"/>
  <c r="AV529"/>
  <c r="AR529"/>
  <c r="AT529"/>
  <c r="AN529"/>
  <c r="AS529"/>
  <c r="AV528"/>
  <c r="AR528"/>
  <c r="AT528" s="1"/>
  <c r="AN528"/>
  <c r="AS528" s="1"/>
  <c r="AV527"/>
  <c r="AR527"/>
  <c r="AT527"/>
  <c r="AN527"/>
  <c r="AS527"/>
  <c r="AV526"/>
  <c r="AR526"/>
  <c r="AT526" s="1"/>
  <c r="AN526"/>
  <c r="AS526" s="1"/>
  <c r="AV525"/>
  <c r="AR525"/>
  <c r="AT525"/>
  <c r="AN525"/>
  <c r="AS525"/>
  <c r="AV524"/>
  <c r="AR524"/>
  <c r="AT524" s="1"/>
  <c r="AN524"/>
  <c r="AS524" s="1"/>
  <c r="AV523"/>
  <c r="AR523"/>
  <c r="AT523"/>
  <c r="AN523"/>
  <c r="AS523"/>
  <c r="AV522"/>
  <c r="AR522"/>
  <c r="AT522" s="1"/>
  <c r="AN522"/>
  <c r="AS522" s="1"/>
  <c r="AV25"/>
  <c r="AR25"/>
  <c r="AT25"/>
  <c r="AN25"/>
  <c r="AS25"/>
  <c r="AV521"/>
  <c r="AR521"/>
  <c r="AT521" s="1"/>
  <c r="AN521"/>
  <c r="AS521" s="1"/>
  <c r="AV520"/>
  <c r="AR520"/>
  <c r="AT520"/>
  <c r="AN520"/>
  <c r="AS520"/>
  <c r="AV519"/>
  <c r="AR519"/>
  <c r="AT519" s="1"/>
  <c r="AN519"/>
  <c r="AS519" s="1"/>
  <c r="AV518"/>
  <c r="AR518"/>
  <c r="AT518"/>
  <c r="AN518"/>
  <c r="AS518"/>
  <c r="AV517"/>
  <c r="AR517"/>
  <c r="AT517" s="1"/>
  <c r="AN517"/>
  <c r="AS517" s="1"/>
  <c r="AV516"/>
  <c r="AR516"/>
  <c r="AT516"/>
  <c r="AN516"/>
  <c r="AS516"/>
  <c r="AV515"/>
  <c r="AR515"/>
  <c r="AT515" s="1"/>
  <c r="AN515"/>
  <c r="AS515" s="1"/>
  <c r="AV514"/>
  <c r="AR514"/>
  <c r="AT514"/>
  <c r="AN514"/>
  <c r="AS514"/>
  <c r="AV513"/>
  <c r="AR513"/>
  <c r="AT513" s="1"/>
  <c r="AN513"/>
  <c r="AS513" s="1"/>
  <c r="AV512"/>
  <c r="AR512"/>
  <c r="AT512"/>
  <c r="AN512"/>
  <c r="AS512"/>
  <c r="AV511"/>
  <c r="AR511"/>
  <c r="AT511" s="1"/>
  <c r="AN511"/>
  <c r="AS511" s="1"/>
  <c r="AV510"/>
  <c r="AR510"/>
  <c r="AT510"/>
  <c r="AN510"/>
  <c r="AS510"/>
  <c r="AV509"/>
  <c r="AR509"/>
  <c r="AT509" s="1"/>
  <c r="AN509"/>
  <c r="AS509" s="1"/>
  <c r="AV508"/>
  <c r="AR508"/>
  <c r="AT508"/>
  <c r="AN508"/>
  <c r="AS508"/>
  <c r="AV507"/>
  <c r="AR507"/>
  <c r="AT507" s="1"/>
  <c r="AN507"/>
  <c r="AS507" s="1"/>
  <c r="AV506"/>
  <c r="AR506"/>
  <c r="AT506"/>
  <c r="AN506"/>
  <c r="AS506"/>
  <c r="AV505"/>
  <c r="AR505"/>
  <c r="AT505" s="1"/>
  <c r="AN505"/>
  <c r="AS505" s="1"/>
  <c r="AV504"/>
  <c r="AR504"/>
  <c r="AT504"/>
  <c r="AN504"/>
  <c r="AS504"/>
  <c r="AV503"/>
  <c r="AR503"/>
  <c r="AT503" s="1"/>
  <c r="AN503"/>
  <c r="AS503" s="1"/>
  <c r="AV502"/>
  <c r="AR502"/>
  <c r="AT502"/>
  <c r="AN502"/>
  <c r="AS502"/>
  <c r="AV501"/>
  <c r="AR501"/>
  <c r="AT501" s="1"/>
  <c r="AN501"/>
  <c r="AS501" s="1"/>
  <c r="AV500"/>
  <c r="AR500"/>
  <c r="AT500"/>
  <c r="AN500"/>
  <c r="AS500"/>
  <c r="AV499"/>
  <c r="AR499"/>
  <c r="AT499" s="1"/>
  <c r="AN499"/>
  <c r="AS499" s="1"/>
  <c r="AV498"/>
  <c r="AR498"/>
  <c r="AT498"/>
  <c r="AN498"/>
  <c r="AS498"/>
  <c r="AV497"/>
  <c r="AR497"/>
  <c r="AT497" s="1"/>
  <c r="AN497"/>
  <c r="AS497" s="1"/>
  <c r="AV496"/>
  <c r="AR496"/>
  <c r="AT496"/>
  <c r="AN496"/>
  <c r="AS496"/>
  <c r="AV495"/>
  <c r="AR495"/>
  <c r="AT495" s="1"/>
  <c r="AN495"/>
  <c r="AS495" s="1"/>
  <c r="AV494"/>
  <c r="AR494"/>
  <c r="AT494"/>
  <c r="AN494"/>
  <c r="AS494"/>
  <c r="AV493"/>
  <c r="AR493"/>
  <c r="AT493" s="1"/>
  <c r="AN493"/>
  <c r="AS493" s="1"/>
  <c r="AV492"/>
  <c r="AR492"/>
  <c r="AT492"/>
  <c r="AN492"/>
  <c r="AS492"/>
  <c r="AV491"/>
  <c r="AR491"/>
  <c r="AT491" s="1"/>
  <c r="AN491"/>
  <c r="AS491" s="1"/>
  <c r="AV490"/>
  <c r="AR490"/>
  <c r="AT490"/>
  <c r="AN490"/>
  <c r="AS490"/>
  <c r="AV489"/>
  <c r="AR489"/>
  <c r="AT489" s="1"/>
  <c r="AN489"/>
  <c r="AS489" s="1"/>
  <c r="AV488"/>
  <c r="AR488"/>
  <c r="AT488"/>
  <c r="AN488"/>
  <c r="AS488"/>
  <c r="AV487"/>
  <c r="AR487"/>
  <c r="AT487" s="1"/>
  <c r="AN487"/>
  <c r="AS487" s="1"/>
  <c r="AV486"/>
  <c r="AR486"/>
  <c r="AT486"/>
  <c r="AN486"/>
  <c r="AS486"/>
  <c r="AV485"/>
  <c r="AR485"/>
  <c r="AT485" s="1"/>
  <c r="AN485"/>
  <c r="AS485" s="1"/>
  <c r="AV484"/>
  <c r="AR484"/>
  <c r="AT484"/>
  <c r="AN484"/>
  <c r="AS484"/>
  <c r="AV483"/>
  <c r="AR483"/>
  <c r="AT483" s="1"/>
  <c r="AN483"/>
  <c r="AS483" s="1"/>
  <c r="AV482"/>
  <c r="C482"/>
  <c r="AR482"/>
  <c r="AT482" s="1"/>
  <c r="D482"/>
  <c r="AN482"/>
  <c r="AS482"/>
  <c r="AV481"/>
  <c r="C481"/>
  <c r="AR481" s="1"/>
  <c r="AT481" s="1"/>
  <c r="D481"/>
  <c r="AN481"/>
  <c r="AS481" s="1"/>
  <c r="AV480"/>
  <c r="AR480"/>
  <c r="AT480"/>
  <c r="AN480"/>
  <c r="AS480"/>
  <c r="AV479"/>
  <c r="AR479"/>
  <c r="AT479" s="1"/>
  <c r="AN479"/>
  <c r="AS479" s="1"/>
  <c r="AV478"/>
  <c r="AR478"/>
  <c r="AT478"/>
  <c r="AN478"/>
  <c r="AS478"/>
  <c r="AV477"/>
  <c r="AR477"/>
  <c r="AT477" s="1"/>
  <c r="AN477"/>
  <c r="AS477" s="1"/>
  <c r="AV476"/>
  <c r="AR476"/>
  <c r="AT476"/>
  <c r="AN476"/>
  <c r="AS476"/>
  <c r="AV475"/>
  <c r="AR475"/>
  <c r="AT475" s="1"/>
  <c r="AN475"/>
  <c r="AS475" s="1"/>
  <c r="AV474"/>
  <c r="AR474"/>
  <c r="AT474"/>
  <c r="AN474"/>
  <c r="AS474"/>
  <c r="AV473"/>
  <c r="AR473"/>
  <c r="AT473" s="1"/>
  <c r="AN473"/>
  <c r="AS473" s="1"/>
  <c r="AV472"/>
  <c r="AR472"/>
  <c r="AT472"/>
  <c r="AN472"/>
  <c r="AS472"/>
  <c r="AV471"/>
  <c r="AR471"/>
  <c r="AT471" s="1"/>
  <c r="AN471"/>
  <c r="AS471" s="1"/>
  <c r="AV470"/>
  <c r="AR470"/>
  <c r="AT470"/>
  <c r="AN470"/>
  <c r="AS470"/>
  <c r="AV469"/>
  <c r="AR469"/>
  <c r="AT469" s="1"/>
  <c r="AN469"/>
  <c r="AS469" s="1"/>
  <c r="AV468"/>
  <c r="AR468"/>
  <c r="AT468"/>
  <c r="AN468"/>
  <c r="AS468"/>
  <c r="AV467"/>
  <c r="AR467"/>
  <c r="AT467" s="1"/>
  <c r="AN467"/>
  <c r="AS467" s="1"/>
  <c r="AV466"/>
  <c r="AR466"/>
  <c r="AT466"/>
  <c r="AN466"/>
  <c r="AS466"/>
  <c r="AV465"/>
  <c r="AR465"/>
  <c r="AT465" s="1"/>
  <c r="AN465"/>
  <c r="AS465" s="1"/>
  <c r="AV464"/>
  <c r="AR464"/>
  <c r="AT464"/>
  <c r="AN464"/>
  <c r="AS464"/>
  <c r="AV463"/>
  <c r="AR463"/>
  <c r="AT463" s="1"/>
  <c r="AN463"/>
  <c r="AS463" s="1"/>
  <c r="AV462"/>
  <c r="AR462"/>
  <c r="AT462"/>
  <c r="AN462"/>
  <c r="AS462"/>
  <c r="AV461"/>
  <c r="AR461"/>
  <c r="AT461" s="1"/>
  <c r="AN461"/>
  <c r="AS461" s="1"/>
  <c r="AV460"/>
  <c r="AR460"/>
  <c r="AT460"/>
  <c r="AN460"/>
  <c r="AS460"/>
  <c r="AV459"/>
  <c r="AR459"/>
  <c r="AT459" s="1"/>
  <c r="AN459"/>
  <c r="AS459" s="1"/>
  <c r="AV458"/>
  <c r="AR458"/>
  <c r="AT458"/>
  <c r="AN458"/>
  <c r="AS458"/>
  <c r="AV457"/>
  <c r="AR457"/>
  <c r="AT457" s="1"/>
  <c r="AN457"/>
  <c r="AS457" s="1"/>
  <c r="AV456"/>
  <c r="AR456"/>
  <c r="AT456"/>
  <c r="AN456"/>
  <c r="AS456"/>
  <c r="AV455"/>
  <c r="AR455"/>
  <c r="AT455" s="1"/>
  <c r="AN455"/>
  <c r="AS455" s="1"/>
  <c r="AV454"/>
  <c r="AR454"/>
  <c r="AT454"/>
  <c r="AN454"/>
  <c r="AS454"/>
  <c r="AV453"/>
  <c r="AR453"/>
  <c r="AT453" s="1"/>
  <c r="AN453"/>
  <c r="AS453" s="1"/>
  <c r="AV452"/>
  <c r="AR452"/>
  <c r="AT452"/>
  <c r="AN452"/>
  <c r="AS452"/>
  <c r="AV451"/>
  <c r="AR451"/>
  <c r="AT451" s="1"/>
  <c r="AN451"/>
  <c r="AS451" s="1"/>
  <c r="AV450"/>
  <c r="AR450"/>
  <c r="AT450"/>
  <c r="AN450"/>
  <c r="AS450"/>
  <c r="AV449"/>
  <c r="AR449"/>
  <c r="AT449" s="1"/>
  <c r="AN449"/>
  <c r="AS449" s="1"/>
  <c r="AV448"/>
  <c r="AR448"/>
  <c r="AT448"/>
  <c r="AN448"/>
  <c r="AS448"/>
  <c r="AV447"/>
  <c r="AR447"/>
  <c r="AT447" s="1"/>
  <c r="AN447"/>
  <c r="AS447" s="1"/>
  <c r="AV446"/>
  <c r="AR446"/>
  <c r="AT446"/>
  <c r="AN446"/>
  <c r="AS446"/>
  <c r="AV445"/>
  <c r="AR445"/>
  <c r="AT445" s="1"/>
  <c r="AN445"/>
  <c r="AS445" s="1"/>
  <c r="AV444"/>
  <c r="AR444"/>
  <c r="AT444"/>
  <c r="AN444"/>
  <c r="AS444"/>
  <c r="AV443"/>
  <c r="AR443"/>
  <c r="AT443" s="1"/>
  <c r="AN443"/>
  <c r="AS443" s="1"/>
  <c r="AV24"/>
  <c r="C24"/>
  <c r="AR24"/>
  <c r="AT24" s="1"/>
  <c r="D24"/>
  <c r="AN24"/>
  <c r="AS24"/>
  <c r="AV23"/>
  <c r="AR23"/>
  <c r="AT23" s="1"/>
  <c r="AN23"/>
  <c r="AS23" s="1"/>
  <c r="AV442"/>
  <c r="AR442"/>
  <c r="AT442"/>
  <c r="AN442"/>
  <c r="AS442"/>
  <c r="AV441"/>
  <c r="AR441"/>
  <c r="AT441" s="1"/>
  <c r="AN441"/>
  <c r="AS441" s="1"/>
  <c r="AV440"/>
  <c r="C440"/>
  <c r="AR440"/>
  <c r="AT440" s="1"/>
  <c r="D440"/>
  <c r="AN440"/>
  <c r="AS440"/>
  <c r="AV439"/>
  <c r="AR439"/>
  <c r="AT439" s="1"/>
  <c r="AN439"/>
  <c r="AS439" s="1"/>
  <c r="AV438"/>
  <c r="C438"/>
  <c r="AR438"/>
  <c r="AT438" s="1"/>
  <c r="D438"/>
  <c r="AN438"/>
  <c r="AS438"/>
  <c r="AV437"/>
  <c r="AR437"/>
  <c r="AT437" s="1"/>
  <c r="AN437"/>
  <c r="AS437" s="1"/>
  <c r="AV436"/>
  <c r="AR436"/>
  <c r="AT436"/>
  <c r="AN436"/>
  <c r="AS436"/>
  <c r="AV435"/>
  <c r="AR435"/>
  <c r="AT435" s="1"/>
  <c r="AN435"/>
  <c r="AS435" s="1"/>
  <c r="AV434"/>
  <c r="AR434"/>
  <c r="AT434"/>
  <c r="AN434"/>
  <c r="AS434"/>
  <c r="AV433"/>
  <c r="AR433"/>
  <c r="AT433" s="1"/>
  <c r="AN433"/>
  <c r="AS433" s="1"/>
  <c r="AV432"/>
  <c r="AR432"/>
  <c r="AT432"/>
  <c r="AN432"/>
  <c r="AS432"/>
  <c r="AV431"/>
  <c r="AR431"/>
  <c r="AT431" s="1"/>
  <c r="AN431"/>
  <c r="AS431" s="1"/>
  <c r="AV430"/>
  <c r="AR430"/>
  <c r="AT430"/>
  <c r="AN430"/>
  <c r="AS430"/>
  <c r="AV429"/>
  <c r="C429"/>
  <c r="AR429" s="1"/>
  <c r="AT429" s="1"/>
  <c r="D429"/>
  <c r="AN429"/>
  <c r="AS429" s="1"/>
  <c r="AV428"/>
  <c r="AR428"/>
  <c r="AT428"/>
  <c r="AN428"/>
  <c r="AS428"/>
  <c r="AV427"/>
  <c r="AR427"/>
  <c r="AT427" s="1"/>
  <c r="AN427"/>
  <c r="AS427" s="1"/>
  <c r="AV426"/>
  <c r="AR426"/>
  <c r="AT426"/>
  <c r="AN426"/>
  <c r="AS426"/>
  <c r="AV425"/>
  <c r="AR425"/>
  <c r="AT425" s="1"/>
  <c r="AN425"/>
  <c r="AS425" s="1"/>
  <c r="AV424"/>
  <c r="AR424"/>
  <c r="AT424"/>
  <c r="AN424"/>
  <c r="AS424"/>
  <c r="AV423"/>
  <c r="AR423"/>
  <c r="AT423" s="1"/>
  <c r="AN423"/>
  <c r="AS423" s="1"/>
  <c r="AV422"/>
  <c r="AR422"/>
  <c r="AT422"/>
  <c r="AN422"/>
  <c r="AS422"/>
  <c r="AV421"/>
  <c r="AR421"/>
  <c r="AT421" s="1"/>
  <c r="AN421"/>
  <c r="AS421" s="1"/>
  <c r="AV420"/>
  <c r="AR420"/>
  <c r="AT420"/>
  <c r="AN420"/>
  <c r="AS420"/>
  <c r="AV419"/>
  <c r="AR419"/>
  <c r="AT419" s="1"/>
  <c r="AN419"/>
  <c r="AS419" s="1"/>
  <c r="AV418"/>
  <c r="AR418"/>
  <c r="AT418"/>
  <c r="AN418"/>
  <c r="AS418"/>
  <c r="AV417"/>
  <c r="AR417"/>
  <c r="AT417" s="1"/>
  <c r="AN417"/>
  <c r="AS417" s="1"/>
  <c r="AV416"/>
  <c r="AR416"/>
  <c r="AT416"/>
  <c r="AN416"/>
  <c r="AS416"/>
  <c r="AV415"/>
  <c r="AR415"/>
  <c r="AT415" s="1"/>
  <c r="AN415"/>
  <c r="AS415" s="1"/>
  <c r="AV414"/>
  <c r="AR414"/>
  <c r="AT414"/>
  <c r="AN414"/>
  <c r="AS414"/>
  <c r="AV413"/>
  <c r="AR413"/>
  <c r="AT413" s="1"/>
  <c r="AN413"/>
  <c r="AS413" s="1"/>
  <c r="AV412"/>
  <c r="C412"/>
  <c r="AR412"/>
  <c r="AT412" s="1"/>
  <c r="D412"/>
  <c r="AN412"/>
  <c r="AS412"/>
  <c r="AV411"/>
  <c r="AR411"/>
  <c r="AT411" s="1"/>
  <c r="AN411"/>
  <c r="AS411" s="1"/>
  <c r="AV410"/>
  <c r="AR410"/>
  <c r="AT410"/>
  <c r="AN410"/>
  <c r="AS410"/>
  <c r="AV409"/>
  <c r="C409"/>
  <c r="AR409" s="1"/>
  <c r="AT409" s="1"/>
  <c r="D409"/>
  <c r="AN409"/>
  <c r="AS409" s="1"/>
  <c r="AV408"/>
  <c r="AR408"/>
  <c r="AT408"/>
  <c r="AN408"/>
  <c r="AS408"/>
  <c r="AV407"/>
  <c r="AR407"/>
  <c r="AT407" s="1"/>
  <c r="AN407"/>
  <c r="AS407" s="1"/>
  <c r="AV406"/>
  <c r="C406"/>
  <c r="AR406"/>
  <c r="AT406" s="1"/>
  <c r="D406"/>
  <c r="AN406"/>
  <c r="AS406"/>
  <c r="AV405"/>
  <c r="AR405"/>
  <c r="AT405" s="1"/>
  <c r="AN405"/>
  <c r="AS405" s="1"/>
  <c r="AV404"/>
  <c r="AR404"/>
  <c r="AT404"/>
  <c r="AN404"/>
  <c r="AS404"/>
  <c r="AV403"/>
  <c r="AR403"/>
  <c r="AT403" s="1"/>
  <c r="AN403"/>
  <c r="AS403" s="1"/>
  <c r="AV402"/>
  <c r="AR402"/>
  <c r="AT402"/>
  <c r="AN402"/>
  <c r="AS402"/>
  <c r="AV401"/>
  <c r="C401"/>
  <c r="AR401" s="1"/>
  <c r="AT401" s="1"/>
  <c r="D401"/>
  <c r="AN401"/>
  <c r="AS401" s="1"/>
  <c r="AV400"/>
  <c r="AR400"/>
  <c r="AT400"/>
  <c r="AN400"/>
  <c r="AS400"/>
  <c r="AV399"/>
  <c r="AR399"/>
  <c r="AT399" s="1"/>
  <c r="AN399"/>
  <c r="AS399" s="1"/>
  <c r="AV398"/>
  <c r="AR398"/>
  <c r="AT398"/>
  <c r="AN398"/>
  <c r="AS398"/>
  <c r="AV397"/>
  <c r="AR397"/>
  <c r="AT397" s="1"/>
  <c r="AN397"/>
  <c r="AS397" s="1"/>
  <c r="AV396"/>
  <c r="AR396"/>
  <c r="AT396"/>
  <c r="AN396"/>
  <c r="AS396"/>
  <c r="AV395"/>
  <c r="AR395"/>
  <c r="AT395" s="1"/>
  <c r="AN395"/>
  <c r="AS395" s="1"/>
  <c r="AV394"/>
  <c r="AR394"/>
  <c r="AT394"/>
  <c r="AN394"/>
  <c r="AS394"/>
  <c r="AV393"/>
  <c r="AR393"/>
  <c r="AT393" s="1"/>
  <c r="AN393"/>
  <c r="AS393" s="1"/>
  <c r="AV392"/>
  <c r="AR392"/>
  <c r="AT392"/>
  <c r="AN392"/>
  <c r="AS392"/>
  <c r="AV391"/>
  <c r="AR391"/>
  <c r="AT391" s="1"/>
  <c r="AN391"/>
  <c r="AS391" s="1"/>
  <c r="AV390"/>
  <c r="AR390"/>
  <c r="AT390"/>
  <c r="AN390"/>
  <c r="AS390"/>
  <c r="AV389"/>
  <c r="AR389"/>
  <c r="AT389" s="1"/>
  <c r="AN389"/>
  <c r="AS389" s="1"/>
  <c r="AV388"/>
  <c r="AR388"/>
  <c r="AT388"/>
  <c r="AN388"/>
  <c r="AS388"/>
  <c r="AV387"/>
  <c r="AR387"/>
  <c r="AT387" s="1"/>
  <c r="AN387"/>
  <c r="AS387" s="1"/>
  <c r="AV386"/>
  <c r="C386"/>
  <c r="AR386"/>
  <c r="AT386" s="1"/>
  <c r="D386"/>
  <c r="AN386"/>
  <c r="AS386"/>
  <c r="AV385"/>
  <c r="AR385"/>
  <c r="AT385" s="1"/>
  <c r="AN385"/>
  <c r="AS385" s="1"/>
  <c r="AV384"/>
  <c r="AR384"/>
  <c r="AT384"/>
  <c r="AN384"/>
  <c r="AS384"/>
  <c r="AV383"/>
  <c r="AR383"/>
  <c r="AT383" s="1"/>
  <c r="AN383"/>
  <c r="AS383" s="1"/>
  <c r="AV382"/>
  <c r="AR382"/>
  <c r="AT382"/>
  <c r="AN382"/>
  <c r="AS382"/>
  <c r="AV381"/>
  <c r="AR381"/>
  <c r="AT381" s="1"/>
  <c r="AN381"/>
  <c r="AS381" s="1"/>
  <c r="AV380"/>
  <c r="AR380"/>
  <c r="AT380"/>
  <c r="AN380"/>
  <c r="AS380"/>
  <c r="AV379"/>
  <c r="AR379"/>
  <c r="AT379" s="1"/>
  <c r="AN379"/>
  <c r="AS379" s="1"/>
  <c r="AV378"/>
  <c r="AR378"/>
  <c r="AT378"/>
  <c r="AN378"/>
  <c r="AS378"/>
  <c r="AV377"/>
  <c r="AR377"/>
  <c r="AT377" s="1"/>
  <c r="AN377"/>
  <c r="AS377" s="1"/>
  <c r="AV376"/>
  <c r="AR376"/>
  <c r="AT376"/>
  <c r="AN376"/>
  <c r="AS376"/>
  <c r="AV375"/>
  <c r="AR375"/>
  <c r="AT375" s="1"/>
  <c r="AN375"/>
  <c r="AS375" s="1"/>
  <c r="AV374"/>
  <c r="AR374"/>
  <c r="AT374"/>
  <c r="AN374"/>
  <c r="AS374"/>
  <c r="AV373"/>
  <c r="AR373"/>
  <c r="AT373" s="1"/>
  <c r="AN373"/>
  <c r="AS373" s="1"/>
  <c r="AV372"/>
  <c r="AR372"/>
  <c r="AT372"/>
  <c r="AN372"/>
  <c r="AS372"/>
  <c r="AV371"/>
  <c r="AR371"/>
  <c r="AT371" s="1"/>
  <c r="AN371"/>
  <c r="AS371" s="1"/>
  <c r="AV370"/>
  <c r="AR370"/>
  <c r="AT370"/>
  <c r="AN370"/>
  <c r="AS370"/>
  <c r="AV369"/>
  <c r="AR369"/>
  <c r="AT369" s="1"/>
  <c r="AN369"/>
  <c r="AS369" s="1"/>
  <c r="AV368"/>
  <c r="AR368"/>
  <c r="AT368"/>
  <c r="AN368"/>
  <c r="AS368"/>
  <c r="AV367"/>
  <c r="AR367"/>
  <c r="AT367" s="1"/>
  <c r="AN367"/>
  <c r="AS367" s="1"/>
  <c r="AV366"/>
  <c r="AR366"/>
  <c r="AT366"/>
  <c r="AN366"/>
  <c r="AS366"/>
  <c r="AV365"/>
  <c r="AR365"/>
  <c r="AT365" s="1"/>
  <c r="AN365"/>
  <c r="AS365" s="1"/>
  <c r="AV364"/>
  <c r="AR364"/>
  <c r="AT364"/>
  <c r="AN364"/>
  <c r="AS364"/>
  <c r="AV363"/>
  <c r="AR363"/>
  <c r="AT363" s="1"/>
  <c r="AN363"/>
  <c r="AS363" s="1"/>
  <c r="AV362"/>
  <c r="C362"/>
  <c r="AR362"/>
  <c r="AT362" s="1"/>
  <c r="D362"/>
  <c r="AN362"/>
  <c r="AS362"/>
  <c r="AV22"/>
  <c r="AR22"/>
  <c r="AT22" s="1"/>
  <c r="AN22"/>
  <c r="AS22" s="1"/>
  <c r="AV361"/>
  <c r="AR361"/>
  <c r="AT361"/>
  <c r="AN361"/>
  <c r="AS361"/>
  <c r="AV360"/>
  <c r="C360"/>
  <c r="AR360" s="1"/>
  <c r="AT360" s="1"/>
  <c r="D360"/>
  <c r="AN360"/>
  <c r="AS360" s="1"/>
  <c r="AV359"/>
  <c r="C359"/>
  <c r="AR359"/>
  <c r="AT359" s="1"/>
  <c r="D359"/>
  <c r="AN359"/>
  <c r="AS359"/>
  <c r="AV358"/>
  <c r="C358"/>
  <c r="AR358" s="1"/>
  <c r="AT358" s="1"/>
  <c r="D358"/>
  <c r="AN358"/>
  <c r="AS358" s="1"/>
  <c r="AV357"/>
  <c r="AR357"/>
  <c r="AT357"/>
  <c r="AN357"/>
  <c r="AS357"/>
  <c r="AV356"/>
  <c r="C356"/>
  <c r="AR356" s="1"/>
  <c r="AT356" s="1"/>
  <c r="D356"/>
  <c r="AN356"/>
  <c r="AS356" s="1"/>
  <c r="AV355"/>
  <c r="AR355"/>
  <c r="AT355"/>
  <c r="AN355"/>
  <c r="AS355"/>
  <c r="AV354"/>
  <c r="AR354"/>
  <c r="AT354" s="1"/>
  <c r="AN354"/>
  <c r="AS354" s="1"/>
  <c r="AV353"/>
  <c r="AR353"/>
  <c r="AT353"/>
  <c r="AN353"/>
  <c r="AS353"/>
  <c r="AV352"/>
  <c r="AR352"/>
  <c r="AT352" s="1"/>
  <c r="AN352"/>
  <c r="AS352" s="1"/>
  <c r="AV351"/>
  <c r="AR351"/>
  <c r="AT351"/>
  <c r="AN351"/>
  <c r="AS351"/>
  <c r="AV350"/>
  <c r="AR350"/>
  <c r="AT350" s="1"/>
  <c r="AN350"/>
  <c r="AS350" s="1"/>
  <c r="AV349"/>
  <c r="AR349"/>
  <c r="AT349"/>
  <c r="AN349"/>
  <c r="AS349"/>
  <c r="AV348"/>
  <c r="AR348"/>
  <c r="AT348" s="1"/>
  <c r="AN348"/>
  <c r="AS348" s="1"/>
  <c r="AV21"/>
  <c r="AR21"/>
  <c r="AT21"/>
  <c r="AN21"/>
  <c r="AS21"/>
  <c r="AV20"/>
  <c r="AR20"/>
  <c r="AT20" s="1"/>
  <c r="AN20"/>
  <c r="AS20" s="1"/>
  <c r="AV19"/>
  <c r="AR19"/>
  <c r="AT19"/>
  <c r="AN19"/>
  <c r="AS19"/>
  <c r="AV347"/>
  <c r="C347"/>
  <c r="AR347" s="1"/>
  <c r="AT347" s="1"/>
  <c r="D347"/>
  <c r="AN347"/>
  <c r="AS347" s="1"/>
  <c r="AV346"/>
  <c r="AR346"/>
  <c r="AT346"/>
  <c r="AN346"/>
  <c r="AS346"/>
  <c r="AV345"/>
  <c r="AR345"/>
  <c r="AT345" s="1"/>
  <c r="AN345"/>
  <c r="AS345" s="1"/>
  <c r="AV344"/>
  <c r="AR344"/>
  <c r="AT344"/>
  <c r="AN344"/>
  <c r="AS344"/>
  <c r="AV343"/>
  <c r="AR343"/>
  <c r="AT343" s="1"/>
  <c r="AN343"/>
  <c r="AS343" s="1"/>
  <c r="AV342"/>
  <c r="AR342"/>
  <c r="AT342"/>
  <c r="AN342"/>
  <c r="AS342"/>
  <c r="AV341"/>
  <c r="AR341"/>
  <c r="AT341" s="1"/>
  <c r="AN341"/>
  <c r="AS341" s="1"/>
  <c r="AV340"/>
  <c r="AR340"/>
  <c r="AT340"/>
  <c r="AN340"/>
  <c r="AS340"/>
  <c r="AV609"/>
  <c r="AR609"/>
  <c r="AT609" s="1"/>
  <c r="AN609"/>
  <c r="AS609" s="1"/>
  <c r="AV339"/>
  <c r="AR339"/>
  <c r="AT339"/>
  <c r="AN339"/>
  <c r="AS339"/>
  <c r="AV338"/>
  <c r="AR338"/>
  <c r="AT338" s="1"/>
  <c r="AN338"/>
  <c r="AS338" s="1"/>
  <c r="AV337"/>
  <c r="AR337"/>
  <c r="AT337"/>
  <c r="AN337"/>
  <c r="AS337"/>
  <c r="AV336"/>
  <c r="C336"/>
  <c r="AR336" s="1"/>
  <c r="AT336" s="1"/>
  <c r="D336"/>
  <c r="AV267"/>
  <c r="AR267"/>
  <c r="AT267"/>
  <c r="AN267"/>
  <c r="AS267"/>
  <c r="AV335"/>
  <c r="AR335"/>
  <c r="AT335" s="1"/>
  <c r="AN335"/>
  <c r="AS335" s="1"/>
  <c r="AV4"/>
  <c r="AR4"/>
  <c r="AT4"/>
  <c r="AN4"/>
  <c r="AS4"/>
  <c r="AV18"/>
  <c r="AR18"/>
  <c r="AT18" s="1"/>
  <c r="AN18"/>
  <c r="AS18" s="1"/>
  <c r="AV334"/>
  <c r="AR334"/>
  <c r="AT334"/>
  <c r="AN334"/>
  <c r="AS334"/>
  <c r="AV333"/>
  <c r="AR333"/>
  <c r="AT333" s="1"/>
  <c r="AN333"/>
  <c r="AS333" s="1"/>
  <c r="AV332"/>
  <c r="AR332"/>
  <c r="AT332"/>
  <c r="AN332"/>
  <c r="AS332"/>
  <c r="AV273"/>
  <c r="AR273"/>
  <c r="AT273" s="1"/>
  <c r="AN273"/>
  <c r="AS273" s="1"/>
  <c r="AV331"/>
  <c r="AR331"/>
  <c r="AT331"/>
  <c r="AN331"/>
  <c r="AS331"/>
  <c r="AV272"/>
  <c r="AR272"/>
  <c r="AT272" s="1"/>
  <c r="AN272"/>
  <c r="AS272" s="1"/>
  <c r="AV330"/>
  <c r="AR330"/>
  <c r="AT330"/>
  <c r="AN330"/>
  <c r="AS330"/>
  <c r="AV329"/>
  <c r="AR329"/>
  <c r="AT329" s="1"/>
  <c r="AN329"/>
  <c r="AS329" s="1"/>
  <c r="AV328"/>
  <c r="AR328"/>
  <c r="AT328"/>
  <c r="AN328"/>
  <c r="AS328"/>
  <c r="AV327"/>
  <c r="AR327"/>
  <c r="AT327" s="1"/>
  <c r="AN327"/>
  <c r="AS327" s="1"/>
  <c r="AV271"/>
  <c r="AR271"/>
  <c r="AT271"/>
  <c r="AN271"/>
  <c r="AS271"/>
  <c r="AV326"/>
  <c r="AR326"/>
  <c r="AT326" s="1"/>
  <c r="AN326"/>
  <c r="AS326" s="1"/>
  <c r="AV270"/>
  <c r="AR270"/>
  <c r="AT270"/>
  <c r="AN270"/>
  <c r="AS270"/>
  <c r="AV269"/>
  <c r="AR269"/>
  <c r="AT269" s="1"/>
  <c r="AN269"/>
  <c r="AS269" s="1"/>
  <c r="AV325"/>
  <c r="AR325"/>
  <c r="AT325"/>
  <c r="AN325"/>
  <c r="AS325"/>
  <c r="AV324"/>
  <c r="AR324"/>
  <c r="AT324" s="1"/>
  <c r="AN324"/>
  <c r="AS324" s="1"/>
  <c r="AV323"/>
  <c r="AR323"/>
  <c r="AT323"/>
  <c r="AN323"/>
  <c r="AS323"/>
  <c r="AV322"/>
  <c r="AR322"/>
  <c r="AT322" s="1"/>
  <c r="AN322"/>
  <c r="AS322" s="1"/>
  <c r="AV321"/>
  <c r="AR321"/>
  <c r="AT321"/>
  <c r="AN321"/>
  <c r="AS321"/>
  <c r="AV320"/>
  <c r="AR320"/>
  <c r="AT320" s="1"/>
  <c r="AN320"/>
  <c r="AS320" s="1"/>
  <c r="AV319"/>
  <c r="AR319"/>
  <c r="AT319"/>
  <c r="AN319"/>
  <c r="AS319"/>
  <c r="AV318"/>
  <c r="AR318"/>
  <c r="AT318" s="1"/>
  <c r="AN318"/>
  <c r="AS318" s="1"/>
  <c r="AV2"/>
  <c r="C2"/>
  <c r="AR2"/>
  <c r="AT2" s="1"/>
  <c r="D2"/>
  <c r="AS2" s="1"/>
  <c r="AN2"/>
  <c r="AN336" l="1"/>
  <c r="AS336" s="1"/>
  <c r="AN550"/>
  <c r="AS550" s="1"/>
  <c r="AN552"/>
  <c r="AS552" s="1"/>
  <c r="AN556"/>
  <c r="AS556" s="1"/>
  <c r="AN290"/>
  <c r="AS290" s="1"/>
  <c r="AN315"/>
  <c r="AS315" s="1"/>
  <c r="AN597"/>
  <c r="AS597" s="1"/>
  <c r="AN603"/>
  <c r="AS603" s="1"/>
  <c r="AN605"/>
  <c r="AS605" s="1"/>
</calcChain>
</file>

<file path=xl/sharedStrings.xml><?xml version="1.0" encoding="utf-8"?>
<sst xmlns="http://schemas.openxmlformats.org/spreadsheetml/2006/main" count="13809" uniqueCount="2791">
  <si>
    <t>国药准字Z20093132</t>
  </si>
  <si>
    <t>◆0.45gx15粒+赠3粒</t>
  </si>
  <si>
    <t>北京健都(原北京康的)</t>
  </si>
  <si>
    <t>国药准字Z20083425</t>
  </si>
  <si>
    <t>复方鱼腥草软胶囊</t>
  </si>
  <si>
    <t>◆0.5gx18粒</t>
  </si>
  <si>
    <t>安徽威尔曼</t>
  </si>
  <si>
    <t>66.31%</t>
  </si>
  <si>
    <t>国药准字Z20050708</t>
  </si>
  <si>
    <t>多维元素片(21)</t>
  </si>
  <si>
    <t>◆50片</t>
  </si>
  <si>
    <t>安徽锦辉</t>
  </si>
  <si>
    <t>68.31%</t>
  </si>
  <si>
    <t>维生素矿物质并补药</t>
  </si>
  <si>
    <t>国药准字H34023786</t>
  </si>
  <si>
    <t>厄贝沙坦片(若朋)</t>
  </si>
  <si>
    <t>◆75mgx6片x2板(薄膜衣)</t>
  </si>
  <si>
    <t>安徽环球药业</t>
  </si>
  <si>
    <t>57.29%</t>
  </si>
  <si>
    <t>国药准字H20000545</t>
  </si>
  <si>
    <t>清喉利咽颗粒</t>
  </si>
  <si>
    <t>5gx18袋</t>
  </si>
  <si>
    <t>安徽桂龙</t>
  </si>
  <si>
    <t>44.5%</t>
  </si>
  <si>
    <t>国药准字Z20053117</t>
  </si>
  <si>
    <t>医用护理口罩</t>
  </si>
  <si>
    <t>◆17cmx9cm-3Px50只(挂耳型)</t>
  </si>
  <si>
    <t>稳健实业</t>
  </si>
  <si>
    <t>医用外科手术器械</t>
  </si>
  <si>
    <t>其它外科手术器械</t>
  </si>
  <si>
    <t>粤食药监械(准)字2010第2640290号</t>
  </si>
  <si>
    <t>多乐士橡胶避孕套</t>
  </si>
  <si>
    <t>10只(风情系列)</t>
  </si>
  <si>
    <t>天津诚美</t>
  </si>
  <si>
    <t>避孕计生器械</t>
  </si>
  <si>
    <t>避孕套</t>
  </si>
  <si>
    <t>津药管械（准）字2006第2660469号</t>
  </si>
  <si>
    <t>10只(经典系列)</t>
  </si>
  <si>
    <t>75.57%</t>
  </si>
  <si>
    <t>津药管械（准）字2006第2660294号</t>
  </si>
  <si>
    <t>10只(国际标准彩色)</t>
  </si>
  <si>
    <t>辽食药监械（准）字2005第2660144号</t>
  </si>
  <si>
    <t>晕车贴</t>
  </si>
  <si>
    <t>◆1贴x2袋</t>
  </si>
  <si>
    <t>四川乐至贵均</t>
  </si>
  <si>
    <t>70.24%</t>
  </si>
  <si>
    <t>治疗康复保健器械</t>
  </si>
  <si>
    <t>含药贴膏类器械</t>
  </si>
  <si>
    <t>川资阳食药监械（准）字2008第1640003号</t>
  </si>
  <si>
    <t>BCT验孕盒</t>
  </si>
  <si>
    <t>◆HCG-B04(1人份)</t>
  </si>
  <si>
    <t>深圳比特</t>
  </si>
  <si>
    <t>粤食药监械(准)字2008第2400494号</t>
  </si>
  <si>
    <t>人绒毛膜促性腺激素检测试纸</t>
  </si>
  <si>
    <t>◆验孕盒1人份</t>
  </si>
  <si>
    <t>65.39%</t>
  </si>
  <si>
    <t>粤食药管械(准)字2004第2400314号</t>
  </si>
  <si>
    <t>淑女避孕试纸(排卵试纸)</t>
  </si>
  <si>
    <t>◆LH-A3.0(1条装)</t>
  </si>
  <si>
    <t>排卵检测试纸</t>
  </si>
  <si>
    <t>粤食药监械(准)字2008第2400495号</t>
  </si>
  <si>
    <t>◆1人份早孕试纸</t>
  </si>
  <si>
    <t>75.43%</t>
  </si>
  <si>
    <t>粤食药监械(准)字2004第2400314号</t>
  </si>
  <si>
    <t>毓婷天然胶乳橡胶避孕套</t>
  </si>
  <si>
    <t>◆12支(极限超薄)</t>
  </si>
  <si>
    <t>上海名邦</t>
  </si>
  <si>
    <t>75.27%</t>
  </si>
  <si>
    <t>沪食药监械(准)字2008第2660507号</t>
  </si>
  <si>
    <t>四川天药医药保健品有限公司</t>
  </si>
  <si>
    <t>◆12支(爽滑倍润)</t>
  </si>
  <si>
    <t>◆12支(激情酷热)</t>
  </si>
  <si>
    <t>74.93%</t>
  </si>
  <si>
    <t>12支（至尊金装）</t>
  </si>
  <si>
    <t>74.73%</t>
  </si>
  <si>
    <t>◆12支(螺纹诱惑)</t>
  </si>
  <si>
    <t>73.35%</t>
  </si>
  <si>
    <t>◆12支(浮点激情)</t>
  </si>
  <si>
    <t>72.85%</t>
  </si>
  <si>
    <t>远红外磁疗贴</t>
  </si>
  <si>
    <t>◆7.5cmx11cmx1贴x2袋ZS-E关节炎</t>
  </si>
  <si>
    <t>山东朱氏堂</t>
  </si>
  <si>
    <t>61.15%</t>
  </si>
  <si>
    <t>鲁食药监械(准)字2011第2260042号</t>
  </si>
  <si>
    <t>◆7.5cmx11cmx1贴x2袋ZS-C骨质增生</t>
  </si>
  <si>
    <t>61.58%</t>
  </si>
  <si>
    <t>◆7.5cmx11cmx1贴x2袋ZS-G软组织损伤</t>
  </si>
  <si>
    <t>64.49%</t>
  </si>
  <si>
    <t>◆7.5cmx11cmx1贴x2袋 ZS-B肩周炎</t>
  </si>
  <si>
    <t>63.74%</t>
  </si>
  <si>
    <t>◆7.5cmx11cmx1贴x2袋 ZS-A颈椎病</t>
  </si>
  <si>
    <t>62.82%</t>
  </si>
  <si>
    <t>◆7.5cmx11cmx1贴x2袋ZS-D腰椎间盘突出</t>
  </si>
  <si>
    <t>63.36%</t>
  </si>
  <si>
    <t>大卫早早孕(HCG)检测试纸</t>
  </si>
  <si>
    <t>条</t>
  </si>
  <si>
    <t>◆RH-HCG-S(单条装)</t>
  </si>
  <si>
    <t>润和生物医药</t>
  </si>
  <si>
    <t>77.95%</t>
  </si>
  <si>
    <t>粤食药管械（准）字2004第2400133号</t>
  </si>
  <si>
    <t>火花游戏大头超薄系列避孕套</t>
  </si>
  <si>
    <t>只</t>
  </si>
  <si>
    <t>10只(极致触感)</t>
  </si>
  <si>
    <t>马来西亚康乐</t>
  </si>
  <si>
    <t>国食药监械（进）字2006第2661816号</t>
  </si>
  <si>
    <t>广州一统医药科技有限公司</t>
  </si>
  <si>
    <t>火花游戏柔滑系列避孕套</t>
  </si>
  <si>
    <t>12只 高密度凸点</t>
  </si>
  <si>
    <t>58.67%</t>
  </si>
  <si>
    <t>国食药监械（进）字2006第3661816号</t>
  </si>
  <si>
    <t>12只 双倍紧缩</t>
  </si>
  <si>
    <t>59.23%</t>
  </si>
  <si>
    <t>12只 环纹交错</t>
  </si>
  <si>
    <t>欧逸儿天然胶乳橡胶避孕套</t>
  </si>
  <si>
    <t>◆12只超薄润滑</t>
  </si>
  <si>
    <t>马来西亚</t>
  </si>
  <si>
    <t>67.08%</t>
  </si>
  <si>
    <t>国食药监械(进)字2007第2660538号</t>
  </si>
  <si>
    <t>铝合金出诊箱</t>
  </si>
  <si>
    <t>15寸</t>
  </si>
  <si>
    <t>金坛剑云</t>
  </si>
  <si>
    <t>45.02%</t>
  </si>
  <si>
    <t>其它诊断检测器械</t>
  </si>
  <si>
    <t>舒适透气创可贴(哈药)</t>
  </si>
  <si>
    <t>◆70mmx18mmx100片(通用型)</t>
  </si>
  <si>
    <t>哈药总厂制剂厂</t>
  </si>
  <si>
    <t>61.24%</t>
  </si>
  <si>
    <t>2367.707850026691</t>
  </si>
  <si>
    <t>医用卫生材料及敷料</t>
  </si>
  <si>
    <t>创可贴类</t>
  </si>
  <si>
    <t>黑哈食药监械(准)字2009第1640049号</t>
  </si>
  <si>
    <t>透气轻巧创可贴(哈药)</t>
  </si>
  <si>
    <t>61.31%</t>
  </si>
  <si>
    <t>2741.9311520001755</t>
  </si>
  <si>
    <t>黑哈食药监械(准)字2009第1640044号</t>
  </si>
  <si>
    <t>透明防水创可贴(哈药)</t>
  </si>
  <si>
    <t>◆65mmx25mmx5片x20袋</t>
  </si>
  <si>
    <t>62.42%</t>
  </si>
  <si>
    <t>黑哈食药监械(准)字2009第1640043号</t>
  </si>
  <si>
    <t>耐磨防水创可贴(橙色装)</t>
  </si>
  <si>
    <t>◆5片x20袋(厚度0.03mm)</t>
  </si>
  <si>
    <t>63.43%</t>
  </si>
  <si>
    <t>黑哈食药监械(准)字2009第1640048号</t>
  </si>
  <si>
    <t>耐磨防水创可贴(蓝色装)</t>
  </si>
  <si>
    <t>◆5片x20袋(厚度0.05mm)</t>
  </si>
  <si>
    <t>4710.24763182004</t>
  </si>
  <si>
    <t>15.16特价</t>
    <phoneticPr fontId="2" type="noConversion"/>
  </si>
  <si>
    <t>会员特价</t>
    <phoneticPr fontId="2" type="noConversion"/>
  </si>
  <si>
    <t>卡通防水创可贴(哈药)</t>
  </si>
  <si>
    <t>◆5片x20袋(通用型)</t>
  </si>
  <si>
    <t>62.77%</t>
  </si>
  <si>
    <t>黑哈食药监械(准)字2009第1640047号</t>
  </si>
  <si>
    <t>◆5片x20袋(儿童型)</t>
  </si>
  <si>
    <t>59.41%</t>
  </si>
  <si>
    <t>7219.591249997905</t>
  </si>
  <si>
    <t>卡通防水创可贴</t>
  </si>
  <si>
    <t>◆5片x20袋(时尚型)</t>
  </si>
  <si>
    <t>哈药集团制剂厂</t>
  </si>
  <si>
    <t>64.8%</t>
  </si>
  <si>
    <t>7300.05912747999</t>
  </si>
  <si>
    <t>远红外跌打损伤贴</t>
  </si>
  <si>
    <t>◆9.5cmx12.5cmx6贴</t>
  </si>
  <si>
    <t>贵州苗药</t>
  </si>
  <si>
    <t>66.03%</t>
  </si>
  <si>
    <t>黔食药监械（准）字2007第2260034号</t>
  </si>
  <si>
    <t>贵州苗药药业有限公司</t>
  </si>
  <si>
    <t>远红外风湿关节炎痛贴</t>
  </si>
  <si>
    <t>65.49%</t>
  </si>
  <si>
    <t>黔食药监械（准）字2007第2260032号</t>
  </si>
  <si>
    <t>远红外肩周炎痛贴</t>
  </si>
  <si>
    <t>65.3%</t>
  </si>
  <si>
    <t>黔食药监械（准）字2007第2260033号</t>
  </si>
  <si>
    <t>远红外腰痛贴</t>
  </si>
  <si>
    <t>66.24%</t>
  </si>
  <si>
    <t>黔食药监械（准）字2007第2260036号</t>
  </si>
  <si>
    <t>远红外颈椎病康复贴</t>
  </si>
  <si>
    <t>66.68%</t>
  </si>
  <si>
    <t>黔食药监械（准）字2007第2260035号</t>
  </si>
  <si>
    <t>风湿关节炎痛贴</t>
  </si>
  <si>
    <t>◆7cmx9cmx4贴(精装)</t>
  </si>
  <si>
    <t>黔药管械（准）字2000第164004号</t>
  </si>
  <si>
    <t>颈椎康复贴</t>
  </si>
  <si>
    <t>69.23%</t>
  </si>
  <si>
    <t>黔药管械（准）字2004第2640011号</t>
  </si>
  <si>
    <t>骨质增生贴</t>
  </si>
  <si>
    <t>◆7cmx9cmx4片(精装)</t>
  </si>
  <si>
    <t>67.16%</t>
  </si>
  <si>
    <t>黔药管械准字2000第164009号</t>
  </si>
  <si>
    <t>酒精棉球</t>
  </si>
  <si>
    <t>◆50g(30球)</t>
  </si>
  <si>
    <t>广州雨纯生物</t>
  </si>
  <si>
    <t>73.91%</t>
  </si>
  <si>
    <t>医用棉花类</t>
  </si>
  <si>
    <t>粤穗食药监械(准)字2010第1640026号</t>
  </si>
  <si>
    <t>碘伏棉球</t>
  </si>
  <si>
    <t>◆45g(25球)</t>
  </si>
  <si>
    <t>73.62%</t>
  </si>
  <si>
    <t>粤穗食药监械(准)字2010第1640025号</t>
  </si>
  <si>
    <t>◆2贴+1片(促销装)</t>
  </si>
  <si>
    <t>广州雨纯</t>
  </si>
  <si>
    <t>77.83%</t>
  </si>
  <si>
    <t>粤穗食药监械（准）字2009第1580011号</t>
  </si>
  <si>
    <t>◆4贴+2片(促销装)</t>
  </si>
  <si>
    <t>76.25%</t>
  </si>
  <si>
    <t>冈本避孕套</t>
  </si>
  <si>
    <t>◆3只(纯极超薄)</t>
  </si>
  <si>
    <t>冈本株式会社</t>
  </si>
  <si>
    <t>60.22%</t>
  </si>
  <si>
    <t>国食药监械(进)字2005第2662724号</t>
  </si>
  <si>
    <t>多乐士天然胶乳橡胶避孕套</t>
  </si>
  <si>
    <t>◆12只(时尚系列)</t>
  </si>
  <si>
    <t>东洋松蒲</t>
  </si>
  <si>
    <t>59.69%</t>
  </si>
  <si>
    <t>小便器</t>
  </si>
  <si>
    <t>个</t>
  </si>
  <si>
    <t>1个(男式)</t>
  </si>
  <si>
    <t>成都明森</t>
  </si>
  <si>
    <t>63.87%</t>
  </si>
  <si>
    <t>其它治疗康复保健器械</t>
  </si>
  <si>
    <t>川卫消证字[2003]第006号</t>
  </si>
  <si>
    <t>一次性使用无菌医用口罩</t>
  </si>
  <si>
    <t>25个(B型绑带式)</t>
  </si>
  <si>
    <t>58.74%</t>
  </si>
  <si>
    <t>医用纱布类</t>
  </si>
  <si>
    <t>川食药监械(准)字2008第2640039号</t>
  </si>
  <si>
    <t>多功能冲洗器(欣兰润)</t>
  </si>
  <si>
    <t>100ml(型号LR/DGNCX)</t>
  </si>
  <si>
    <t>成都兰润</t>
  </si>
  <si>
    <t>54.28%</t>
  </si>
  <si>
    <t>冲洗器</t>
  </si>
  <si>
    <t>川成都食药监械（准）字2009第1660078号</t>
  </si>
  <si>
    <t>成都兰润生物科技有限公司</t>
  </si>
  <si>
    <t>人绒毛膜促性腺激素检测试纸(胶体金免疫层析法)毓婷</t>
  </si>
  <si>
    <t>◆1人份(笔型)</t>
  </si>
  <si>
    <t>北京易斯威特</t>
  </si>
  <si>
    <t>69.55%</t>
  </si>
  <si>
    <t>京药监械(准)字2009第2400781号</t>
  </si>
  <si>
    <t>◆1人份(卡型)</t>
  </si>
  <si>
    <t>胶体金早早孕检测试纸</t>
  </si>
  <si>
    <t>◆2.5mm单条装</t>
  </si>
  <si>
    <t>北京蓝十字生物</t>
  </si>
  <si>
    <t>京药监械（准）字2005第2400036号</t>
  </si>
  <si>
    <t>◆3.0mm单支装</t>
  </si>
  <si>
    <t>北京蓝十字</t>
  </si>
  <si>
    <t>62.27%</t>
  </si>
  <si>
    <t>京药管械（准）字2400656号（更）</t>
  </si>
  <si>
    <t>人绒毛膜促性腺激素检测试纸（胶体金法）</t>
  </si>
  <si>
    <t>◆条形/1个装</t>
  </si>
  <si>
    <t>90.55%</t>
  </si>
  <si>
    <t>◆笔型/1个装</t>
    <phoneticPr fontId="2" type="noConversion"/>
  </si>
  <si>
    <t>76.34%</t>
  </si>
  <si>
    <t>考核价</t>
    <phoneticPr fontId="2" type="noConversion"/>
  </si>
  <si>
    <t>毛利率</t>
    <phoneticPr fontId="2" type="noConversion"/>
  </si>
  <si>
    <t>瓶</t>
    <phoneticPr fontId="2" type="noConversion"/>
  </si>
  <si>
    <t>多潘立酮片(吗叮啉片)</t>
  </si>
  <si>
    <t>10mgx30片</t>
  </si>
  <si>
    <t>多酶片</t>
  </si>
  <si>
    <t>100片</t>
  </si>
  <si>
    <t>吲达帕胺片(寿比山)</t>
  </si>
  <si>
    <t>2.5mgx10片x3板(薄膜衣)</t>
  </si>
  <si>
    <t>三九胃泰颗粒</t>
  </si>
  <si>
    <t>2.5gx6袋(无糖)</t>
  </si>
  <si>
    <t>7g</t>
  </si>
  <si>
    <t>复方醋酸地塞米松乳膏(皮炎平软膏)</t>
  </si>
  <si>
    <t>§20g</t>
  </si>
  <si>
    <t>红霉素软膏</t>
  </si>
  <si>
    <t>1%x10g</t>
  </si>
  <si>
    <t>脑心通胶囊</t>
  </si>
  <si>
    <t>0.4gx18粒x2板(新包装)</t>
  </si>
  <si>
    <t>湿毒清胶囊</t>
  </si>
  <si>
    <t>地奥心血康胶囊</t>
  </si>
  <si>
    <t>100mgx10粒x2板</t>
  </si>
  <si>
    <t>感冒清片</t>
  </si>
  <si>
    <t>100片(薄膜衣)</t>
  </si>
  <si>
    <t>10gx9袋</t>
  </si>
  <si>
    <t>阿卡波糖(拜糖平）</t>
    <phoneticPr fontId="2" type="noConversion"/>
  </si>
  <si>
    <t>50mg*30片</t>
    <phoneticPr fontId="2" type="noConversion"/>
  </si>
  <si>
    <t>§酒石酸美托洛尔片(倍他乐克)</t>
  </si>
  <si>
    <t>25mgx20片</t>
  </si>
  <si>
    <t>非洛地平缓释片(波依定)</t>
  </si>
  <si>
    <t>§硝苯地平缓释片</t>
  </si>
  <si>
    <t>2.5mgx10片</t>
  </si>
  <si>
    <t>苯磺酸氨氯地平片(络活喜)</t>
  </si>
  <si>
    <t>5mgx7片</t>
  </si>
  <si>
    <t>酒石酸美托洛尔片(倍他乐克)</t>
  </si>
  <si>
    <t>50mgx20片</t>
  </si>
  <si>
    <t>通心络胶囊</t>
  </si>
  <si>
    <t>0.26gx30粒</t>
  </si>
  <si>
    <t>碳酸钙D3咀嚼片Ⅱ(钙尔奇D600)</t>
    <phoneticPr fontId="2" type="noConversion"/>
  </si>
  <si>
    <t>600mgx60片</t>
    <phoneticPr fontId="2" type="noConversion"/>
  </si>
  <si>
    <t>硝苯地平控释片(拜新同)</t>
  </si>
  <si>
    <t>30mgx7片</t>
  </si>
  <si>
    <t>盐酸二甲双胍片(格华止)</t>
  </si>
  <si>
    <t>0.85gx20片</t>
  </si>
  <si>
    <t>0.5gx20片</t>
    <phoneticPr fontId="2" type="noConversion"/>
  </si>
  <si>
    <t>缬沙坦胶囊(代文)</t>
  </si>
  <si>
    <t>80mgx7粒</t>
  </si>
  <si>
    <t>稳心颗粒(步长稳心颗粒)</t>
  </si>
  <si>
    <t>9gx9袋</t>
  </si>
  <si>
    <t>阿司匹林肠溶片(拜阿司匹灵片)</t>
  </si>
  <si>
    <t>0.1gx30片</t>
  </si>
  <si>
    <t>蛇胆川贝液</t>
  </si>
  <si>
    <t>多维元素片21(21金维他)</t>
  </si>
  <si>
    <t>货品ID</t>
  </si>
  <si>
    <t>备选</t>
    <phoneticPr fontId="2" type="noConversion"/>
  </si>
  <si>
    <t>15.16销售数量</t>
    <phoneticPr fontId="2" type="noConversion"/>
  </si>
  <si>
    <t>金额</t>
    <phoneticPr fontId="2" type="noConversion"/>
  </si>
  <si>
    <t>货品名称</t>
  </si>
  <si>
    <t>单位</t>
  </si>
  <si>
    <t>规格</t>
  </si>
  <si>
    <t>产地</t>
  </si>
  <si>
    <t>近30天销售数量</t>
  </si>
  <si>
    <t>近30销售金额</t>
  </si>
  <si>
    <t>近30毛利</t>
  </si>
  <si>
    <t>毛利率</t>
  </si>
  <si>
    <t>日销量</t>
  </si>
  <si>
    <t>日销额</t>
  </si>
  <si>
    <t>仓库数量</t>
  </si>
  <si>
    <t>仓库库存金额</t>
  </si>
  <si>
    <t>仓库可销天数</t>
  </si>
  <si>
    <t>门店数量</t>
  </si>
  <si>
    <t>门店库存金额</t>
  </si>
  <si>
    <t>门店可销天数</t>
  </si>
  <si>
    <t>公司可销天数</t>
  </si>
  <si>
    <t>大类ID</t>
  </si>
  <si>
    <t>大类名</t>
  </si>
  <si>
    <t>中类ID</t>
  </si>
  <si>
    <t>中类名</t>
  </si>
  <si>
    <t>小类ID</t>
  </si>
  <si>
    <t>小类名</t>
  </si>
  <si>
    <t>目录名</t>
  </si>
  <si>
    <t>是否停用</t>
  </si>
  <si>
    <t>是否禁请</t>
  </si>
  <si>
    <t>是否门特</t>
  </si>
  <si>
    <t>团促名</t>
  </si>
  <si>
    <t>ABC</t>
  </si>
  <si>
    <t>批准文号</t>
  </si>
  <si>
    <t>集团标识</t>
  </si>
  <si>
    <t>淘汰时间</t>
  </si>
  <si>
    <t>末次进价</t>
  </si>
  <si>
    <t>末次供应商ID</t>
  </si>
  <si>
    <t>末次供应商</t>
  </si>
  <si>
    <t>成本</t>
    <phoneticPr fontId="2" type="noConversion"/>
  </si>
  <si>
    <t>最高零售价</t>
  </si>
  <si>
    <t>最低零售价</t>
  </si>
  <si>
    <t>5折价格</t>
    <phoneticPr fontId="2" type="noConversion"/>
  </si>
  <si>
    <t>5折零售</t>
    <phoneticPr fontId="2" type="noConversion"/>
  </si>
  <si>
    <t>5折毛利额</t>
    <phoneticPr fontId="2" type="noConversion"/>
  </si>
  <si>
    <t>5折毛利率</t>
    <phoneticPr fontId="2" type="noConversion"/>
  </si>
  <si>
    <t>毛利率</t>
    <phoneticPr fontId="2" type="noConversion"/>
  </si>
  <si>
    <t>公司销售均价</t>
  </si>
  <si>
    <t>*</t>
    <phoneticPr fontId="2" type="noConversion"/>
  </si>
  <si>
    <t>早早孕检测试纸</t>
  </si>
  <si>
    <t>盒</t>
  </si>
  <si>
    <t>◆卡型/1个装</t>
  </si>
  <si>
    <t>北京库尔科技</t>
  </si>
  <si>
    <t>89.71%</t>
  </si>
  <si>
    <t>医疗器械</t>
  </si>
  <si>
    <t>医用诊断检测器械</t>
  </si>
  <si>
    <t>孕娠检测器械</t>
  </si>
  <si>
    <t>保障目录品种</t>
  </si>
  <si>
    <t>正常</t>
  </si>
  <si>
    <t>非禁请货品</t>
  </si>
  <si>
    <t>非门特货品</t>
  </si>
  <si>
    <t/>
  </si>
  <si>
    <t>D</t>
  </si>
  <si>
    <t>京药监械(准)字2009第2400264号</t>
  </si>
  <si>
    <t>北京库尔科技有限公司</t>
  </si>
  <si>
    <t>散痛舒片</t>
  </si>
  <si>
    <t>0.32gx12片x2板(薄膜衣)</t>
  </si>
  <si>
    <t>云南盘龙云海</t>
  </si>
  <si>
    <t>64.75%</t>
  </si>
  <si>
    <t>0</t>
  </si>
  <si>
    <t>基本目录品种</t>
  </si>
  <si>
    <t>公司ABC目录</t>
  </si>
  <si>
    <t>A</t>
  </si>
  <si>
    <t>国药准字Z20073055</t>
  </si>
  <si>
    <t>成都西部医药经营有限公司</t>
  </si>
  <si>
    <t>胃康灵胶囊</t>
  </si>
  <si>
    <t>0.4gx10粒x2板</t>
  </si>
  <si>
    <t>59.56%</t>
  </si>
  <si>
    <t>国药准字Z20063360</t>
  </si>
  <si>
    <t>人工牛黄甲硝唑胶囊</t>
  </si>
  <si>
    <t>20粒</t>
  </si>
  <si>
    <t>亚宝药业太原</t>
  </si>
  <si>
    <t>75.4%</t>
  </si>
  <si>
    <t>国药准字H14023381</t>
  </si>
  <si>
    <t>十五味黑药丸</t>
  </si>
  <si>
    <t>◆0.8gx8丸x2板</t>
  </si>
  <si>
    <t>西藏藏医学院</t>
  </si>
  <si>
    <t>61.52%</t>
  </si>
  <si>
    <t>国药准字Z54020093</t>
  </si>
  <si>
    <t>清肺止咳丸</t>
  </si>
  <si>
    <t>◆0.25gx12丸x3板</t>
  </si>
  <si>
    <t>61.85%</t>
  </si>
  <si>
    <t>国药准字Z20023217</t>
  </si>
  <si>
    <t>二十五味鬼臼丸</t>
  </si>
  <si>
    <t>◆1gx8丸</t>
  </si>
  <si>
    <t>62.35%</t>
  </si>
  <si>
    <t>国药准字Z54020095</t>
  </si>
  <si>
    <t>阿奇霉素干混悬剂</t>
  </si>
  <si>
    <t>0.1gx6袋</t>
  </si>
  <si>
    <t>石药集团欧意</t>
  </si>
  <si>
    <t>72.35%</t>
  </si>
  <si>
    <t>国药准字H10980217</t>
  </si>
  <si>
    <t>大败毒胶囊</t>
  </si>
  <si>
    <t>0.5gx30粒</t>
  </si>
  <si>
    <t>石家庄以岭</t>
  </si>
  <si>
    <t>74.95%</t>
  </si>
  <si>
    <t>国药准字Z20043120</t>
  </si>
  <si>
    <t>抗宫炎软胶囊</t>
  </si>
  <si>
    <t>◆0.75gx12粒x2板</t>
  </si>
  <si>
    <t>深圳佳泰</t>
  </si>
  <si>
    <t>71.45%</t>
  </si>
  <si>
    <t>B</t>
  </si>
  <si>
    <t>国药准字Z20060365</t>
  </si>
  <si>
    <t>妇炎康软胶囊</t>
  </si>
  <si>
    <t>◆0.75gx9粒x3板</t>
  </si>
  <si>
    <t>68.24%</t>
  </si>
  <si>
    <t>国药准字Z20050571</t>
  </si>
  <si>
    <t>消络痛片</t>
  </si>
  <si>
    <t>0.25gx24片(糖衣)</t>
  </si>
  <si>
    <t>荣昌制药(淄博)</t>
  </si>
  <si>
    <t>65%</t>
  </si>
  <si>
    <t>国药准字Z37021073</t>
  </si>
  <si>
    <t>心脑舒口服液</t>
  </si>
  <si>
    <t>10mlx6支</t>
  </si>
  <si>
    <t>61.23%</t>
  </si>
  <si>
    <t>国药准字Z37021096</t>
  </si>
  <si>
    <t>排石颗粒</t>
  </si>
  <si>
    <t>5gx9袋(无蔗糖)</t>
  </si>
  <si>
    <t>南京同仁堂</t>
  </si>
  <si>
    <t>59.58%</t>
  </si>
  <si>
    <t>国药准字Z32020071</t>
  </si>
  <si>
    <t>非那雄胺片(葆利安)</t>
  </si>
  <si>
    <t>5mgx10片</t>
  </si>
  <si>
    <t>南京美瑞</t>
  </si>
  <si>
    <t>两个字符串不明操作符,expr1=,expr2=100,op=*</t>
  </si>
  <si>
    <t>30天销量为0</t>
  </si>
  <si>
    <t>国药准字H20041908</t>
  </si>
  <si>
    <t>四季三黄片</t>
  </si>
  <si>
    <t>0.36gx12片x2板(薄膜衣片)</t>
  </si>
  <si>
    <t>昆明圣火</t>
  </si>
  <si>
    <t>73.27%</t>
  </si>
  <si>
    <t>国药准字Z20044422</t>
  </si>
  <si>
    <t>黄藤素软胶囊</t>
  </si>
  <si>
    <t>0.4gx12粒x2板</t>
  </si>
  <si>
    <t>70.82%</t>
  </si>
  <si>
    <t>国药准字Z20060376</t>
  </si>
  <si>
    <t>盐酸二甲双胍缓释片</t>
  </si>
  <si>
    <t>0.5gx20片</t>
  </si>
  <si>
    <t>江苏祥瑞</t>
  </si>
  <si>
    <t>67.96%</t>
  </si>
  <si>
    <t>国药准字H20051653</t>
  </si>
  <si>
    <t>兰索拉唑片</t>
  </si>
  <si>
    <t>15mgx12片(肠溶片)</t>
  </si>
  <si>
    <t>江苏康缘</t>
  </si>
  <si>
    <t>73.85%</t>
  </si>
  <si>
    <t>国药准字H20067606</t>
  </si>
  <si>
    <t>六味地黄软胶囊</t>
  </si>
  <si>
    <t>瓶</t>
  </si>
  <si>
    <t>0.38gx60粒</t>
  </si>
  <si>
    <t>63.27%</t>
  </si>
  <si>
    <t>国药准字Z20003012</t>
  </si>
  <si>
    <t xml:space="preserve">奥硝唑分散片
</t>
  </si>
  <si>
    <t xml:space="preserve">0.25gx12片
</t>
  </si>
  <si>
    <t>湖南九典制药</t>
  </si>
  <si>
    <t>63.17%</t>
  </si>
  <si>
    <t xml:space="preserve">国药准字H20040460
</t>
  </si>
  <si>
    <t>*</t>
    <phoneticPr fontId="2" type="noConversion"/>
  </si>
  <si>
    <t>黄连胶囊</t>
  </si>
  <si>
    <t>0.25gx12粒x3板</t>
  </si>
  <si>
    <t>湖北香连</t>
  </si>
  <si>
    <t>59.55%</t>
  </si>
  <si>
    <t>国药准字Z19983042</t>
  </si>
  <si>
    <t>中康牌氨糖软骨钙咀嚼片(佳汇泰)</t>
  </si>
  <si>
    <t>1.8gx30片x2瓶(香橙味)</t>
  </si>
  <si>
    <t>北京世纪中康</t>
  </si>
  <si>
    <t>33.08%</t>
  </si>
  <si>
    <t>大保健及蜜语花香</t>
  </si>
  <si>
    <t>国食健字G20110674</t>
  </si>
  <si>
    <t>氨基酸口服液</t>
  </si>
  <si>
    <t>提</t>
  </si>
  <si>
    <t>◆250mlx3瓶、宏洁牌</t>
  </si>
  <si>
    <t>樟树市宏洁</t>
  </si>
  <si>
    <t>55.51%</t>
  </si>
  <si>
    <t>保健食品</t>
  </si>
  <si>
    <t>滋补营养类保健食品</t>
  </si>
  <si>
    <t>氨基酸类保健食品</t>
  </si>
  <si>
    <t>禁请货品</t>
  </si>
  <si>
    <t>国食健字G20060503</t>
  </si>
  <si>
    <t>四川省佳汇泰生物科技开发有限公司</t>
  </si>
  <si>
    <t>睡好片(太极牌)</t>
  </si>
  <si>
    <t>◆200mgx8片x2板</t>
  </si>
  <si>
    <t>西南药业</t>
  </si>
  <si>
    <t>58.48%</t>
  </si>
  <si>
    <t>改善心脑血管功能类保健食品</t>
  </si>
  <si>
    <t>改善睡眠类保健食品</t>
  </si>
  <si>
    <t>T类品种</t>
  </si>
  <si>
    <t>T1</t>
  </si>
  <si>
    <t>国食健字G20041113</t>
  </si>
  <si>
    <t>佳汇泰螺旋藻片</t>
  </si>
  <si>
    <t>◆0.25gx300片</t>
  </si>
  <si>
    <t>西哥玛福建(荣成百合)</t>
  </si>
  <si>
    <t>58.32%</t>
  </si>
  <si>
    <t>辐射/抗突/抑制肿瘤类保健食品</t>
  </si>
  <si>
    <t>调节免疫力类保健食品</t>
  </si>
  <si>
    <t>国食健字G20060434</t>
  </si>
  <si>
    <t>央科藏域红天胶囊(原央科藏域牌红景天胶囊)</t>
  </si>
  <si>
    <t>0.3gx24粒</t>
  </si>
  <si>
    <t>西藏央科</t>
  </si>
  <si>
    <t>60.06%</t>
  </si>
  <si>
    <t>C</t>
  </si>
  <si>
    <t>国食健字G20050750</t>
  </si>
  <si>
    <t>圣保力牌钙加维生素D3软胶囊</t>
  </si>
  <si>
    <t>1.2gx90粒</t>
  </si>
  <si>
    <t>太原九坊堂</t>
  </si>
  <si>
    <t>58.65%</t>
  </si>
  <si>
    <t>补充维生素矿物质类保健食品</t>
  </si>
  <si>
    <t>维生素矿物质并补充类保健食品</t>
  </si>
  <si>
    <t>国食健字G20090106</t>
  </si>
  <si>
    <t>圣保力牌钙铁锌颗粒</t>
  </si>
  <si>
    <t>◆5gx15袋</t>
  </si>
  <si>
    <t>44.87%</t>
  </si>
  <si>
    <t>矿物质补充类保健食品</t>
  </si>
  <si>
    <t>国食健字G200920029</t>
  </si>
  <si>
    <t>*</t>
    <phoneticPr fontId="2" type="noConversion"/>
  </si>
  <si>
    <t>育松牌舒畅胶囊</t>
  </si>
  <si>
    <t>◆500mgx60粒</t>
  </si>
  <si>
    <t>四川省佳汇泰</t>
  </si>
  <si>
    <t>63.18%</t>
  </si>
  <si>
    <t>改善胃肠功能类保健食品</t>
  </si>
  <si>
    <t>清肠通便类保健食品</t>
  </si>
  <si>
    <t>国食健字G20060413</t>
  </si>
  <si>
    <t>*</t>
    <phoneticPr fontId="2" type="noConversion"/>
  </si>
  <si>
    <t>沐春牌钙镁片(佳汇泰)</t>
  </si>
  <si>
    <t>◆1.0gx80片</t>
  </si>
  <si>
    <t>63.4%</t>
  </si>
  <si>
    <t>国食健字G20110356</t>
  </si>
  <si>
    <t>红景天维生素胶囊</t>
  </si>
  <si>
    <t>0.55gx24粒</t>
  </si>
  <si>
    <t>47.73%</t>
  </si>
  <si>
    <t>抗疲劳/耐缺氧类保健食品</t>
  </si>
  <si>
    <t>耐缺氧类保健食品</t>
  </si>
  <si>
    <t>国食健字G20090299</t>
  </si>
  <si>
    <t>沐春牌钙软胶囊(佳汇泰)</t>
  </si>
  <si>
    <t>◆1.0gx120粒</t>
  </si>
  <si>
    <t>国食健字G20100367</t>
  </si>
  <si>
    <t>天然维生素E软胶囊</t>
  </si>
  <si>
    <t>0.4gx90粒</t>
  </si>
  <si>
    <t>59.67%</t>
  </si>
  <si>
    <t>维生素补充类保健食品</t>
  </si>
  <si>
    <t>国食健字G20100190</t>
  </si>
  <si>
    <t>灵芝孢子粉胶囊</t>
  </si>
  <si>
    <t>◆0.15gx80粒</t>
  </si>
  <si>
    <t>56.97%</t>
  </si>
  <si>
    <t>抑制肿瘤类保健食品</t>
  </si>
  <si>
    <t>卫食健字（2000）第0373号</t>
  </si>
  <si>
    <t>0.15gx60粒x3瓶</t>
  </si>
  <si>
    <t>57.99%</t>
  </si>
  <si>
    <t>卫食健字（2002）第0373号</t>
  </si>
  <si>
    <t>*</t>
    <phoneticPr fontId="2" type="noConversion"/>
  </si>
  <si>
    <t>西洋参红景天胶囊</t>
  </si>
  <si>
    <t>◆0.45gx80粒x4盒</t>
  </si>
  <si>
    <t>61.98%</t>
  </si>
  <si>
    <t>抗疲劳类保健食品</t>
  </si>
  <si>
    <t>国食健字G20100696</t>
  </si>
  <si>
    <t>佳汇泰牌西洋参红景天胶囊</t>
  </si>
  <si>
    <t>◆0.45gx60粒</t>
  </si>
  <si>
    <t>四川佳汇泰</t>
  </si>
  <si>
    <t>54.79%</t>
  </si>
  <si>
    <t>抗疲劳/耐缺氧保健食品</t>
  </si>
  <si>
    <t>沐春牌多种维生素钙铁锌片</t>
  </si>
  <si>
    <t>◆1.0gx60片(孕妇型)</t>
  </si>
  <si>
    <t>62.88%</t>
  </si>
  <si>
    <t>国食健字G20110443</t>
  </si>
  <si>
    <t>佳汇泰牌灵葛胶囊</t>
  </si>
  <si>
    <t>◆0.4gx6粒</t>
  </si>
  <si>
    <t>国食健字G20110483</t>
  </si>
  <si>
    <t>*</t>
    <phoneticPr fontId="2" type="noConversion"/>
  </si>
  <si>
    <t>林大通软胶囊</t>
  </si>
  <si>
    <t>◆1.0gx10粒</t>
  </si>
  <si>
    <t>深圳三也</t>
  </si>
  <si>
    <t>60.31%</t>
  </si>
  <si>
    <t>国食健字G20040652</t>
  </si>
  <si>
    <t>成都康利健保健品有限责任公司</t>
  </si>
  <si>
    <t>酒前酒后舒肝片</t>
  </si>
  <si>
    <t>◆1.0gx4片</t>
  </si>
  <si>
    <t>68.9%</t>
  </si>
  <si>
    <t>保肝护肝/解酒类保健食品</t>
  </si>
  <si>
    <t>排毒保肝/解酒类功能保健食品</t>
  </si>
  <si>
    <t>国食健字G20040347</t>
  </si>
  <si>
    <t>倍爱牌VD钙软胶囊</t>
  </si>
  <si>
    <t>◆1.2g×100粒</t>
  </si>
  <si>
    <t>深圳博辉</t>
  </si>
  <si>
    <t>国食健字G20080655</t>
  </si>
  <si>
    <t>佳汇泰深海鱼油胶丸</t>
  </si>
  <si>
    <t>◆0.45gx100粒</t>
  </si>
  <si>
    <t>荣成鸿洋神海洋生物</t>
  </si>
  <si>
    <t>63.25%</t>
  </si>
  <si>
    <t>调节血压类保健食品</t>
  </si>
  <si>
    <t>卫食健字(1999)第0306号</t>
  </si>
  <si>
    <t xml:space="preserve">硒螺旋藻软胶囊
</t>
  </si>
  <si>
    <t xml:space="preserve">100粒
</t>
  </si>
  <si>
    <t xml:space="preserve">荣成百合生物
 </t>
  </si>
  <si>
    <t>48.96%</t>
  </si>
  <si>
    <t xml:space="preserve">国食健字G20090076
</t>
  </si>
  <si>
    <t>百合康硒螺旋藻软胶囊(千林)</t>
  </si>
  <si>
    <t>0.5gx120粒</t>
  </si>
  <si>
    <t>荣成百合生物</t>
  </si>
  <si>
    <t>70.49%</t>
  </si>
  <si>
    <t>百合康牌维生素AD软胶囊</t>
  </si>
  <si>
    <t>◆0.3gx20粒</t>
  </si>
  <si>
    <t>国食健字G20110481</t>
  </si>
  <si>
    <t>百合康大豆提取物软胶囊</t>
  </si>
  <si>
    <t>◆0.5gx90粒</t>
  </si>
  <si>
    <t>51.73%</t>
  </si>
  <si>
    <t>调节血脂类保健食品</t>
  </si>
  <si>
    <t>百合康苦瓜洋参软胶囊</t>
  </si>
  <si>
    <t>◆0.5gx80粒</t>
  </si>
  <si>
    <t>55.55%</t>
  </si>
  <si>
    <t>调节血糖类保健食品</t>
  </si>
  <si>
    <t>国食健字G20100623</t>
  </si>
  <si>
    <t>源生堂海狗油人参丸</t>
  </si>
  <si>
    <t>◆0.32gx60粒</t>
  </si>
  <si>
    <t>61.8%</t>
  </si>
  <si>
    <t>其它改善心脑血管类保健食品</t>
  </si>
  <si>
    <t>国食健字G20040972</t>
  </si>
  <si>
    <t>百合康铁锌硒维生素软胶囊</t>
  </si>
  <si>
    <t>55.44%</t>
  </si>
  <si>
    <t>国食健字G20100189</t>
  </si>
  <si>
    <t>*</t>
    <phoneticPr fontId="2" type="noConversion"/>
  </si>
  <si>
    <t>百合康大豆卵磷脂软胶囊</t>
  </si>
  <si>
    <t>1.2gx100粒</t>
  </si>
  <si>
    <t>56.66%</t>
  </si>
  <si>
    <t>国食健字G20080579</t>
  </si>
  <si>
    <t>百合康钙维D软胶囊</t>
  </si>
  <si>
    <t>◆1.1gx100粒</t>
  </si>
  <si>
    <t>51.74%</t>
  </si>
  <si>
    <t>国食健字G20090065</t>
  </si>
  <si>
    <t>百合康钙铁锌咀嚼片</t>
  </si>
  <si>
    <t>◆1.2gx60片</t>
  </si>
  <si>
    <t>53.53%</t>
  </si>
  <si>
    <t>国食健字G20090406</t>
  </si>
  <si>
    <t>百合康芦荟软胶囊</t>
  </si>
  <si>
    <t>500mgx100粒</t>
  </si>
  <si>
    <t>58.94%</t>
  </si>
  <si>
    <t>国食健字G20100398</t>
  </si>
  <si>
    <t>百合康牌胶原蛋白大豆提取物软胶囊</t>
  </si>
  <si>
    <t>◆0.8gx80粒</t>
  </si>
  <si>
    <t>美容养颜保健食品</t>
  </si>
  <si>
    <t>国食健字G20110517</t>
  </si>
  <si>
    <t>百合康褪黑素维生素B6胶囊</t>
  </si>
  <si>
    <t>◆0.15gx24粒</t>
  </si>
  <si>
    <t>60.7%</t>
  </si>
  <si>
    <t>国食健字G20100314</t>
  </si>
  <si>
    <t>佳汇泰天然维生素E胶囊</t>
  </si>
  <si>
    <t>◆0.5gx120粒</t>
  </si>
  <si>
    <t>52.07%</t>
  </si>
  <si>
    <t>国食健字G20080316</t>
  </si>
  <si>
    <t>百合康维生素C片</t>
  </si>
  <si>
    <t>56.2%</t>
  </si>
  <si>
    <t>国食健字G20090200</t>
  </si>
  <si>
    <t>◆0.8gx80粒x2盒</t>
  </si>
  <si>
    <t>葡萄籽大豆提取物软胶囊(百合康)</t>
  </si>
  <si>
    <t>500mgx100粒(绿色经典)</t>
  </si>
  <si>
    <t>荣成百合</t>
  </si>
  <si>
    <t>54.84%</t>
  </si>
  <si>
    <t>祛黄褐斑类保健食品</t>
  </si>
  <si>
    <t>国食健字G20080483</t>
  </si>
  <si>
    <t>Best蛋白质粉</t>
  </si>
  <si>
    <t>罐</t>
  </si>
  <si>
    <t>◆450g</t>
  </si>
  <si>
    <t>美国SK</t>
  </si>
  <si>
    <t>57.76%</t>
  </si>
  <si>
    <t>蛋白质类保健食品</t>
  </si>
  <si>
    <t>高浓度水解胶原蛋白片(拉斯维康)</t>
  </si>
  <si>
    <t>◆86.1g(1435mgx60片)</t>
  </si>
  <si>
    <t>美国Power NutritionCo.USA</t>
  </si>
  <si>
    <t>65.69%</t>
  </si>
  <si>
    <t>山东圣健生物科技有限公司</t>
  </si>
  <si>
    <t>高浓度大蒜精软胶囊(拉斯维康)</t>
  </si>
  <si>
    <t>◆169.5g(565mgx300粒)</t>
  </si>
  <si>
    <t>β-胡萝卜素软胶囊(拉斯维康)</t>
  </si>
  <si>
    <t>◆22.2g(370mgx60粒)</t>
  </si>
  <si>
    <t>66.98%</t>
  </si>
  <si>
    <t>复合氨基酸咀嚼片(拉斯维康)</t>
  </si>
  <si>
    <t>◆90g(1500mgx60片)</t>
  </si>
  <si>
    <t>71.87%</t>
  </si>
  <si>
    <t>螺旋藻营养膳食片(拉斯维康)</t>
  </si>
  <si>
    <t>◆75g(250mgx300片)</t>
  </si>
  <si>
    <t>钙+A+D软胶囊(拉斯维康)</t>
  </si>
  <si>
    <t>◆28.8g(480mgx60粒)</t>
  </si>
  <si>
    <t>改善骨质疏松类保健食品</t>
  </si>
  <si>
    <t>鲨鱼软骨营养复合片(拉斯维康)</t>
  </si>
  <si>
    <t>◆76.8g(1280mgx60片)</t>
  </si>
  <si>
    <t>高浓度儿童鱼油DHA软胶囊(拉斯维康)</t>
  </si>
  <si>
    <t>◆57g(570mgx100粒)</t>
  </si>
  <si>
    <t>60%</t>
  </si>
  <si>
    <t>促进生长发育类保健食品</t>
  </si>
  <si>
    <t>苦瓜精萃复合营养胶囊(拉斯维康)</t>
  </si>
  <si>
    <t>◆36.36g(606mgx60粒)</t>
  </si>
  <si>
    <t>72.69%</t>
  </si>
  <si>
    <t>钙镁锌片(拉斯维康)</t>
  </si>
  <si>
    <t>◆84g(1400mgx60片)</t>
  </si>
  <si>
    <t>70.23%</t>
  </si>
  <si>
    <t>高浓度深海鱼油软胶囊（拉斯维康）</t>
  </si>
  <si>
    <t>◆148.1g(1481mgx100粒)</t>
  </si>
  <si>
    <t>美国Power Nutritional Co.USA</t>
  </si>
  <si>
    <t>74.51%</t>
  </si>
  <si>
    <t>月见草油软胶囊(拉斯维康)</t>
  </si>
  <si>
    <t>◆42.6g(710mgx60粒)</t>
  </si>
  <si>
    <t>调节内分泌保健食品</t>
  </si>
  <si>
    <t>山桑子营养复合片(拉斯维康)</t>
  </si>
  <si>
    <t>◆72g(1200mgx60片)</t>
  </si>
  <si>
    <t>其它保健食品</t>
  </si>
  <si>
    <t>改善视力类保健食品</t>
  </si>
  <si>
    <t>大豆卵磷脂软胶囊(拉斯维康)</t>
  </si>
  <si>
    <t>◆140g(1400mgx100粒)</t>
  </si>
  <si>
    <t>56.17%</t>
  </si>
  <si>
    <t>挪威鳕鱼鱼肝油软胶囊</t>
  </si>
  <si>
    <t>58g(100粒)</t>
  </si>
  <si>
    <t>美国NATURE'S BOUNTY INC</t>
  </si>
  <si>
    <t>57.52%</t>
  </si>
  <si>
    <t>重庆市医药保健品进出口有限公司</t>
  </si>
  <si>
    <t>欧米伽-3深海鱼油软胶囊</t>
  </si>
  <si>
    <t>169g(100粒)</t>
  </si>
  <si>
    <t>55.66%</t>
  </si>
  <si>
    <t>挪威鳕鱼鱼肝油软胶囊(自然之宝)</t>
  </si>
  <si>
    <t>41.5g(415mgx100粒)</t>
  </si>
  <si>
    <t>58.41%</t>
  </si>
  <si>
    <t>褪黑素片(自然之宝)</t>
  </si>
  <si>
    <t>48g(400mgx120片)</t>
  </si>
  <si>
    <t>54.49%</t>
  </si>
  <si>
    <t>钙镁锌营养片(自然之宝)</t>
  </si>
  <si>
    <t>140g(1.4gx100片)</t>
  </si>
  <si>
    <t>56.19%</t>
  </si>
  <si>
    <t>美味维C咀嚼片</t>
  </si>
  <si>
    <t>161.1g(1.79gx90片)</t>
  </si>
  <si>
    <t>56.14%</t>
  </si>
  <si>
    <t>液体牡蛎提取物软胶囊(原液体钙软胶囊)</t>
  </si>
  <si>
    <t>132g(1.1gx120粒)</t>
  </si>
  <si>
    <t>53.74%</t>
  </si>
  <si>
    <t>小麦胚芽提取物软胶囊(自然之宝)原天然维生素E软胶囊</t>
  </si>
  <si>
    <t>40g(400mgx100粒)</t>
  </si>
  <si>
    <t>55.12%</t>
  </si>
  <si>
    <t>叶酸营养片(自然之宝)</t>
  </si>
  <si>
    <t>38g(152mgx250片)</t>
  </si>
  <si>
    <t>51.3%</t>
  </si>
  <si>
    <t>维矿全ABC PLUS多为复合营养片</t>
  </si>
  <si>
    <t>87g(60片)</t>
  </si>
  <si>
    <t>芦荟软胶囊</t>
  </si>
  <si>
    <t>60g(60粒)</t>
  </si>
  <si>
    <t>现有库存</t>
    <phoneticPr fontId="2" type="noConversion"/>
  </si>
  <si>
    <t>预计两周销售差额</t>
    <phoneticPr fontId="2" type="noConversion"/>
  </si>
  <si>
    <t>增加计划</t>
    <phoneticPr fontId="2" type="noConversion"/>
  </si>
  <si>
    <t>维矿全ABC SENIOR多维复合营养片</t>
  </si>
  <si>
    <t>162g(120片)</t>
  </si>
  <si>
    <t>欧米伽-3深海鱼油软胶囊(自然之宝)</t>
  </si>
  <si>
    <t>120g(1.2gx100粒)</t>
  </si>
  <si>
    <t>54.87%</t>
  </si>
  <si>
    <t>谷物提取物营养片(原复合B族维生素营养片)</t>
  </si>
  <si>
    <t>78g(780mgx100片)</t>
  </si>
  <si>
    <t>58.08%</t>
  </si>
  <si>
    <t>乳清蛋白</t>
  </si>
  <si>
    <t>听</t>
  </si>
  <si>
    <t>455g</t>
  </si>
  <si>
    <t>52.71%</t>
  </si>
  <si>
    <t>圣洁莓复合提取物胶囊</t>
  </si>
  <si>
    <t>146g(180粒)</t>
  </si>
  <si>
    <t>57.25%</t>
  </si>
  <si>
    <t>液体牡蛎提取物软胶囊(液体钙软胶囊)自然之宝</t>
  </si>
  <si>
    <t>208g(2.08gx100粒)孕妇适用</t>
  </si>
  <si>
    <t>56.84%</t>
  </si>
  <si>
    <t>叶黄素软胶囊</t>
  </si>
  <si>
    <t>18g(300mgx60粒)</t>
  </si>
  <si>
    <t>54.54%</t>
  </si>
  <si>
    <t>改善记忆力类保健食品</t>
  </si>
  <si>
    <t>辅酶Q10软胶囊(自然之宝)</t>
  </si>
  <si>
    <t>13g(60粒)</t>
  </si>
  <si>
    <t>50.26%</t>
  </si>
  <si>
    <t>其它滋补营养保健食品</t>
  </si>
  <si>
    <t>儿童果蔬综合营养咀嚼片(原儿童多维咀嚼片)自然之宝</t>
  </si>
  <si>
    <t>180g(1.5gx120片)</t>
  </si>
  <si>
    <t>56.53%</t>
  </si>
  <si>
    <t>液体水解胶原蛋白</t>
  </si>
  <si>
    <t>473ml</t>
  </si>
  <si>
    <t>52.93%</t>
  </si>
  <si>
    <t>水解胶原蛋白营养片(自然之宝)</t>
  </si>
  <si>
    <t>216g(300片)</t>
  </si>
  <si>
    <t>49.86%</t>
  </si>
  <si>
    <t>孕安多维复合营养片(自然之宝)</t>
  </si>
  <si>
    <t>65g(60片)</t>
  </si>
  <si>
    <t>54.09%</t>
  </si>
  <si>
    <t>DHA软胶囊(自然之宝)</t>
  </si>
  <si>
    <t>55.52%</t>
  </si>
  <si>
    <t>酯化水果提取物营养片(自然之宝)原酯化C营养片</t>
  </si>
  <si>
    <t>94g(1.04gx90片)</t>
  </si>
  <si>
    <t>51.6%</t>
  </si>
  <si>
    <t>奶蓟提取物软胶囊(自然之宝)</t>
  </si>
  <si>
    <t>45.9g(510mgx90粒)</t>
  </si>
  <si>
    <t>47.51%</t>
  </si>
  <si>
    <t>极致ULTRA MAN复合营养片</t>
  </si>
  <si>
    <t>138g(90片)(男士)</t>
  </si>
  <si>
    <t>46.86%</t>
  </si>
  <si>
    <t>硒营养片(自然之宝)</t>
  </si>
  <si>
    <t>83g(330mgx250片)</t>
  </si>
  <si>
    <t>55.48%</t>
  </si>
  <si>
    <t>极致ULTRA WOMAN复合营养片</t>
  </si>
  <si>
    <t>198g(90片)(女士)</t>
  </si>
  <si>
    <t>52.91%</t>
  </si>
  <si>
    <t>葡萄籽提取物胶囊(自然之宝)</t>
  </si>
  <si>
    <t>41g(410mgx100粒)</t>
  </si>
  <si>
    <t>53.5%</t>
  </si>
  <si>
    <t>番茄红素软胶囊(自然之宝)</t>
  </si>
  <si>
    <t>25g(250mgx100粒)</t>
  </si>
  <si>
    <t>52.59%</t>
  </si>
  <si>
    <t>延缓衰老类保健食品</t>
  </si>
  <si>
    <t>大豆蛋白</t>
  </si>
  <si>
    <t>50.05%</t>
  </si>
  <si>
    <t>β-胡萝卜素软胶囊(自然之宝)</t>
  </si>
  <si>
    <t>10g(100mgx100粒)</t>
  </si>
  <si>
    <t>52.22%</t>
  </si>
  <si>
    <t>欧米伽-3高纯深海鱼油软胶囊(自然之宝)</t>
  </si>
  <si>
    <t>100g(1gx100粒)</t>
  </si>
  <si>
    <t>51.29%</t>
  </si>
  <si>
    <t>铬营养片</t>
  </si>
  <si>
    <t>68g(270mgx250片)</t>
  </si>
  <si>
    <t>左旋肉碱营养片</t>
  </si>
  <si>
    <t>37.2g(1.24gx30片)</t>
  </si>
  <si>
    <t>减肥类保健食品</t>
  </si>
  <si>
    <t>38g(1.25gx30片)</t>
  </si>
  <si>
    <t>Osteo葡萄糖胺软骨素MSM复合营养囊片</t>
  </si>
  <si>
    <t>110g(1.0gx110片)</t>
  </si>
  <si>
    <t>水果、小麦胚芽复合提取物软胶囊(原维生素C加E软胶囊)自然之宝</t>
  </si>
  <si>
    <t>109g(100粒)</t>
  </si>
  <si>
    <t>51.57%</t>
  </si>
  <si>
    <t>黑升麻、大豆异黄酮复合营养片(自然之宝)</t>
  </si>
  <si>
    <t>60.5g(605mgx100片)</t>
  </si>
  <si>
    <t>54.74%</t>
  </si>
  <si>
    <t>奶蓟提取物软胶囊</t>
  </si>
  <si>
    <t>77g(90粒)</t>
  </si>
  <si>
    <t>51.16%</t>
  </si>
  <si>
    <t>60g(100粒)</t>
  </si>
  <si>
    <t>58.97%</t>
  </si>
  <si>
    <t>葡萄籽提取物胶囊</t>
  </si>
  <si>
    <t>51g(100粒)</t>
  </si>
  <si>
    <t>50.51%</t>
  </si>
  <si>
    <t>β-胡萝卜素软胶囊</t>
  </si>
  <si>
    <t>19g(100粒)</t>
  </si>
  <si>
    <t>孕安综合营养片(原孕安多维复合营养片)</t>
  </si>
  <si>
    <t>64.8g(1.08gx60片)</t>
  </si>
  <si>
    <t>55.49%</t>
  </si>
  <si>
    <t>*</t>
    <phoneticPr fontId="2" type="noConversion"/>
  </si>
  <si>
    <t>大豆卵磷脂软胶囊(自然之宝)</t>
  </si>
  <si>
    <t>133g(1.33gx100粒)</t>
  </si>
  <si>
    <t>51.87%</t>
  </si>
  <si>
    <t>左旋肉碱营养片(内赠苹果醋营养片)</t>
  </si>
  <si>
    <t>1.24gx30片+(赠650mgx30片)</t>
  </si>
  <si>
    <t>55.91%</t>
  </si>
  <si>
    <t>秘鲁植物提取物胶囊(自然之宝)</t>
  </si>
  <si>
    <t>33g(550mgx60粒)</t>
  </si>
  <si>
    <t>53.83%</t>
  </si>
  <si>
    <t>儿童多维咀嚼片(自然之宝)</t>
  </si>
  <si>
    <t>183g(120片)(草莓味)</t>
  </si>
  <si>
    <t>57.82%</t>
  </si>
  <si>
    <t>1.09gx110片</t>
  </si>
  <si>
    <t>49.98%</t>
  </si>
  <si>
    <t>月见草油软胶囊</t>
  </si>
  <si>
    <t>1.43gx60粒</t>
  </si>
  <si>
    <t>51.67%</t>
  </si>
  <si>
    <t>大豆卵磷脂软胶囊</t>
  </si>
  <si>
    <t>180g(100粒)</t>
  </si>
  <si>
    <t>47.37%</t>
  </si>
  <si>
    <t>螺旋藻营养片</t>
  </si>
  <si>
    <t>204g(680mgx300片)</t>
  </si>
  <si>
    <t>47.89%</t>
  </si>
  <si>
    <t>胶原蛋白营养片(自然之宝)</t>
  </si>
  <si>
    <t>36g(50片)</t>
  </si>
  <si>
    <t>膳食纤维营养胶囊(自然之宝)</t>
  </si>
  <si>
    <t>90g(500mgx180粒)</t>
  </si>
  <si>
    <t>重庆桐君阁股份有限公司医药批发分公司</t>
  </si>
  <si>
    <t>沐春牌血红素铁胶囊</t>
  </si>
  <si>
    <t>◆0.5gx60粒</t>
  </si>
  <si>
    <t>洛阳众康</t>
  </si>
  <si>
    <t>改善营养性贫血类保健食品</t>
  </si>
  <si>
    <t>国食健字G20110439</t>
  </si>
  <si>
    <t>复合氨基酸口服液</t>
  </si>
  <si>
    <t>◆250mlx2瓶 红色</t>
  </si>
  <si>
    <t>江西认真药业</t>
  </si>
  <si>
    <t>69.81%</t>
  </si>
  <si>
    <t>国食健字G20041328</t>
  </si>
  <si>
    <t>◆250mlx2瓶 蓝色</t>
  </si>
  <si>
    <t>70.8%</t>
  </si>
  <si>
    <t xml:space="preserve">◆250mlx3瓶 </t>
  </si>
  <si>
    <t>64.82%</t>
  </si>
  <si>
    <t>*</t>
    <phoneticPr fontId="2" type="noConversion"/>
  </si>
  <si>
    <t>◆250ml红色</t>
  </si>
  <si>
    <t>61.54%</t>
  </si>
  <si>
    <t>佳维钙咀嚼片</t>
  </si>
  <si>
    <t>1.5g x 60片</t>
  </si>
  <si>
    <t>佳汇泰生物科技</t>
  </si>
  <si>
    <t>58.71%</t>
  </si>
  <si>
    <t>(川)卫食证字(2008)第511402-000118号</t>
  </si>
  <si>
    <t>*</t>
    <phoneticPr fontId="2" type="noConversion"/>
  </si>
  <si>
    <t>美澳健钙加维生素D软胶囊</t>
  </si>
  <si>
    <t>◆1.2gx100粒</t>
  </si>
  <si>
    <t>广州市龙力贸易</t>
  </si>
  <si>
    <t>60.66%</t>
  </si>
  <si>
    <t>国食健字G20080063</t>
  </si>
  <si>
    <t>多维钙咀嚼片(美澳健)</t>
  </si>
  <si>
    <t>◆1gx60片(儿童型)</t>
  </si>
  <si>
    <t>55.54%</t>
  </si>
  <si>
    <t>国食健字G20090449</t>
  </si>
  <si>
    <t>潘高寿润喉糖B</t>
  </si>
  <si>
    <t>◆56g(特强型)(铁盒)</t>
  </si>
  <si>
    <t>广州潘高寿</t>
  </si>
  <si>
    <t>62.57%</t>
  </si>
  <si>
    <t>清咽润喉类保健食品</t>
  </si>
  <si>
    <t>补充目录品种</t>
  </si>
  <si>
    <t>成都德仁堂药业有限公司</t>
  </si>
  <si>
    <t>潘高寿川贝枇杷糖(铁盒)</t>
  </si>
  <si>
    <t>◆33g</t>
  </si>
  <si>
    <t>63.49%</t>
  </si>
  <si>
    <t>卫食健字(2001)第0016号</t>
  </si>
  <si>
    <t>康家福牌螺旋藻胶囊</t>
  </si>
  <si>
    <t>0.43gx150粒</t>
  </si>
  <si>
    <t>广州绿谷(广州龙力)</t>
  </si>
  <si>
    <t>国食健字G20080118</t>
  </si>
  <si>
    <t>无糖钙片(美澳健)</t>
  </si>
  <si>
    <t>◆120g(1.2gx100片)</t>
  </si>
  <si>
    <t>广州绿谷</t>
  </si>
  <si>
    <t>国食健字G20070175</t>
  </si>
  <si>
    <t>广州龙力贸易发展有限公司</t>
  </si>
  <si>
    <t>康家福牌无糖钙片</t>
  </si>
  <si>
    <t>120g(1.2g×100片）</t>
  </si>
  <si>
    <t>美澳健牌胶原蛋白维C片</t>
  </si>
  <si>
    <t>18g(0.6gx30片)</t>
  </si>
  <si>
    <t>广州龙力(广州美澳健)</t>
  </si>
  <si>
    <t>53.19%</t>
  </si>
  <si>
    <t>国食健字G20080382</t>
  </si>
  <si>
    <t>美澳健牌天然维生素E软胶囊</t>
  </si>
  <si>
    <t>15g(0.5gx30粒)</t>
  </si>
  <si>
    <t>58.37%</t>
  </si>
  <si>
    <t>国食健字G20080006</t>
  </si>
  <si>
    <t>美澳健牌维生素C咀嚼片</t>
  </si>
  <si>
    <t>21.6g(0.6gx36片)</t>
  </si>
  <si>
    <t>国食健字G20080038</t>
  </si>
  <si>
    <t>美澳健牌多维多矿营养素片</t>
  </si>
  <si>
    <t>30g(1gx30片)女士型</t>
  </si>
  <si>
    <t>60.56%</t>
  </si>
  <si>
    <t>国食健字G20090009</t>
  </si>
  <si>
    <t>美澳健牌大豆异黄酮钙软胶囊</t>
  </si>
  <si>
    <t>30g(1gx30粒)</t>
  </si>
  <si>
    <t>国食健字G20110247</t>
  </si>
  <si>
    <t>美澳健牌钙片(儿童型草莓味)</t>
  </si>
  <si>
    <t>36g(1gx36片)</t>
  </si>
  <si>
    <t>国食健字G20080603</t>
  </si>
  <si>
    <t>秀中秀牌减肥胶囊(美澳健)</t>
  </si>
  <si>
    <t>24g(0.4gx60粒)</t>
  </si>
  <si>
    <t>卫食健字(2002)第0557号</t>
  </si>
  <si>
    <t>美澳健牌铁锌钙咀嚼片</t>
  </si>
  <si>
    <t>国食健字G20090242</t>
  </si>
  <si>
    <t>美顺子牌芦荟通畅胶囊(美澳健)</t>
  </si>
  <si>
    <t>10.4g(0.4gx26粒)</t>
  </si>
  <si>
    <t>64.38%</t>
  </si>
  <si>
    <t>国食健字G20040653</t>
  </si>
  <si>
    <t>美澳健牌氨基酸枸杞片</t>
  </si>
  <si>
    <t>30g(1gx30片)</t>
  </si>
  <si>
    <t>63.3%</t>
  </si>
  <si>
    <t>国食健字G20090129</t>
  </si>
  <si>
    <t>美澳健牌无糖钙片</t>
  </si>
  <si>
    <t>43.2g(1.2gx36片)</t>
  </si>
  <si>
    <t>62.05%</t>
  </si>
  <si>
    <t>美澳健牌褪黑素片</t>
  </si>
  <si>
    <t>51.34%</t>
  </si>
  <si>
    <t>国食健字G20090476</t>
  </si>
  <si>
    <t>美澳健牌蜂胶软胶囊</t>
  </si>
  <si>
    <t>12g(0.5gx24粒)</t>
  </si>
  <si>
    <t>61.9%</t>
  </si>
  <si>
    <t>国食健字G20090171</t>
  </si>
  <si>
    <t>美澳健牌钙加维生素D软胶囊</t>
  </si>
  <si>
    <t>43.2g(1.2gx36粒)</t>
  </si>
  <si>
    <t>银杏叶亚麻籽油软胶囊(美澳健)</t>
  </si>
  <si>
    <t>30g(0.5gx60粒)</t>
  </si>
  <si>
    <t>国食健字G20090304</t>
  </si>
  <si>
    <t>美澳健牌蛋白粉</t>
  </si>
  <si>
    <t>450g(儿童型)</t>
  </si>
  <si>
    <t>34.48%</t>
  </si>
  <si>
    <t>国食健字G20100747</t>
  </si>
  <si>
    <t>60g(1.0gx60粒)</t>
  </si>
  <si>
    <t>63.16%</t>
  </si>
  <si>
    <t>美澳健维生素C咀嚼片</t>
  </si>
  <si>
    <t>◆0.6gx100片</t>
  </si>
  <si>
    <t>广州龙力</t>
  </si>
  <si>
    <t>62.5%</t>
  </si>
  <si>
    <t>美澳健维生素B族片</t>
  </si>
  <si>
    <t>60.21%</t>
  </si>
  <si>
    <t>国食健字G20080534</t>
  </si>
  <si>
    <t>鱼油软胶囊(美澳健)</t>
  </si>
  <si>
    <t>国食健字G20090405</t>
  </si>
  <si>
    <t>氨基酸枸杞片（美澳健）</t>
  </si>
  <si>
    <t>1.0gx60片</t>
  </si>
  <si>
    <t>60.81%</t>
  </si>
  <si>
    <t>美澳健天然维生素E软胶囊</t>
  </si>
  <si>
    <t>◆0.5gx100粒</t>
  </si>
  <si>
    <t>62.93%</t>
  </si>
  <si>
    <t>褪黑素片(美澳健)</t>
  </si>
  <si>
    <t>60g(0.6gx100片)</t>
  </si>
  <si>
    <t xml:space="preserve">美澳健蜂胶软胶囊  </t>
  </si>
  <si>
    <t xml:space="preserve">30g（ 0.5gx60粒） </t>
  </si>
  <si>
    <t>国食健G20090171</t>
  </si>
  <si>
    <t>美澳健多维多矿营养素片</t>
  </si>
  <si>
    <t>60g（1gx60片）女士型</t>
  </si>
  <si>
    <t>美澳健天然β-胡萝卜素软胶囊</t>
  </si>
  <si>
    <t>国食健字G20080413</t>
  </si>
  <si>
    <t>多维多矿营养素片(美澳健)</t>
  </si>
  <si>
    <t>60g(1gx60片)男士型</t>
  </si>
  <si>
    <t>国食健字G20100186</t>
  </si>
  <si>
    <t>美澳健钙片</t>
  </si>
  <si>
    <t>◆1.0gx100片(儿童型草莓味)</t>
  </si>
  <si>
    <t>36g(0.6gx60片）</t>
  </si>
  <si>
    <t>维生素A维生素D加钙咀嚼片(美澳健)</t>
  </si>
  <si>
    <t>60g(1gx60片儿童型）</t>
  </si>
  <si>
    <t>33.4%</t>
  </si>
  <si>
    <t>国食健字G20100032</t>
  </si>
  <si>
    <t>美澳健铁锌钙咀嚼片</t>
  </si>
  <si>
    <t>◆60g（1gx60片）</t>
  </si>
  <si>
    <t>63.14%</t>
  </si>
  <si>
    <t>美澳健芦荟通畅胶囊</t>
  </si>
  <si>
    <t>◆400mgx72粒</t>
  </si>
  <si>
    <t>64.14%</t>
  </si>
  <si>
    <t>秀中秀牌减肥胶囊(含左旋肉碱)(美澳健)</t>
  </si>
  <si>
    <t>72g(0.4gx180粒)</t>
  </si>
  <si>
    <t>美澳健赢前软胶囊</t>
  </si>
  <si>
    <t>◆930mgx60粒</t>
  </si>
  <si>
    <t>63.56%</t>
  </si>
  <si>
    <t>国食健字G20060011</t>
  </si>
  <si>
    <t>维生素C加维生素E片 (美澳健）</t>
  </si>
  <si>
    <t>60g（1gx60片）</t>
  </si>
  <si>
    <t>国食健字G20090167</t>
  </si>
  <si>
    <t>◆1000mgx100粒</t>
  </si>
  <si>
    <t>◆500mgx60片</t>
  </si>
  <si>
    <t>58.91%</t>
  </si>
  <si>
    <t>◆500mgx100粒</t>
  </si>
  <si>
    <t>*</t>
    <phoneticPr fontId="2" type="noConversion"/>
  </si>
  <si>
    <t>63.81%</t>
  </si>
  <si>
    <t>◆1000mgx200粒</t>
  </si>
  <si>
    <t>*</t>
    <phoneticPr fontId="2" type="noConversion"/>
  </si>
  <si>
    <t>赛恩康鱼油软胶囊</t>
  </si>
  <si>
    <t>1.0gx100粒</t>
  </si>
  <si>
    <t>广东亿超生物</t>
  </si>
  <si>
    <t>54.89%</t>
  </si>
  <si>
    <t>国食健字G20090033</t>
  </si>
  <si>
    <t>赛恩康蜂胶软胶囊</t>
  </si>
  <si>
    <t>广东亿超</t>
  </si>
  <si>
    <t>56.91%</t>
  </si>
  <si>
    <t>国食健字G20080586</t>
  </si>
  <si>
    <t>银杏磷脂软胶囊（千林）</t>
  </si>
  <si>
    <t>◆1000mgx60粒</t>
  </si>
  <si>
    <t>广东仙乐制药</t>
  </si>
  <si>
    <t>73.65%</t>
  </si>
  <si>
    <t>国食健字G20090040</t>
  </si>
  <si>
    <t>维妥立牌褪黑素软胶囊(千林)</t>
  </si>
  <si>
    <t>◆0.2gx60粒</t>
  </si>
  <si>
    <t>71.8%</t>
  </si>
  <si>
    <t>国食健字G20110393</t>
  </si>
  <si>
    <t>维妥立R氨糖软骨素加钙片(千林)</t>
  </si>
  <si>
    <t>◆1gx60片</t>
  </si>
  <si>
    <t>70.45%</t>
  </si>
  <si>
    <t>国食健字G20110012</t>
  </si>
  <si>
    <t>浓缩磷脂软胶囊(美澳健)</t>
  </si>
  <si>
    <t>国食健字G20100177</t>
  </si>
  <si>
    <t>维妥立天然维生素E软胶囊(千林)</t>
  </si>
  <si>
    <t>◆250mgx100粒</t>
  </si>
  <si>
    <t>广东仙乐(广东保瑞监制)</t>
  </si>
  <si>
    <t>72.06%</t>
  </si>
  <si>
    <t>国食健字G20100346</t>
  </si>
  <si>
    <t>维妥立维生素C咀嚼片(千林)</t>
  </si>
  <si>
    <t>◆1gx100片</t>
  </si>
  <si>
    <t>71.9%</t>
  </si>
  <si>
    <t>国食健字G20100227</t>
  </si>
  <si>
    <t xml:space="preserve">维妥立多维营养素片(千林) </t>
  </si>
  <si>
    <t>◆1gx60片(成人型)</t>
  </si>
  <si>
    <t>71.15%</t>
  </si>
  <si>
    <t>国食健字G20100140</t>
  </si>
  <si>
    <t>维妥立浓缩磷脂软胶囊（千林）</t>
  </si>
  <si>
    <t>胶原蛋白粉（千林）</t>
  </si>
  <si>
    <t>◆3gx30袋</t>
  </si>
  <si>
    <t>69.98%</t>
  </si>
  <si>
    <t>QS440506010835</t>
  </si>
  <si>
    <t>南瓜籽花粉片(千林)</t>
  </si>
  <si>
    <t>60g(0.5gx120片)</t>
  </si>
  <si>
    <t>73.68%</t>
  </si>
  <si>
    <t>蜂蜜花粉类保健食品</t>
  </si>
  <si>
    <t xml:space="preserve">QS4405 1301 0546 </t>
  </si>
  <si>
    <t>果蔬纤维片(千林)</t>
  </si>
  <si>
    <t>◆1500mgx100片/瓶</t>
  </si>
  <si>
    <t>67.5%</t>
  </si>
  <si>
    <t>QS440513010546</t>
  </si>
  <si>
    <t>73.17%</t>
  </si>
  <si>
    <t>维妥立多种维生素矿物质片(千林)</t>
  </si>
  <si>
    <t>◆800mgx60片(青少年型)</t>
  </si>
  <si>
    <t>广东仙乐(广东保瑞)</t>
  </si>
  <si>
    <t>76.61%</t>
  </si>
  <si>
    <t>国食健字G20100439</t>
  </si>
  <si>
    <t>广东保瑞药业有限公司</t>
  </si>
  <si>
    <t>大豆提取物胶原蛋白软胶囊(千林)</t>
  </si>
  <si>
    <t>◆700mgx60粒</t>
  </si>
  <si>
    <t>74.8%</t>
  </si>
  <si>
    <t>国食健字G20080617</t>
  </si>
  <si>
    <t>维妥立保尔钙软胶囊(千林)</t>
  </si>
  <si>
    <t>72.46%</t>
  </si>
  <si>
    <t>国食健字G20070280</t>
  </si>
  <si>
    <t>天然维生素E辅酶Q10软胶囊(千林)</t>
  </si>
  <si>
    <t>72.9%</t>
  </si>
  <si>
    <t>国食健字G20080628</t>
  </si>
  <si>
    <t>维妥立鳕鱼肝油软胶囊(千林)</t>
  </si>
  <si>
    <t>0.5gx100粒</t>
  </si>
  <si>
    <t>73.48%</t>
  </si>
  <si>
    <t>国食健字G20110773</t>
  </si>
  <si>
    <t>天然维生素E硒软胶囊(千林)</t>
  </si>
  <si>
    <t>◆450mgx60粒</t>
  </si>
  <si>
    <t>78.77%</t>
  </si>
  <si>
    <t>国食健字G20090115</t>
  </si>
  <si>
    <t>维妥立维D钙软胶囊(千林)</t>
  </si>
  <si>
    <t>◆1200mgx200粒</t>
  </si>
  <si>
    <t>70.77%</t>
  </si>
  <si>
    <t>国食健字G20100083</t>
  </si>
  <si>
    <t>维妥立盾欣软胶囊(千林)</t>
  </si>
  <si>
    <t>◆250mgx120粒</t>
  </si>
  <si>
    <t>77.37%</t>
  </si>
  <si>
    <t>卫食健字（1997）第837号</t>
  </si>
  <si>
    <t>维妥立钙镁咀嚼片(千林)</t>
  </si>
  <si>
    <t>◆1.5gx100片</t>
  </si>
  <si>
    <t>69.25%</t>
  </si>
  <si>
    <t>国食健字G20110615</t>
  </si>
  <si>
    <t>维妥立叶酸铁片(千林)</t>
  </si>
  <si>
    <t>74.35%</t>
  </si>
  <si>
    <t>国食健字G20100388</t>
  </si>
  <si>
    <t>◆1200mgx100粒</t>
  </si>
  <si>
    <t>70.39%</t>
  </si>
  <si>
    <t>◆1300mgx60片(女士型)</t>
  </si>
  <si>
    <t>72.62%</t>
  </si>
  <si>
    <t>国食健字G20100497</t>
  </si>
  <si>
    <t>维妥立多种维生素矿物质咀嚼片(千林)</t>
  </si>
  <si>
    <t>◆1500mgx60片（儿童型）</t>
  </si>
  <si>
    <t>73.15%</t>
  </si>
  <si>
    <t>国食健字G20100445</t>
  </si>
  <si>
    <t>维妥立牌大蒜油软胶囊(千林)</t>
  </si>
  <si>
    <t>◆300mgx200粒</t>
  </si>
  <si>
    <t>73.32%</t>
  </si>
  <si>
    <t>国食健字G20090445</t>
  </si>
  <si>
    <t>蛋白质粉(千林)</t>
  </si>
  <si>
    <t>◆400g</t>
  </si>
  <si>
    <t>73.74%</t>
  </si>
  <si>
    <t>粤卫食证字（2007）第0501A00536号</t>
  </si>
  <si>
    <t>鱼油软胶囊（千林）</t>
  </si>
  <si>
    <t>72.04%</t>
  </si>
  <si>
    <t>国食健字G20080678</t>
  </si>
  <si>
    <t>营养健康套装(千林)</t>
  </si>
  <si>
    <t>◆1gx100粒+1gx100粒+1gx60粒</t>
  </si>
  <si>
    <t>广东仙乐</t>
  </si>
  <si>
    <t>71.68%</t>
  </si>
  <si>
    <t>维妥立牌B族维生素片(千林)</t>
  </si>
  <si>
    <t>◆550mgx100片</t>
  </si>
  <si>
    <t>72.76%</t>
  </si>
  <si>
    <t>国食健字G20100019</t>
  </si>
  <si>
    <t>左旋肉碱片(千林)</t>
  </si>
  <si>
    <t>◆1.0gx60片</t>
  </si>
  <si>
    <t>74.64%</t>
  </si>
  <si>
    <t>维妥立牌芦荟西洋参软胶囊(千林)</t>
  </si>
  <si>
    <t>60g(1gx60粒)</t>
  </si>
  <si>
    <t>保健食品</t>
    <phoneticPr fontId="2" type="noConversion"/>
  </si>
  <si>
    <t>国食健字G20080687</t>
  </si>
  <si>
    <t>蜂胶葛根软胶囊（千林）</t>
  </si>
  <si>
    <t>63.12%</t>
  </si>
  <si>
    <t>国食健字G20090256</t>
  </si>
  <si>
    <t>维妥立维生素AD软胶囊(千林)</t>
  </si>
  <si>
    <t>◆300mgx90粒</t>
  </si>
  <si>
    <t>73.13%</t>
  </si>
  <si>
    <t>国食健字G20080133</t>
  </si>
  <si>
    <t>维妥立牌维生素AD软胶囊(美澳健)</t>
  </si>
  <si>
    <t>30g(0.3gx100片)</t>
  </si>
  <si>
    <t>葡萄籽芦荟软胶囊(美澳健)</t>
  </si>
  <si>
    <t>0.4gx60粒</t>
  </si>
  <si>
    <t>59.1%</t>
  </si>
  <si>
    <t>国食健字G20080618</t>
  </si>
  <si>
    <t>58.99%</t>
  </si>
  <si>
    <t>60.93%</t>
  </si>
  <si>
    <t>60.12%</t>
  </si>
  <si>
    <t>美澳健叶酸钙铁片</t>
  </si>
  <si>
    <t>◆1000mgx60片</t>
  </si>
  <si>
    <t>广东龙力</t>
  </si>
  <si>
    <t>国食健字G20070330</t>
  </si>
  <si>
    <t>钙镁片(美澳健)</t>
  </si>
  <si>
    <t>72g(1gx72片)</t>
  </si>
  <si>
    <t>广东长兴保健</t>
  </si>
  <si>
    <t>国食健字G20090006</t>
  </si>
  <si>
    <t>珍美软胶囊(一品康牌)</t>
  </si>
  <si>
    <t>广东长兴</t>
  </si>
  <si>
    <t>国食健字G20060311</t>
  </si>
  <si>
    <t>骨钙补铁咀嚼片</t>
  </si>
  <si>
    <t>600mgx100s</t>
  </si>
  <si>
    <t>62.03%</t>
  </si>
  <si>
    <t>国食健字G20040112</t>
  </si>
  <si>
    <t>长兴牌血红素铁补铁片</t>
  </si>
  <si>
    <t>国食健字G20041357</t>
  </si>
  <si>
    <t>灵芝孢子粉胶囊(美澳健)</t>
  </si>
  <si>
    <t>国食健字G20090100</t>
  </si>
  <si>
    <t>成长发育咀嚼片(美澳健)</t>
  </si>
  <si>
    <t>108g(0.6g×180片)</t>
  </si>
  <si>
    <t>59.09%</t>
  </si>
  <si>
    <t>国食健字G20040501</t>
  </si>
  <si>
    <t>天然β-胡萝卜软胶囊（千林）</t>
  </si>
  <si>
    <t>广东保瑞(广东仙乐制药)</t>
  </si>
  <si>
    <t>78.24%</t>
  </si>
  <si>
    <t>国食健字G20090229</t>
  </si>
  <si>
    <t>维妥立鱼油软胶囊(千林)</t>
  </si>
  <si>
    <t>71.84%</t>
  </si>
  <si>
    <t>葡萄籽芦荟软胶囊(千林)</t>
  </si>
  <si>
    <t>◆400mgx90粒</t>
  </si>
  <si>
    <t>71.49%</t>
  </si>
  <si>
    <t>维妥立维生素C加E软胶囊(千林)</t>
  </si>
  <si>
    <t>74.89%</t>
  </si>
  <si>
    <t>国食健字G20080416</t>
  </si>
  <si>
    <t>胶原蛋白片(千林)</t>
  </si>
  <si>
    <t>◆850mgx80片</t>
  </si>
  <si>
    <t>72.44%</t>
  </si>
  <si>
    <t>粤卫食证字（2004）第0501A00286号</t>
  </si>
  <si>
    <t>维妥立蜂胶软胶囊(千林)</t>
  </si>
  <si>
    <t>72.42%</t>
  </si>
  <si>
    <t>国食健字G20090220</t>
  </si>
  <si>
    <t>维尔钙咀嚼片(千林)</t>
  </si>
  <si>
    <t>广东保瑞(广东仙乐)</t>
  </si>
  <si>
    <t>73.45%</t>
  </si>
  <si>
    <t>国食健字G20110449</t>
  </si>
  <si>
    <t>儿童钙镁片</t>
  </si>
  <si>
    <t>广东保瑞</t>
  </si>
  <si>
    <t>粤卫食准字（2004）第0501A00286号</t>
  </si>
  <si>
    <t>格蓝牌海狗油软胶囊（千林）</t>
  </si>
  <si>
    <t>福建格蓝(荣成百合)</t>
  </si>
  <si>
    <t>卫食健字(2002)第0715号</t>
  </si>
  <si>
    <t>健之屋胶原蛋白果冻</t>
  </si>
  <si>
    <t>◆15gx10条</t>
  </si>
  <si>
    <t>大江生医株式会社</t>
  </si>
  <si>
    <t>成都健之屋生物科技有限公司</t>
  </si>
  <si>
    <t>健之屋混合营养糖片</t>
  </si>
  <si>
    <t>◆3.3gx14包</t>
  </si>
  <si>
    <t>健普丽减肥胶囊</t>
  </si>
  <si>
    <t>成都佳汇泰</t>
  </si>
  <si>
    <t>65.04%</t>
  </si>
  <si>
    <t>川卫食证字（2007）第510000-000025号</t>
  </si>
  <si>
    <t>天力春片</t>
  </si>
  <si>
    <t>500mgx60片</t>
  </si>
  <si>
    <t>国食健字G20060641</t>
  </si>
  <si>
    <t>迈欣特牌钙咀嚼片</t>
  </si>
  <si>
    <t>◆1.5gx60片</t>
  </si>
  <si>
    <t>北京迈欣特</t>
  </si>
  <si>
    <t>国食健字G20090037</t>
  </si>
  <si>
    <t>灰甲净修复液</t>
  </si>
  <si>
    <t>◆10mlx3瓶</t>
  </si>
  <si>
    <t>苏州洋博士</t>
  </si>
  <si>
    <t>58.42%</t>
  </si>
  <si>
    <t>化妆品</t>
  </si>
  <si>
    <t>基础护肤类化妆品</t>
  </si>
  <si>
    <t>其它皮肤粘膜化妆品</t>
  </si>
  <si>
    <t>(2005)卫妆准字07-XK-0048号</t>
  </si>
  <si>
    <t>纯珍珠粉</t>
  </si>
  <si>
    <t>袋</t>
  </si>
  <si>
    <t>◆80g</t>
  </si>
  <si>
    <t>海南娇黛</t>
  </si>
  <si>
    <t>66.76%</t>
  </si>
  <si>
    <t>面部护肤化妆品</t>
  </si>
  <si>
    <t>（2003）卫妆准字30-XK-0116</t>
  </si>
  <si>
    <t>◆120g</t>
  </si>
  <si>
    <t>67.69%</t>
  </si>
  <si>
    <t>金桂花除臭液</t>
  </si>
  <si>
    <t>◆20ml</t>
  </si>
  <si>
    <t>桂林高乐医药</t>
  </si>
  <si>
    <t>68.5%</t>
  </si>
  <si>
    <t>功能性美容类化妆品</t>
  </si>
  <si>
    <t>祛臭止汗类化妆品</t>
  </si>
  <si>
    <t>国妆特字G20100377</t>
  </si>
  <si>
    <t>桂林市高乐医药保健品有限公司</t>
  </si>
  <si>
    <t>◆40ml</t>
  </si>
  <si>
    <t>67.48%</t>
  </si>
  <si>
    <t>痘痘净</t>
  </si>
  <si>
    <t>◆15ml</t>
  </si>
  <si>
    <t>成都市蜀南生物</t>
  </si>
  <si>
    <t>78.92%</t>
  </si>
  <si>
    <t>祛痘疮类化妆品</t>
  </si>
  <si>
    <t>(2000)卫妆准字16XK-305号</t>
  </si>
  <si>
    <t>四川锦伟科技发展有限公司</t>
  </si>
  <si>
    <t>亚麻籽油</t>
  </si>
  <si>
    <t>236ml</t>
  </si>
  <si>
    <t>普通食品</t>
  </si>
  <si>
    <t>粮油</t>
  </si>
  <si>
    <t>食用油</t>
  </si>
  <si>
    <t>金维氨牌西洋参含片(神狮)</t>
  </si>
  <si>
    <t>1.2gx12片</t>
  </si>
  <si>
    <t>福州神狮</t>
  </si>
  <si>
    <t>冲调食品</t>
  </si>
  <si>
    <t>糖</t>
  </si>
  <si>
    <t>国食健字G20060300</t>
  </si>
  <si>
    <t>复方乙醇消毒液(亿源)</t>
  </si>
  <si>
    <t>◆100ml±5ml(喷雾型)</t>
  </si>
  <si>
    <t>重庆普康</t>
  </si>
  <si>
    <t>64.22%</t>
  </si>
  <si>
    <t>消毒产品</t>
  </si>
  <si>
    <t>其它功能消毒用品</t>
  </si>
  <si>
    <t>卫消字(2008)第0064号</t>
  </si>
  <si>
    <t>碘伏消毒液</t>
  </si>
  <si>
    <t>64.28%</t>
  </si>
  <si>
    <t>消毒剂类消毒产品</t>
  </si>
  <si>
    <t>皮肤粘膜消毒剂</t>
  </si>
  <si>
    <t>卫消字(2007)第0182号</t>
  </si>
  <si>
    <t>洁阴舒洗液</t>
  </si>
  <si>
    <t>◆150ml</t>
  </si>
  <si>
    <t>广西方略</t>
  </si>
  <si>
    <t>67.52%</t>
  </si>
  <si>
    <t>卫生用品类消毒产品</t>
  </si>
  <si>
    <t>妇女护理卫生用品</t>
  </si>
  <si>
    <t>桂卫消证字（2007）第0019号</t>
  </si>
  <si>
    <t>成都肖集翰药业有限责任公司</t>
  </si>
  <si>
    <t>促毒清抗菌喷雾剂(速攻)</t>
  </si>
  <si>
    <t>◆50ml</t>
  </si>
  <si>
    <t>成都默森医药</t>
  </si>
  <si>
    <t>51.85%</t>
  </si>
  <si>
    <t>川卫消证字2006第030号</t>
  </si>
  <si>
    <t>成都默森医药开发有限公司</t>
  </si>
  <si>
    <t>纳米银妇用抗菌凝胶</t>
  </si>
  <si>
    <t>◆3.0gx5支</t>
  </si>
  <si>
    <t>成都默森</t>
  </si>
  <si>
    <t>71.86%</t>
  </si>
  <si>
    <t>川卫消证字（2006）第030号</t>
  </si>
  <si>
    <t>肤阴舒洗液</t>
  </si>
  <si>
    <t>◆200ml</t>
  </si>
  <si>
    <t>成都福荫树</t>
  </si>
  <si>
    <t>妇科专用消毒剂</t>
  </si>
  <si>
    <t>川卫消证字(2003)第141号</t>
  </si>
  <si>
    <t>*</t>
    <phoneticPr fontId="2" type="noConversion"/>
  </si>
  <si>
    <t>双氯芬酸钠缓释胶囊</t>
  </si>
  <si>
    <t>◆50mgx20粒</t>
  </si>
  <si>
    <t>珠海润都民彤</t>
  </si>
  <si>
    <t>60.74%</t>
  </si>
  <si>
    <t>药品</t>
  </si>
  <si>
    <t>解热／镇痛／抗炎／抗风湿病药</t>
  </si>
  <si>
    <t>抗炎镇痛药</t>
  </si>
  <si>
    <t>国药准字H20066984</t>
  </si>
  <si>
    <t>*</t>
    <phoneticPr fontId="2" type="noConversion"/>
  </si>
  <si>
    <t>参苏丸</t>
  </si>
  <si>
    <t>30g</t>
  </si>
  <si>
    <t>重庆中药二厂</t>
  </si>
  <si>
    <t>抗感冒药</t>
  </si>
  <si>
    <t>风寒感冒用药</t>
  </si>
  <si>
    <t>T2</t>
  </si>
  <si>
    <t>国药准字Z20027395</t>
  </si>
  <si>
    <t>喉症丸</t>
  </si>
  <si>
    <t>◆60丸x2支</t>
  </si>
  <si>
    <t>重庆桐君阁</t>
  </si>
  <si>
    <t>75.38%</t>
  </si>
  <si>
    <t>耳鼻喉口腔科药</t>
  </si>
  <si>
    <t>咽喉疾病用药</t>
  </si>
  <si>
    <t>国药准字Z50020188</t>
  </si>
  <si>
    <t>温经养血合剂</t>
  </si>
  <si>
    <t>◆100ml</t>
  </si>
  <si>
    <t>妇科药</t>
  </si>
  <si>
    <t>月经失调用药</t>
  </si>
  <si>
    <t>国药准字Z50020202</t>
  </si>
  <si>
    <t>太极集团重庆桐君阁药厂有限公司</t>
  </si>
  <si>
    <t>复方熊胆薄荷含片(熊胆舒喉片)</t>
  </si>
  <si>
    <t>◆8片x2板</t>
  </si>
  <si>
    <t>69.44%</t>
  </si>
  <si>
    <t>国药准字H50021952</t>
  </si>
  <si>
    <t>嫦娥加丽丸</t>
  </si>
  <si>
    <t>◆0.34gx12丸x8板</t>
  </si>
  <si>
    <t>61.77%</t>
  </si>
  <si>
    <t>滋补营养药</t>
  </si>
  <si>
    <t>补气血用药</t>
  </si>
  <si>
    <t>国药准字Z50020520</t>
  </si>
  <si>
    <t>八正合剂</t>
  </si>
  <si>
    <t>◆120ml</t>
  </si>
  <si>
    <t>泌尿系统药</t>
  </si>
  <si>
    <t>利尿通淋药</t>
  </si>
  <si>
    <t>国药准字Z50020207</t>
  </si>
  <si>
    <t>生力雄丸</t>
  </si>
  <si>
    <t>◆12丸x2板</t>
  </si>
  <si>
    <t>55.03%</t>
  </si>
  <si>
    <t>温补肾阳药</t>
  </si>
  <si>
    <t>国药准字Z50020527</t>
  </si>
  <si>
    <t>◆15mgx7片x2板</t>
  </si>
  <si>
    <t>重庆科瑞</t>
  </si>
  <si>
    <t>65.2%</t>
  </si>
  <si>
    <t>胃肠道药</t>
  </si>
  <si>
    <t>消化性溃疡用药</t>
  </si>
  <si>
    <t>国药准字H20066506</t>
  </si>
  <si>
    <t>四川本草堂药业有限公司</t>
  </si>
  <si>
    <t>盐酸克林霉素胶囊</t>
  </si>
  <si>
    <t>◆0.15x20粒</t>
  </si>
  <si>
    <t>60.2%</t>
  </si>
  <si>
    <t>抗感染药</t>
  </si>
  <si>
    <t>林可酰胺类抗菌消炎药</t>
  </si>
  <si>
    <t>国药准字H50020734</t>
  </si>
  <si>
    <t>补肾防喘片</t>
  </si>
  <si>
    <t>◆100片</t>
  </si>
  <si>
    <t>重庆涪陵制药</t>
  </si>
  <si>
    <t>68.08%</t>
  </si>
  <si>
    <t>止咳化痰平喘药</t>
  </si>
  <si>
    <t>补益平喘药</t>
  </si>
  <si>
    <t>国药准字Z50020405</t>
  </si>
  <si>
    <t>消炎止咳片</t>
  </si>
  <si>
    <t>◆0.3gx12片x2板</t>
  </si>
  <si>
    <t>中山中智</t>
  </si>
  <si>
    <t>83.18%</t>
  </si>
  <si>
    <t>化痰止咳药</t>
  </si>
  <si>
    <t>国药准字Z20054832</t>
  </si>
  <si>
    <t>复方苦参洗剂</t>
  </si>
  <si>
    <t>◆280ml</t>
  </si>
  <si>
    <t>浙江中法(嘉兴陆润)</t>
  </si>
  <si>
    <t>62%</t>
  </si>
  <si>
    <t>妇科消炎杀菌药</t>
  </si>
  <si>
    <t>国药准字B20020433</t>
  </si>
  <si>
    <t>米非司酮片(后定诺)</t>
  </si>
  <si>
    <t>◆25mgx1片</t>
  </si>
  <si>
    <t>浙江仙琚制药</t>
  </si>
  <si>
    <t>67.66%</t>
  </si>
  <si>
    <t>避孕用药</t>
  </si>
  <si>
    <t>国药准字H20000649</t>
  </si>
  <si>
    <t>罗红霉素软胶囊</t>
  </si>
  <si>
    <t>◆0.15gx12粒</t>
  </si>
  <si>
    <t>浙江维康</t>
  </si>
  <si>
    <t>60.99%</t>
  </si>
  <si>
    <t>大环内酯类抗菌消炎药</t>
  </si>
  <si>
    <t>国药准字H20070302</t>
  </si>
  <si>
    <t>四川众源药业有限公司</t>
  </si>
  <si>
    <t>盐酸左氧氟沙星胶囊</t>
  </si>
  <si>
    <t>◆0.1gx12粒</t>
  </si>
  <si>
    <t>浙江为康</t>
  </si>
  <si>
    <t>82.25%</t>
  </si>
  <si>
    <t>喹诺酮类抗菌消炎药</t>
  </si>
  <si>
    <t>国药准字H20065075</t>
  </si>
  <si>
    <t>奥硝唑片</t>
  </si>
  <si>
    <t>◆0.25gx12片</t>
  </si>
  <si>
    <t>浙江爱生</t>
  </si>
  <si>
    <t>67.67%</t>
  </si>
  <si>
    <t>硝基咪唑类抗菌消炎药</t>
  </si>
  <si>
    <t>国药准字H20051077</t>
  </si>
  <si>
    <t>肠康胶囊</t>
  </si>
  <si>
    <t>◆0.23gx24粒</t>
  </si>
  <si>
    <t>张家界元尔药业</t>
  </si>
  <si>
    <t>泄泻类疾病用药</t>
  </si>
  <si>
    <t>国药准字Z20000131</t>
  </si>
  <si>
    <t>妇炎康复片</t>
  </si>
  <si>
    <t>◆0.35gx15片x2板(糖衣)</t>
  </si>
  <si>
    <t>云南昊邦制药</t>
  </si>
  <si>
    <t>56.42%</t>
  </si>
  <si>
    <t>国药准字Z53021551</t>
  </si>
  <si>
    <t>血塞通分散片</t>
  </si>
  <si>
    <t>◆0.5gx12片</t>
  </si>
  <si>
    <t>云南白药大理</t>
  </si>
  <si>
    <t>61%</t>
  </si>
  <si>
    <t>心脑血管药</t>
  </si>
  <si>
    <t>抗冠心病/心绞痛药</t>
  </si>
  <si>
    <t>国药准字Z20050467</t>
  </si>
  <si>
    <t>伤风停胶囊</t>
  </si>
  <si>
    <t>◆0.35gx10粒x2板</t>
  </si>
  <si>
    <t>云南白药(云南希陶绿色)</t>
  </si>
  <si>
    <t>60.39%</t>
  </si>
  <si>
    <t>国药准字Z53021628</t>
  </si>
  <si>
    <t>妇炎康片</t>
  </si>
  <si>
    <t>◆0.52gx12片x8板(薄膜衣)</t>
  </si>
  <si>
    <t>云南白药</t>
  </si>
  <si>
    <t>75.01%</t>
  </si>
  <si>
    <t>国药准字Z20073315</t>
  </si>
  <si>
    <t>小儿七星茶颗粒</t>
  </si>
  <si>
    <t>◆7gx12袋</t>
  </si>
  <si>
    <t>66.55%</t>
  </si>
  <si>
    <t>儿科药</t>
  </si>
  <si>
    <t>儿科专用胃肠道疾病用药</t>
  </si>
  <si>
    <t>国药准字Z53021230</t>
  </si>
  <si>
    <t>普乐安片</t>
  </si>
  <si>
    <t>◆120片(薄膜衣)</t>
  </si>
  <si>
    <t>前列腺疾病用药</t>
  </si>
  <si>
    <t>国药准字Z53021593</t>
  </si>
  <si>
    <t>吲达帕胺片(新寿吡山)</t>
  </si>
  <si>
    <t>◆2.5mgx30片</t>
  </si>
  <si>
    <t>烟台巨先(烟台西苑)</t>
  </si>
  <si>
    <t>抗高血压药</t>
  </si>
  <si>
    <t>国药准字H37022368</t>
  </si>
  <si>
    <t>消糜阴道泡腾片</t>
  </si>
  <si>
    <t>◆2.3gx5片</t>
  </si>
  <si>
    <t>烟台大洋</t>
  </si>
  <si>
    <t>65.4%</t>
  </si>
  <si>
    <t>国药准字Z20070045</t>
  </si>
  <si>
    <t>左炔诺孕酮分散片（卡瑞丁）</t>
  </si>
  <si>
    <t>◆1.5mgx1片</t>
  </si>
  <si>
    <t>亚宝药业</t>
  </si>
  <si>
    <t>73.86%</t>
  </si>
  <si>
    <t>国药准字H20090140</t>
  </si>
  <si>
    <t>成都科欣药业有限公司(原:成都三瑞药业有限公司)</t>
  </si>
  <si>
    <t>田七痛经胶囊</t>
  </si>
  <si>
    <t>◆0.4gx12粒x2板</t>
  </si>
  <si>
    <t>亚宝大同</t>
  </si>
  <si>
    <t>72.32%</t>
  </si>
  <si>
    <t>国药准字Z14020222</t>
  </si>
  <si>
    <t>格列齐特片</t>
  </si>
  <si>
    <t>80mgx60片</t>
  </si>
  <si>
    <t>新乡中杰</t>
  </si>
  <si>
    <t>内分泌系统药</t>
  </si>
  <si>
    <t>口服降血糖西药</t>
  </si>
  <si>
    <t>国药准字H19994060</t>
  </si>
  <si>
    <t>复方地塞米松凝胶</t>
  </si>
  <si>
    <t>支</t>
  </si>
  <si>
    <t>◆20g</t>
  </si>
  <si>
    <t>厦门金日</t>
  </si>
  <si>
    <t>64.83%</t>
  </si>
  <si>
    <t>口腔溃疡用药</t>
  </si>
  <si>
    <t>国药准字H20060241</t>
  </si>
  <si>
    <t>葡萄糖酸锌颗粒</t>
  </si>
  <si>
    <t>◆70mgx10包</t>
  </si>
  <si>
    <t>56.67%</t>
  </si>
  <si>
    <t>维生素矿物质补充药</t>
  </si>
  <si>
    <t>矿物质类补充药</t>
  </si>
  <si>
    <t>国药准字H50020027</t>
  </si>
  <si>
    <t>西南药业股份有限公司</t>
  </si>
  <si>
    <t>酒石酸美托洛尔缓释片(托西尔康)</t>
  </si>
  <si>
    <t>◆50mgx10片x2板</t>
  </si>
  <si>
    <t>40.56%</t>
  </si>
  <si>
    <t>国药准字H20033191</t>
  </si>
  <si>
    <t>奥硝唑胶囊</t>
  </si>
  <si>
    <t>◆0.25gx6粒x2板</t>
  </si>
  <si>
    <t>西安万隆</t>
  </si>
  <si>
    <t>61.36%</t>
  </si>
  <si>
    <t>国药准字H20031257</t>
  </si>
  <si>
    <t>拨云锭</t>
  </si>
  <si>
    <t>◆0.17gx2锭+8ml</t>
  </si>
  <si>
    <t>武汉五景</t>
  </si>
  <si>
    <t>63.67%</t>
  </si>
  <si>
    <t>眼科药</t>
  </si>
  <si>
    <t>白内障用药</t>
  </si>
  <si>
    <t>国药准字Z42021916</t>
  </si>
  <si>
    <t>萘敏维滴眼液(E洁)</t>
  </si>
  <si>
    <t>◆15ml/支</t>
  </si>
  <si>
    <t>64.27%</t>
  </si>
  <si>
    <t>缓解视疲劳用药</t>
  </si>
  <si>
    <t>国药准字H20054582</t>
  </si>
  <si>
    <t>珍珠明目滴眼液(E洁)</t>
  </si>
  <si>
    <t>59.49%</t>
  </si>
  <si>
    <t>国药准字Z42021958</t>
  </si>
  <si>
    <t>氧氟沙星滴眼液(沃古林)</t>
  </si>
  <si>
    <t>◆8ml:24mg/支</t>
  </si>
  <si>
    <t>59.68%</t>
  </si>
  <si>
    <t>眼科消炎药</t>
  </si>
  <si>
    <t>国药准字H42022721</t>
  </si>
  <si>
    <t>复方氯化钠滴眼液(E洁)</t>
  </si>
  <si>
    <t>◆0.55%:15ml</t>
  </si>
  <si>
    <t>57.28%</t>
  </si>
  <si>
    <t>干眼症用药</t>
  </si>
  <si>
    <t>国药准字H20059940</t>
  </si>
  <si>
    <t>妥布霉素滴眼液(沃古林)</t>
  </si>
  <si>
    <t>◆8ml:24mg(2.4万单位)/支</t>
  </si>
  <si>
    <t>国药准字H20054686</t>
  </si>
  <si>
    <t>牛磺酸滴眼液(E洁)</t>
  </si>
  <si>
    <t>15ml:0.75g(5%)/支</t>
  </si>
  <si>
    <t>57.49%</t>
  </si>
  <si>
    <t>国药准字H42022541</t>
  </si>
  <si>
    <t>酞丁安滴眼液(乐克沙)</t>
  </si>
  <si>
    <t>8ml：8mg</t>
  </si>
  <si>
    <t>56.69%</t>
  </si>
  <si>
    <t>眼科抗病毒用药</t>
  </si>
  <si>
    <t>国药准字H42021087</t>
  </si>
  <si>
    <t>法可林滴眼液(白可明)</t>
  </si>
  <si>
    <t>10ml：1.5mg</t>
  </si>
  <si>
    <t>55.71%</t>
  </si>
  <si>
    <t>国药准字H42022730</t>
  </si>
  <si>
    <t>硫酸锌尿囊素滴眼液(沃古林)</t>
  </si>
  <si>
    <t>8ml/支</t>
  </si>
  <si>
    <t>59.43%</t>
  </si>
  <si>
    <t>国药准字H20058454</t>
  </si>
  <si>
    <t>复方樟脑乳膏</t>
  </si>
  <si>
    <t>10g</t>
  </si>
  <si>
    <t>武汉诺安</t>
  </si>
  <si>
    <t>67.65%</t>
  </si>
  <si>
    <t>皮肤科用药</t>
  </si>
  <si>
    <t>其它皮炎用药</t>
  </si>
  <si>
    <t>国药准字H20065018</t>
  </si>
  <si>
    <t>川贝末胶囊</t>
  </si>
  <si>
    <t>◆0.5gx12粒</t>
  </si>
  <si>
    <t>芜湖博英</t>
  </si>
  <si>
    <t>69.49%</t>
  </si>
  <si>
    <t>国药准字Z34020735</t>
  </si>
  <si>
    <t>成都瑞泰科技发展有限公司药业分公司</t>
  </si>
  <si>
    <t>萘哌地尔片</t>
  </si>
  <si>
    <t>25mgx6片</t>
  </si>
  <si>
    <t>通化永仓</t>
  </si>
  <si>
    <t>国药准字H20040921</t>
  </si>
  <si>
    <t>银杏叶片</t>
  </si>
  <si>
    <t>◆19.2mg:4.8mgx24片</t>
  </si>
  <si>
    <t>唐山容大药业</t>
  </si>
  <si>
    <t>72.93%</t>
  </si>
  <si>
    <t>门特货品</t>
  </si>
  <si>
    <t>国药准字Z20027958</t>
  </si>
  <si>
    <t>成都嘉诚医药有限责任公司</t>
  </si>
  <si>
    <t>盐酸萘替芬溶液(舒甲)</t>
  </si>
  <si>
    <t>◆30ml(10ml：0.1g)</t>
  </si>
  <si>
    <t>唐山红星药业</t>
  </si>
  <si>
    <t>70.26%</t>
  </si>
  <si>
    <t>皮肤癣症（抗真菌感染）用药</t>
  </si>
  <si>
    <t>国药准字H19980173</t>
  </si>
  <si>
    <t>四川新圣药业有限公司</t>
  </si>
  <si>
    <t>金刚藤软胶囊</t>
  </si>
  <si>
    <t>◆0.85gx24粒</t>
  </si>
  <si>
    <t>四川珍珠制药</t>
  </si>
  <si>
    <t>58.72%</t>
  </si>
  <si>
    <t>妇产科其它疾病用药</t>
  </si>
  <si>
    <t>国药准字Z20060200</t>
  </si>
  <si>
    <t>肤痒冲剂</t>
  </si>
  <si>
    <t>◆9gx9袋</t>
  </si>
  <si>
    <t>四川雅达药业</t>
  </si>
  <si>
    <t>68.79%</t>
  </si>
  <si>
    <t>皮肤瘙痒用药</t>
  </si>
  <si>
    <t>国药准字Z51020005</t>
  </si>
  <si>
    <t>黄苦洗液</t>
  </si>
  <si>
    <t>◆200ml(内赠冲洗器)</t>
  </si>
  <si>
    <t>四川向阳药业</t>
  </si>
  <si>
    <t>61.03%</t>
  </si>
  <si>
    <t>国药准字B20020228</t>
  </si>
  <si>
    <t>克拉霉素分散片(冰克)</t>
  </si>
  <si>
    <t>◆0.25gx6片</t>
  </si>
  <si>
    <t>四川旺林堂</t>
  </si>
  <si>
    <t>61.3%</t>
  </si>
  <si>
    <t>国药准字H20000127</t>
  </si>
  <si>
    <t>辛芩颗粒</t>
  </si>
  <si>
    <t>20gx10袋</t>
  </si>
  <si>
    <t>四川同人泰</t>
  </si>
  <si>
    <t>58.04%</t>
  </si>
  <si>
    <t>鼻病用药</t>
  </si>
  <si>
    <t>国药准字Z20073039</t>
  </si>
  <si>
    <t>川贝清肺糖浆</t>
  </si>
  <si>
    <t>◆180ml</t>
  </si>
  <si>
    <t>四川天诚制药</t>
  </si>
  <si>
    <t>70.78%</t>
  </si>
  <si>
    <t>国药准字Z20054783</t>
  </si>
  <si>
    <t>太极集团四川天诚制药有限公司</t>
  </si>
  <si>
    <t>川贝枇杷露</t>
  </si>
  <si>
    <t>67.44%</t>
  </si>
  <si>
    <t>国药准字Z51020934</t>
  </si>
  <si>
    <t>67.45%</t>
  </si>
  <si>
    <t>养血当归糖浆</t>
  </si>
  <si>
    <t>◆10mlx10支</t>
  </si>
  <si>
    <t>52.02%</t>
  </si>
  <si>
    <t>国药准字Z51020945</t>
  </si>
  <si>
    <t>四川省蜀康药业有限公司</t>
  </si>
  <si>
    <t>◆0.35gx12片x2板</t>
  </si>
  <si>
    <t>四川三星堆</t>
  </si>
  <si>
    <t>75.96%</t>
  </si>
  <si>
    <t>国药准字Z22020874</t>
  </si>
  <si>
    <t>炎可宁片</t>
  </si>
  <si>
    <t>0.3gx12片x2板</t>
  </si>
  <si>
    <t>中成药类抗菌消炎药</t>
  </si>
  <si>
    <t>国药准字Z22022444</t>
  </si>
  <si>
    <t>银黄胶囊</t>
  </si>
  <si>
    <t>◆0.3gx12sx2板</t>
  </si>
  <si>
    <t>四川仁德制药</t>
  </si>
  <si>
    <t>79.81%</t>
  </si>
  <si>
    <t>风热感冒用药</t>
  </si>
  <si>
    <t>国药准字Z20054054</t>
  </si>
  <si>
    <t>复方芦荟片</t>
  </si>
  <si>
    <t>◆0.29x12片(薄膜衣)</t>
  </si>
  <si>
    <t>四川奇力</t>
  </si>
  <si>
    <t>润肠通便药</t>
  </si>
  <si>
    <t>国药准字Z20080173</t>
  </si>
  <si>
    <t>成都荷花池药业有限责任公司</t>
  </si>
  <si>
    <t>六味地黄丸</t>
  </si>
  <si>
    <t>◆90g(水蜜丸)</t>
  </si>
  <si>
    <t>四川绵阳制药</t>
  </si>
  <si>
    <t>60.5%</t>
  </si>
  <si>
    <t>滋补肾阴药</t>
  </si>
  <si>
    <t>国药准字Z51022446</t>
  </si>
  <si>
    <t>三果汤含片</t>
  </si>
  <si>
    <t>◆1gx6片x3板</t>
  </si>
  <si>
    <t>四川华美</t>
  </si>
  <si>
    <t>67.51%</t>
  </si>
  <si>
    <t>国药准字Z20030060</t>
  </si>
  <si>
    <t>成都三勒浆药业集团四川华美制药有限公司</t>
  </si>
  <si>
    <t>盐酸头孢他美脂片（福曼医）</t>
  </si>
  <si>
    <t>◆180mgx8片</t>
  </si>
  <si>
    <t>四川方向药业</t>
  </si>
  <si>
    <t>68.7%</t>
  </si>
  <si>
    <t>头孢菌素类抗菌消炎药</t>
  </si>
  <si>
    <t>国药准字H20010353</t>
  </si>
  <si>
    <t>安徽省华仁医药经营有限公司</t>
  </si>
  <si>
    <t>头孢克肟分散片(特普宁)</t>
  </si>
  <si>
    <t>◆100mgx6片</t>
  </si>
  <si>
    <t>四川方向</t>
  </si>
  <si>
    <t>77.22%</t>
  </si>
  <si>
    <t>国药准字H20040588</t>
  </si>
  <si>
    <t>小活络丸</t>
  </si>
  <si>
    <t>3gx10袋</t>
  </si>
  <si>
    <t>四川大千药业</t>
  </si>
  <si>
    <t>筋骨科药</t>
  </si>
  <si>
    <t>骨筋科其它疾病用药</t>
  </si>
  <si>
    <t>国药准字Z51022285</t>
  </si>
  <si>
    <t>氯雷他定胶囊</t>
  </si>
  <si>
    <t>◆10mgx7粒</t>
  </si>
  <si>
    <t>四川宝光</t>
  </si>
  <si>
    <t>68.66%</t>
  </si>
  <si>
    <t>抗过敏用药</t>
  </si>
  <si>
    <t>国药准字H20051904</t>
  </si>
  <si>
    <t>黄芪颗粒</t>
  </si>
  <si>
    <t>◆4gx30袋(无蔗糖)</t>
  </si>
  <si>
    <t>四川百利药业</t>
  </si>
  <si>
    <t>国药准字Z20003380</t>
  </si>
  <si>
    <t>头孢克肟胶囊</t>
  </si>
  <si>
    <t xml:space="preserve">◆0.1gx12粒 </t>
  </si>
  <si>
    <t>石药欧意</t>
  </si>
  <si>
    <t>63.61%</t>
  </si>
  <si>
    <t>国药准字H20041669</t>
  </si>
  <si>
    <t>成都瑞元医药有限公司</t>
  </si>
  <si>
    <t>奥美拉唑肠溶胶囊</t>
  </si>
  <si>
    <t>◆20mgx14粒</t>
  </si>
  <si>
    <t>83.13%</t>
  </si>
  <si>
    <t>国药准字H20046430</t>
  </si>
  <si>
    <t>◆0.1gx8粒</t>
  </si>
  <si>
    <t>73.22%</t>
  </si>
  <si>
    <t>布洛伪麻软胶囊(琦效)</t>
  </si>
  <si>
    <t>◆18粒</t>
  </si>
  <si>
    <t>石药集团恩必普</t>
  </si>
  <si>
    <t>66.29%</t>
  </si>
  <si>
    <t>解热镇痛感冒药类</t>
  </si>
  <si>
    <t>国药准字H20060610</t>
  </si>
  <si>
    <t>阿奇霉素片</t>
  </si>
  <si>
    <t>◆0.25gx6片(薄膜衣)</t>
  </si>
  <si>
    <t>72.55%</t>
  </si>
  <si>
    <t>国药准字H20045479</t>
  </si>
  <si>
    <t>单硝酸异山梨酯片</t>
  </si>
  <si>
    <t>20mgx48片</t>
  </si>
  <si>
    <t>63.38%</t>
  </si>
  <si>
    <t>国药准字H20083404</t>
  </si>
  <si>
    <t>格列齐特片(Ⅱ)</t>
  </si>
  <si>
    <t>80mgx10片x3板</t>
  </si>
  <si>
    <t>62.53%</t>
  </si>
  <si>
    <t>国药准字H20057253</t>
  </si>
  <si>
    <t>阿昔洛韦片</t>
  </si>
  <si>
    <t>◆0.1gx12片x2板</t>
  </si>
  <si>
    <t>61.97%</t>
  </si>
  <si>
    <t>抗病毒感染药</t>
  </si>
  <si>
    <t>国药准字H20054050</t>
  </si>
  <si>
    <t>0.5gx20粒</t>
  </si>
  <si>
    <t>63.06%</t>
  </si>
  <si>
    <t>尿路感染用药</t>
  </si>
  <si>
    <t>感冒清热软胶囊</t>
  </si>
  <si>
    <t>0.65gx24粒</t>
  </si>
  <si>
    <t>石家庄欧意</t>
  </si>
  <si>
    <t>69.08%</t>
  </si>
  <si>
    <t>国药准字Z20050694</t>
  </si>
  <si>
    <t>转移因子口服溶液</t>
  </si>
  <si>
    <t>◆10mlx6支</t>
  </si>
  <si>
    <t>沈阳一天</t>
  </si>
  <si>
    <t>提高免疫力药</t>
  </si>
  <si>
    <t>国药准字H20013408</t>
  </si>
  <si>
    <t>左炔诺孕酮片(安婷)</t>
  </si>
  <si>
    <t>沈阳一厂</t>
  </si>
  <si>
    <t>59.44%</t>
  </si>
  <si>
    <t>国药准字H20058582</t>
  </si>
  <si>
    <t>氧氟沙星滴眼液</t>
  </si>
  <si>
    <t>◆1ml:3mgx10支(含玻璃酸钠)</t>
  </si>
  <si>
    <t>沈阳兴齐</t>
  </si>
  <si>
    <t>69.05%</t>
  </si>
  <si>
    <t>国药准字H10940176</t>
  </si>
  <si>
    <t>盐酸萘甲唑林滴眼液</t>
  </si>
  <si>
    <t>◆1ml:0.12mgx10支</t>
  </si>
  <si>
    <t>国药准字H21023020</t>
  </si>
  <si>
    <t>青果片</t>
  </si>
  <si>
    <t>◆0.3gx36片</t>
  </si>
  <si>
    <t>沈阳双鼎制药</t>
  </si>
  <si>
    <t>65.31%</t>
  </si>
  <si>
    <t>国药准字Z20040029</t>
  </si>
  <si>
    <t>成都恒兴医药有限责任公司</t>
  </si>
  <si>
    <t>脑络通胶囊</t>
  </si>
  <si>
    <t>◆0.5gx40粒</t>
  </si>
  <si>
    <t>沈阳双鼎</t>
  </si>
  <si>
    <t>65.11%</t>
  </si>
  <si>
    <t>动脉硬化用药</t>
  </si>
  <si>
    <t>国药准字Z21020483</t>
  </si>
  <si>
    <t>克霉唑阴道片(双鼎)</t>
  </si>
  <si>
    <t>◆500mgx1片</t>
  </si>
  <si>
    <t>61.46%</t>
  </si>
  <si>
    <t>国药准字H20056923</t>
  </si>
  <si>
    <t>红药片</t>
  </si>
  <si>
    <t>◆0.25gx12片x3板(糖衣)</t>
  </si>
  <si>
    <t>沈阳绿州</t>
  </si>
  <si>
    <t>73.1%</t>
  </si>
  <si>
    <t>跌打损伤药</t>
  </si>
  <si>
    <t>国药准字Z21021139</t>
  </si>
  <si>
    <t>重庆国高医药有限公司(国药集团医药控股重庆有限公司</t>
  </si>
  <si>
    <t>阿司匹林肠溶片(奥吉娜)</t>
  </si>
  <si>
    <t>100mgx24片</t>
  </si>
  <si>
    <t>沈阳奥吉娜</t>
  </si>
  <si>
    <t>66.67%</t>
  </si>
  <si>
    <t>其它心脑血管疾病用药</t>
  </si>
  <si>
    <t>国药准字H20065051</t>
  </si>
  <si>
    <t>沈阳奥吉娜药业有限公司</t>
  </si>
  <si>
    <t>玄麦甘桔含片</t>
  </si>
  <si>
    <t>1gx8片x2板</t>
  </si>
  <si>
    <t>神威药业</t>
  </si>
  <si>
    <t>69.37%</t>
  </si>
  <si>
    <t>清热药</t>
  </si>
  <si>
    <t>清热泻火药</t>
  </si>
  <si>
    <t>国药准字Z10970051</t>
  </si>
  <si>
    <t>◆0.1gx30片</t>
  </si>
  <si>
    <t>深圳海王药业</t>
  </si>
  <si>
    <t>67.35%</t>
  </si>
  <si>
    <t>国药准字H44021631</t>
  </si>
  <si>
    <t>◆19.6mg:4.8mgx96片(薄膜衣)</t>
  </si>
  <si>
    <t>55.8%</t>
  </si>
  <si>
    <t>国药准字Z20027956</t>
  </si>
  <si>
    <t>氯雷他定胶囊(海王抒瑞)</t>
  </si>
  <si>
    <t>10mgx6片(成人)</t>
  </si>
  <si>
    <t>深圳海王</t>
  </si>
  <si>
    <t>56.85%</t>
  </si>
  <si>
    <t>国药准字H20020559</t>
  </si>
  <si>
    <t>蛇胆川贝胶囊</t>
  </si>
  <si>
    <t>◆0.3gx30粒</t>
  </si>
  <si>
    <t>上海悦胜芜湖</t>
  </si>
  <si>
    <t>75.32%</t>
  </si>
  <si>
    <t>国药准字Z20054930</t>
  </si>
  <si>
    <t>安徽诚志医药营销有限公司</t>
  </si>
  <si>
    <t>盐酸氨溴索胶囊</t>
  </si>
  <si>
    <t>◆30mgx10粒x3板</t>
  </si>
  <si>
    <t>上海信谊天平药业</t>
  </si>
  <si>
    <t>气管炎用药</t>
  </si>
  <si>
    <t>国药准字H20000282</t>
  </si>
  <si>
    <t>硝苯地平缓释片(Ⅱ)</t>
  </si>
  <si>
    <t>◆20mgx24片</t>
  </si>
  <si>
    <t>59.42%</t>
  </si>
  <si>
    <t>国药准字H31022750</t>
  </si>
  <si>
    <t>多潘立酮片</t>
  </si>
  <si>
    <t>◆10mgx30片</t>
  </si>
  <si>
    <t>上海信谊天平（原华氏天平）</t>
  </si>
  <si>
    <t>66.33%</t>
  </si>
  <si>
    <t>促进胃肠动力药</t>
  </si>
  <si>
    <t>国药准字H20031280</t>
  </si>
  <si>
    <t>合肥新安医药营销有限公司</t>
  </si>
  <si>
    <t>头孢克洛胶囊(嘉蒙)</t>
  </si>
  <si>
    <t>◆0.25gx6粒</t>
  </si>
  <si>
    <t>上海美优</t>
  </si>
  <si>
    <t>62.96%</t>
  </si>
  <si>
    <t>国药准字H10970246</t>
  </si>
  <si>
    <t>曲安奈德益康唑乳膏</t>
  </si>
  <si>
    <t>◆15g</t>
  </si>
  <si>
    <t>上海复星朝晖</t>
  </si>
  <si>
    <t>国药准字H20067647</t>
  </si>
  <si>
    <t>痔速宁片</t>
  </si>
  <si>
    <t>◆0.33gx12片x4板(薄膜衣)</t>
  </si>
  <si>
    <t>汕头橄榄枝</t>
  </si>
  <si>
    <t>74.25%</t>
  </si>
  <si>
    <t>痔疮用药</t>
  </si>
  <si>
    <t>国药准字Z44023168</t>
  </si>
  <si>
    <t>◆0.3gx12粒x2板</t>
  </si>
  <si>
    <t>陕西君碧莎</t>
  </si>
  <si>
    <t>国药准字Z20054666</t>
  </si>
  <si>
    <t>百癣夏塔热片</t>
  </si>
  <si>
    <t>◆0.3gx45片</t>
  </si>
  <si>
    <t>63.84%</t>
  </si>
  <si>
    <t>国药准字Z20053609</t>
  </si>
  <si>
    <t>司帕沙星片(世保扶)</t>
  </si>
  <si>
    <t>◆0.15gx6片</t>
  </si>
  <si>
    <t>山西天丰世保扶</t>
  </si>
  <si>
    <t>77.43%</t>
  </si>
  <si>
    <t>国药准字H20065256</t>
  </si>
  <si>
    <t>◆0.1gx6片</t>
  </si>
  <si>
    <t>74.61%</t>
  </si>
  <si>
    <t>国药准字H10980257</t>
  </si>
  <si>
    <t>新生化颗粒</t>
  </si>
  <si>
    <t>◆6gx12袋</t>
  </si>
  <si>
    <t>山西仟源制药</t>
  </si>
  <si>
    <t>64.33%</t>
  </si>
  <si>
    <t>国药准字Z14020447</t>
  </si>
  <si>
    <t>银黄含化滴丸</t>
  </si>
  <si>
    <t>◆45mgx90丸</t>
  </si>
  <si>
    <t>山西千汇</t>
  </si>
  <si>
    <t>69.9%</t>
  </si>
  <si>
    <t>国药准字Z20080475</t>
  </si>
  <si>
    <t>黑龙江意民康泰医药有限公司</t>
  </si>
  <si>
    <t>霍香正气胶囊</t>
  </si>
  <si>
    <t>◆12粒</t>
  </si>
  <si>
    <t>山西华康药业</t>
  </si>
  <si>
    <t>68.51%</t>
  </si>
  <si>
    <t>暑湿感冒用药</t>
  </si>
  <si>
    <t>国药准字Z20003130</t>
  </si>
  <si>
    <t>喘嗽宁片</t>
  </si>
  <si>
    <t>0.35gx24片</t>
  </si>
  <si>
    <t>山西澳迩药业</t>
  </si>
  <si>
    <t>43.9%</t>
  </si>
  <si>
    <t>止咳平喘药</t>
  </si>
  <si>
    <t>国药准字Z20064233</t>
  </si>
  <si>
    <t>苯磺酸氨氯地平片</t>
  </si>
  <si>
    <t>◆5mg x 14片</t>
  </si>
  <si>
    <t>山东鑫齐药业</t>
  </si>
  <si>
    <t>80.04%</t>
  </si>
  <si>
    <t>国药准字H20083834</t>
  </si>
  <si>
    <t>复方红衣补血口服液</t>
  </si>
  <si>
    <t>◆10mlx12支</t>
  </si>
  <si>
    <t>山东翔宇健康</t>
  </si>
  <si>
    <t>58.28%</t>
  </si>
  <si>
    <t>国药准字B20020439</t>
  </si>
  <si>
    <t>蒲地蓝消炎片</t>
  </si>
  <si>
    <t>◆0.3gx24片(薄膜衣)</t>
  </si>
  <si>
    <t>山东仙河</t>
  </si>
  <si>
    <t>77.76%</t>
  </si>
  <si>
    <t>国药准字Z20063034</t>
  </si>
  <si>
    <t>四季感冒片</t>
  </si>
  <si>
    <t>0.38gx12片x2板(薄膜衣)</t>
  </si>
  <si>
    <t>山东明仁福瑞达</t>
  </si>
  <si>
    <t>国药准字Z20055573</t>
  </si>
  <si>
    <t>盐酸氨溴索片</t>
  </si>
  <si>
    <t>◆30mgx20片</t>
  </si>
  <si>
    <t>山东罗欣</t>
  </si>
  <si>
    <t>83.25%</t>
  </si>
  <si>
    <t>国药准字H20010425</t>
  </si>
  <si>
    <t>厄多司坦分散片</t>
  </si>
  <si>
    <t>◆0.15gx8片</t>
  </si>
  <si>
    <t>68%</t>
  </si>
  <si>
    <t>国药准字H20080771</t>
  </si>
  <si>
    <t>四川罗欣医药有限公司</t>
  </si>
  <si>
    <t>◆30mgx7片x2板</t>
  </si>
  <si>
    <t>山东鲁抗辰欣</t>
  </si>
  <si>
    <t>77.62%</t>
  </si>
  <si>
    <t>国药准字H20093366</t>
  </si>
  <si>
    <t>伏格列波糖胶囊(辰欣)</t>
  </si>
  <si>
    <t>◆0.1mgx15粒x4板</t>
  </si>
  <si>
    <t>国药准字H20070305</t>
  </si>
  <si>
    <t>阿德福韦酯片</t>
  </si>
  <si>
    <t>◆10mgx20片</t>
  </si>
  <si>
    <t>55.53%</t>
  </si>
  <si>
    <t>肝胆系统药</t>
  </si>
  <si>
    <t>肝病用药</t>
  </si>
  <si>
    <t>国药准字H20080034</t>
  </si>
  <si>
    <t>复方酮康唑乳膏</t>
  </si>
  <si>
    <t>◆10g</t>
  </si>
  <si>
    <t>山东鲁抗</t>
  </si>
  <si>
    <t>68.81%</t>
  </si>
  <si>
    <t>国药准字H20064290</t>
  </si>
  <si>
    <t>黄明胶</t>
  </si>
  <si>
    <t>◆250g</t>
  </si>
  <si>
    <t>山东东阿阿胶</t>
  </si>
  <si>
    <t>44.27%</t>
  </si>
  <si>
    <t>国药准字Z37021394</t>
  </si>
  <si>
    <t>新复方大青叶片</t>
  </si>
  <si>
    <t>24片(薄膜衣)</t>
  </si>
  <si>
    <t>67.49%</t>
  </si>
  <si>
    <t>国药准字Z37021130</t>
  </si>
  <si>
    <t>喘舒片</t>
  </si>
  <si>
    <t>◆24片(糖衣)</t>
  </si>
  <si>
    <t>国药准字Z37021112</t>
  </si>
  <si>
    <t>四川蓝怡药业有限公司</t>
  </si>
  <si>
    <t>痔疮栓</t>
  </si>
  <si>
    <t>◆2gx5粒</t>
  </si>
  <si>
    <t>荣昌制药</t>
  </si>
  <si>
    <t>61.27%</t>
  </si>
  <si>
    <t>国药准字Z37021020</t>
  </si>
  <si>
    <t>维生素E胶丸</t>
  </si>
  <si>
    <t>◆0.1gx60粒(天然型)</t>
  </si>
  <si>
    <t>青岛双鲸</t>
  </si>
  <si>
    <t>维生素类补充药</t>
  </si>
  <si>
    <t>国药准字H20043134</t>
  </si>
  <si>
    <t>安徽省汇丰医药有限公司</t>
  </si>
  <si>
    <t>维生素AD滴剂</t>
  </si>
  <si>
    <t>◆10粒x4板(一岁以下)</t>
  </si>
  <si>
    <t>66.43%</t>
  </si>
  <si>
    <t>儿科专用维生素/矿物质补充药</t>
  </si>
  <si>
    <t>国药准字H37023926</t>
  </si>
  <si>
    <t>厦门美好医药有限公司</t>
  </si>
  <si>
    <t>◆10粒x4板(一岁以上)</t>
  </si>
  <si>
    <t>66.07%</t>
  </si>
  <si>
    <t>国药准字H37023927</t>
  </si>
  <si>
    <t>复方苯佐卡因凝胶(立蒂诺)</t>
  </si>
  <si>
    <t>5g</t>
  </si>
  <si>
    <t>南宁迪智</t>
  </si>
  <si>
    <t>64.44%</t>
  </si>
  <si>
    <t>国药准字H20064406</t>
  </si>
  <si>
    <t>盐酸洛美沙星滴眼液</t>
  </si>
  <si>
    <t>◆10ml：30mg</t>
  </si>
  <si>
    <t>南京天朗制药</t>
  </si>
  <si>
    <t>72.1%</t>
  </si>
  <si>
    <t>国药准字H20067303</t>
  </si>
  <si>
    <t>成都德鑫医药有限公司</t>
  </si>
  <si>
    <t>氧氟沙星滴耳液</t>
  </si>
  <si>
    <t>◆5ml:15mg</t>
  </si>
  <si>
    <t>南京天朗</t>
  </si>
  <si>
    <t>71.58%</t>
  </si>
  <si>
    <t>耳病用药</t>
  </si>
  <si>
    <t>国药准字H20094236</t>
  </si>
  <si>
    <t>维生素AD滴剂(胶囊型)</t>
  </si>
  <si>
    <t>12粒x3板(一岁以上)(VA2000单位:VD700单位)</t>
  </si>
  <si>
    <t>南京海鲸</t>
  </si>
  <si>
    <t>58.19%</t>
  </si>
  <si>
    <t>国药准字H20057262</t>
  </si>
  <si>
    <t>12粒x3板(1岁以下)(VA1500单位:VD500单位)</t>
  </si>
  <si>
    <t>国药准字H20057263</t>
  </si>
  <si>
    <t>板蓝根含片</t>
  </si>
  <si>
    <t>◆0.5gx8片x2板</t>
  </si>
  <si>
    <t>洛阳新春都</t>
  </si>
  <si>
    <t>62.97%</t>
  </si>
  <si>
    <t>清热解毒药</t>
  </si>
  <si>
    <t>国药准字Z20023036</t>
  </si>
  <si>
    <t>清脑降压片</t>
  </si>
  <si>
    <t>◆36片</t>
  </si>
  <si>
    <t>辽源亚东爱友</t>
  </si>
  <si>
    <t>67.39%</t>
  </si>
  <si>
    <t>国药准字Z20063113</t>
  </si>
  <si>
    <t>复方酮康唑软膏(皮康王)</t>
  </si>
  <si>
    <t>昆明滇虹药业</t>
  </si>
  <si>
    <t xml:space="preserve">国药准字H53022106 </t>
  </si>
  <si>
    <t>克林霉素甲硝唑搽剂(痤康王)</t>
  </si>
  <si>
    <t>昆明滇虹</t>
  </si>
  <si>
    <t>56.8%</t>
  </si>
  <si>
    <t>痤疮病用药</t>
  </si>
  <si>
    <t>国药准字H53021776</t>
  </si>
  <si>
    <t>尿素维E乳膏</t>
  </si>
  <si>
    <t>59.71%</t>
  </si>
  <si>
    <t>皮肤过度角化用药</t>
  </si>
  <si>
    <t>国药准字H53021716</t>
  </si>
  <si>
    <t>加味天麻胶囊</t>
  </si>
  <si>
    <t>◆0.25g12粒x3板</t>
  </si>
  <si>
    <t>葵花药业佳木斯</t>
  </si>
  <si>
    <t>62.6%</t>
  </si>
  <si>
    <t>强筋健骨用药</t>
  </si>
  <si>
    <t>国药准字Z23020970</t>
  </si>
  <si>
    <t>四川省天奇药业有限公司</t>
  </si>
  <si>
    <t>小儿麦枣片</t>
  </si>
  <si>
    <t>◆0.45gx12片x3板（素衣）</t>
  </si>
  <si>
    <t>葵花药业(佳木斯)</t>
  </si>
  <si>
    <t>62.14%</t>
  </si>
  <si>
    <t>国药准字Z20025582</t>
  </si>
  <si>
    <t>黄芩片</t>
  </si>
  <si>
    <t>◆0.26gx24片（糖衣片）</t>
  </si>
  <si>
    <t>60.1%</t>
  </si>
  <si>
    <t>国药准字Z23021006</t>
  </si>
  <si>
    <t>哮喘片</t>
  </si>
  <si>
    <t>◆12片x2板</t>
  </si>
  <si>
    <t>61.94%</t>
  </si>
  <si>
    <t>国药准字Z23021013</t>
  </si>
  <si>
    <t>舒筋丸</t>
  </si>
  <si>
    <t>◆3gx10丸（大密丸）</t>
  </si>
  <si>
    <t>葵花药业</t>
  </si>
  <si>
    <t>65.84%</t>
  </si>
  <si>
    <t>祛风湿疗痹痛药</t>
  </si>
  <si>
    <t>国药准字Z23020994</t>
  </si>
  <si>
    <t xml:space="preserve">秋梨润肺膏
</t>
  </si>
  <si>
    <t xml:space="preserve">◆120g
</t>
  </si>
  <si>
    <t>库乐勒龙之源</t>
  </si>
  <si>
    <t>68.12%</t>
  </si>
  <si>
    <t>养阴止咳药</t>
  </si>
  <si>
    <t xml:space="preserve">国药准字Z65020126
</t>
  </si>
  <si>
    <t>云芝肝泰颗粒</t>
  </si>
  <si>
    <t>◆5g×20袋</t>
  </si>
  <si>
    <t>江西中兴汉方</t>
  </si>
  <si>
    <t>87.51%</t>
  </si>
  <si>
    <t>国药准字Z36020495</t>
  </si>
  <si>
    <t>曲安奈德鼻喷雾剂</t>
  </si>
  <si>
    <t>◆6ml:6.6mg</t>
  </si>
  <si>
    <t>江西珍视明</t>
  </si>
  <si>
    <t>国药准字H20010780</t>
  </si>
  <si>
    <t>感冒灵胶囊</t>
  </si>
  <si>
    <t>江西新赣江</t>
  </si>
  <si>
    <t>66.36%</t>
  </si>
  <si>
    <t>国药准字Z20044039</t>
  </si>
  <si>
    <t>腰息痛胶囊</t>
  </si>
  <si>
    <t>66.94%</t>
  </si>
  <si>
    <t>国药准字Z20043207</t>
  </si>
  <si>
    <t>§0.4gx36粒</t>
  </si>
  <si>
    <t>65.05%</t>
  </si>
  <si>
    <t>制酸止痛用药</t>
  </si>
  <si>
    <t>国药准字Z20043220</t>
  </si>
  <si>
    <t>地仲强骨胶囊</t>
  </si>
  <si>
    <t>◆0.33gx12粒x3板</t>
  </si>
  <si>
    <t>41.39%</t>
  </si>
  <si>
    <t>抗骨质疏松药</t>
  </si>
  <si>
    <t>国药准字B20020176</t>
  </si>
  <si>
    <t>小儿感冒宁合剂</t>
  </si>
  <si>
    <t>江西盛翔制药</t>
  </si>
  <si>
    <t>66.69%</t>
  </si>
  <si>
    <t>儿科专用抗感冒中成药</t>
  </si>
  <si>
    <t>鲜竹沥</t>
  </si>
  <si>
    <t>◆30mlx8支</t>
  </si>
  <si>
    <t>江西盛翔</t>
  </si>
  <si>
    <t>69.29%</t>
  </si>
  <si>
    <t>国药准字Z36021665</t>
  </si>
  <si>
    <t>活血止痛片</t>
  </si>
  <si>
    <t>◆24片</t>
  </si>
  <si>
    <t>江西山香</t>
  </si>
  <si>
    <t>66.99%</t>
  </si>
  <si>
    <t>国药准字Z20060117</t>
  </si>
  <si>
    <t>清淋颗粒(清迈苏)</t>
  </si>
  <si>
    <t>◆10gx10袋</t>
  </si>
  <si>
    <t>67.57%</t>
  </si>
  <si>
    <t>国药准字Z20020126</t>
  </si>
  <si>
    <t>天麻头风灵片</t>
  </si>
  <si>
    <t>◆0.5gx12片x2板</t>
  </si>
  <si>
    <t>69.2%</t>
  </si>
  <si>
    <t>治头痛药</t>
  </si>
  <si>
    <t>国药准字Z20050061</t>
  </si>
  <si>
    <t>山香圆片</t>
  </si>
  <si>
    <t>◆0.5gx12片x3板(薄膜衣)</t>
  </si>
  <si>
    <t>55.7%</t>
  </si>
  <si>
    <t>国药准字Z20013043</t>
  </si>
  <si>
    <t>◆12粒x2板</t>
  </si>
  <si>
    <t>江西仁丰药业</t>
  </si>
  <si>
    <t>69.39%</t>
  </si>
  <si>
    <t>牙病用药</t>
  </si>
  <si>
    <t>国药准字H36022130</t>
  </si>
  <si>
    <t>肾石通颗粒</t>
  </si>
  <si>
    <t>◆15gx10袋</t>
  </si>
  <si>
    <t>江西九连山</t>
  </si>
  <si>
    <t>63.48%</t>
  </si>
  <si>
    <t>泌尿系结石用药</t>
  </si>
  <si>
    <t>国药准字Z36021117</t>
  </si>
  <si>
    <t>多潘立酮片(麦达啉)</t>
  </si>
  <si>
    <t>江西捷众</t>
  </si>
  <si>
    <t>69.59%</t>
  </si>
  <si>
    <t>国药准字H20033864</t>
  </si>
  <si>
    <t>兰草片</t>
  </si>
  <si>
    <t>◆0.3gx18片x3板(薄膜衣)</t>
  </si>
  <si>
    <t>江西保利</t>
  </si>
  <si>
    <t>64.67%</t>
  </si>
  <si>
    <t>国药准字Z20025515</t>
  </si>
  <si>
    <t>四川大西域医药有限公司</t>
  </si>
  <si>
    <t>羚羊清肺颗粒</t>
  </si>
  <si>
    <t>6gx6袋</t>
  </si>
  <si>
    <t>56.82%</t>
  </si>
  <si>
    <t>国药准字Z20003104</t>
  </si>
  <si>
    <t>◆0.1gx6粒</t>
  </si>
  <si>
    <t>江苏亚邦强生</t>
  </si>
  <si>
    <t>77.82%</t>
  </si>
  <si>
    <t>国药准字H20044868</t>
  </si>
  <si>
    <t>克拉霉素胶囊(桑美)</t>
  </si>
  <si>
    <t>江苏亚邦爱普森</t>
  </si>
  <si>
    <t>国药准字H20010655</t>
  </si>
  <si>
    <t>盐酸左氧氟沙星滴眼液(视邦)</t>
  </si>
  <si>
    <t>◆5ml：15mg</t>
  </si>
  <si>
    <t>76.05%</t>
  </si>
  <si>
    <t>国药准字H20030390</t>
  </si>
  <si>
    <t>替米沙坦片</t>
  </si>
  <si>
    <t>◆40mgx7片</t>
  </si>
  <si>
    <t>江苏亚邦</t>
  </si>
  <si>
    <t>国药准字H20041522</t>
  </si>
  <si>
    <t>阿德福韦酯片(利福之)</t>
  </si>
  <si>
    <t>10mgx10片</t>
  </si>
  <si>
    <t>江苏天士力帝益</t>
  </si>
  <si>
    <t>68.35%</t>
  </si>
  <si>
    <t>国药准字H20080365</t>
  </si>
  <si>
    <t>蒲公英片</t>
  </si>
  <si>
    <t>江苏平光信谊</t>
  </si>
  <si>
    <t>79.51%</t>
  </si>
  <si>
    <t>国药准字Z41020416</t>
  </si>
  <si>
    <t>醋酸曲安奈德益康唑乳膏</t>
  </si>
  <si>
    <t>江苏恒瑞医药</t>
  </si>
  <si>
    <t>73.64%</t>
  </si>
  <si>
    <t>皮肤湿疹用药</t>
  </si>
  <si>
    <t>国药准字H20020651</t>
  </si>
  <si>
    <t>通便灵胶囊</t>
  </si>
  <si>
    <t>◆0.25gx12粒</t>
  </si>
  <si>
    <t>济南利蒙</t>
  </si>
  <si>
    <t>64.74%</t>
  </si>
  <si>
    <t>国药准字Z37020641</t>
  </si>
  <si>
    <t>妇洁舒洗液</t>
  </si>
  <si>
    <t>120ml/瓶</t>
  </si>
  <si>
    <t>吉林银诺克</t>
  </si>
  <si>
    <t>除湿止带用药</t>
  </si>
  <si>
    <t>国药准字B20050058</t>
  </si>
  <si>
    <t>肺宁胶囊</t>
  </si>
  <si>
    <t>0.35gx12粒x3板</t>
  </si>
  <si>
    <t>吉林益民堂</t>
  </si>
  <si>
    <t>66.79%</t>
  </si>
  <si>
    <t>国药准字Z20060118</t>
  </si>
  <si>
    <t>感冒软胶囊</t>
  </si>
  <si>
    <t>0.425gx24粒</t>
  </si>
  <si>
    <t>吉林通化博祥</t>
  </si>
  <si>
    <t>国药准字Z20043804</t>
  </si>
  <si>
    <t>男宝胶囊</t>
  </si>
  <si>
    <t>◆0.3gx10粒x2板</t>
  </si>
  <si>
    <t>吉林双药</t>
  </si>
  <si>
    <t>69.07%</t>
  </si>
  <si>
    <t>国药准字Z22025759</t>
  </si>
  <si>
    <t>咽炎片</t>
  </si>
  <si>
    <t>◆0.25gx15片x2板</t>
  </si>
  <si>
    <t>66.96%</t>
  </si>
  <si>
    <t>国药准字Z22025666</t>
  </si>
  <si>
    <t>女宝胶囊</t>
  </si>
  <si>
    <t>◆0.3gx24粒</t>
  </si>
  <si>
    <t>68.14%</t>
  </si>
  <si>
    <t>国药准字Z22025760</t>
  </si>
  <si>
    <t>栀子金花丸</t>
  </si>
  <si>
    <t>◆9gx10袋</t>
  </si>
  <si>
    <t>吉林双士</t>
  </si>
  <si>
    <t>63.21%</t>
  </si>
  <si>
    <t>国药准字Z20063347</t>
  </si>
  <si>
    <t>苦参片</t>
  </si>
  <si>
    <t>◆0.3gx36片(糖衣)</t>
  </si>
  <si>
    <t>吉林力胜</t>
  </si>
  <si>
    <t>75.49%</t>
  </si>
  <si>
    <t>清热燥湿药</t>
  </si>
  <si>
    <t>国药准字Z22025649</t>
  </si>
  <si>
    <t>化痔灵片</t>
  </si>
  <si>
    <t>◆12片x2板x2小盒(糖衣)</t>
  </si>
  <si>
    <t>吉林康福</t>
  </si>
  <si>
    <t>66.01%</t>
  </si>
  <si>
    <t>国药准字Z22023561</t>
  </si>
  <si>
    <t>藿香清胃胶囊</t>
  </si>
  <si>
    <t>0.32gx12粒x2板</t>
  </si>
  <si>
    <t>吉林俊宏</t>
  </si>
  <si>
    <t>58.09%</t>
  </si>
  <si>
    <t>国药准字Z20060148</t>
  </si>
  <si>
    <t>◆0.25gx24片(薄膜衣)</t>
  </si>
  <si>
    <t>吉林道君</t>
  </si>
  <si>
    <t>79.56%</t>
  </si>
  <si>
    <t>国药准字Z20054947</t>
  </si>
  <si>
    <t>牛黄蛇胆川贝胶囊</t>
  </si>
  <si>
    <t>◆0.5gx20粒</t>
  </si>
  <si>
    <t>惠州罗浮山制药(惠州阳光)</t>
  </si>
  <si>
    <t>62.92%</t>
  </si>
  <si>
    <t>风热咳嗽用药</t>
  </si>
  <si>
    <t>国药准字Z20027133</t>
  </si>
  <si>
    <t>小儿咳喘灵颗粒</t>
  </si>
  <si>
    <t>◆2gx16袋</t>
  </si>
  <si>
    <t>黄石燕舞</t>
  </si>
  <si>
    <t>64.19%</t>
  </si>
  <si>
    <t>儿科专用止咳化痰平喘药</t>
  </si>
  <si>
    <t>国药准字Z42020191</t>
  </si>
  <si>
    <t>湖北神农草药业有限公司</t>
  </si>
  <si>
    <t>伤湿止痛膏</t>
  </si>
  <si>
    <t>◆6.5cmx10cmx3贴x2袋</t>
  </si>
  <si>
    <t>黄石卫生材料</t>
  </si>
  <si>
    <t>75.61%</t>
  </si>
  <si>
    <t>骨筋科膏药</t>
  </si>
  <si>
    <t>国药准字Z42021954</t>
  </si>
  <si>
    <t>黄石卫生材料药业有限公司</t>
  </si>
  <si>
    <t>◆7cmx10cmx4贴</t>
  </si>
  <si>
    <t>70.72%</t>
  </si>
  <si>
    <t>麝香壮骨膏</t>
  </si>
  <si>
    <t>◆6.5cmx10cmx4贴</t>
  </si>
  <si>
    <t>70.25%</t>
  </si>
  <si>
    <t>国药准字Z42021305</t>
  </si>
  <si>
    <t>双氯芬酸二乙胺凝胶</t>
  </si>
  <si>
    <t>黄石卫材</t>
  </si>
  <si>
    <t>69.43%</t>
  </si>
  <si>
    <t>国药准字H20040301</t>
  </si>
  <si>
    <t>精制狗皮膏</t>
  </si>
  <si>
    <t>67.18%</t>
  </si>
  <si>
    <t>国药准字Z42021304</t>
  </si>
  <si>
    <t>消炎镇痛膏</t>
  </si>
  <si>
    <t>◆7cmx10cmx6贴</t>
  </si>
  <si>
    <t>国药准字Z42021654</t>
  </si>
  <si>
    <t>水杨酸苯酚贴膏(鸡眼膏)</t>
  </si>
  <si>
    <t>◆0.2gx6贴</t>
  </si>
  <si>
    <t>67.59%</t>
  </si>
  <si>
    <t>皮肤科其它疾病用药</t>
  </si>
  <si>
    <t>国药准字H42022736</t>
  </si>
  <si>
    <t>◆7cmx10cmx3贴x2袋</t>
  </si>
  <si>
    <t>◆0.25gx12片x2板(糖衣片)</t>
  </si>
  <si>
    <t>黄石三九</t>
  </si>
  <si>
    <t>65.7%</t>
  </si>
  <si>
    <t>国药准字Z42021062</t>
  </si>
  <si>
    <t>夏枯草膏</t>
  </si>
  <si>
    <t>198g</t>
  </si>
  <si>
    <t>黄石飞云</t>
  </si>
  <si>
    <t>子宫肌瘤/囊肿类疾病用药</t>
  </si>
  <si>
    <t>国药准字Z42021216</t>
  </si>
  <si>
    <t>头孢羟氨苄胶囊</t>
  </si>
  <si>
    <t>0.25gx12粒</t>
  </si>
  <si>
    <t>华北制药河北华民</t>
  </si>
  <si>
    <t>75.08%</t>
  </si>
  <si>
    <t>国药准字H13020521</t>
  </si>
  <si>
    <t>头孢克洛胶囊</t>
  </si>
  <si>
    <t>0.25gx6粒</t>
  </si>
  <si>
    <t>74.82%</t>
  </si>
  <si>
    <t>国药准字H20073704</t>
  </si>
  <si>
    <t>双唑泰栓</t>
  </si>
  <si>
    <t>◆7枚</t>
  </si>
  <si>
    <t>葫芦岛国帝(葫芦岛渤海)</t>
  </si>
  <si>
    <t>68.21%</t>
  </si>
  <si>
    <t>国药准字H10983147</t>
  </si>
  <si>
    <t>◆24粒</t>
  </si>
  <si>
    <t>湖南汉森制药</t>
  </si>
  <si>
    <t>83.74%</t>
  </si>
  <si>
    <t>国药准字H43021796</t>
  </si>
  <si>
    <t>奥硝唑栓(美尔凯)</t>
  </si>
  <si>
    <t>◆0.5gx5粒</t>
  </si>
  <si>
    <t xml:space="preserve">湖南方盛 </t>
  </si>
  <si>
    <t>69.27%</t>
  </si>
  <si>
    <t>国药准字H20061227</t>
  </si>
  <si>
    <t>盐酸氟桂利嗪胶囊</t>
  </si>
  <si>
    <t>5mgx20粒</t>
  </si>
  <si>
    <t>湖南迪诺制药</t>
  </si>
  <si>
    <t>77.14%</t>
  </si>
  <si>
    <t>国药准字H43020665</t>
  </si>
  <si>
    <t>泮托拉唑钠肠溶胶囊</t>
  </si>
  <si>
    <t>◆40mgx12粒</t>
  </si>
  <si>
    <t>湖南迪诺</t>
  </si>
  <si>
    <t>73.71%</t>
  </si>
  <si>
    <t>国药准字H20084561</t>
  </si>
  <si>
    <t>聚乙烯醇滴眼液(瑞珠)</t>
  </si>
  <si>
    <t>0.4ml:5.6mgx15支</t>
  </si>
  <si>
    <t>湖北远大天天明</t>
  </si>
  <si>
    <t>60.91%</t>
  </si>
  <si>
    <t>国药准字H20064930</t>
  </si>
  <si>
    <t>葡萄糖酸钙锌口服液(新钙特)</t>
  </si>
  <si>
    <t>◆10mlx18支</t>
  </si>
  <si>
    <t>湖北午时制药</t>
  </si>
  <si>
    <t>56.38%</t>
  </si>
  <si>
    <t>国药准字H20059419</t>
  </si>
  <si>
    <t>维A酸乳膏</t>
  </si>
  <si>
    <t>◆25g</t>
  </si>
  <si>
    <t>湖北恒安</t>
  </si>
  <si>
    <t>国药准字H20055152</t>
  </si>
  <si>
    <t>葡萄糖酸钙锌口服溶液</t>
  </si>
  <si>
    <t>◆10mlx24支</t>
  </si>
  <si>
    <t>湖北福人金身</t>
  </si>
  <si>
    <t>53.27%</t>
  </si>
  <si>
    <t>国药准字H20065022</t>
  </si>
  <si>
    <t>复方莪术油栓</t>
  </si>
  <si>
    <t>◆50mgx6枚</t>
  </si>
  <si>
    <t>湖北东信药业</t>
  </si>
  <si>
    <t>国药准字H20056290</t>
  </si>
  <si>
    <t>雪梨膏</t>
  </si>
  <si>
    <t>湖北东信惠济堂</t>
  </si>
  <si>
    <t>62.18%</t>
  </si>
  <si>
    <t>国药准字Z42020238</t>
  </si>
  <si>
    <t>苦参碱栓</t>
  </si>
  <si>
    <t>◆50mgx7枚</t>
  </si>
  <si>
    <t>湖北东信</t>
  </si>
  <si>
    <t>65.81%</t>
  </si>
  <si>
    <t>国药准字H42022308</t>
  </si>
  <si>
    <t>甲硝唑阴道泡腾片</t>
  </si>
  <si>
    <t>◆0.2gx14片</t>
  </si>
  <si>
    <t>73.08%</t>
  </si>
  <si>
    <t>国药准字H20067252</t>
  </si>
  <si>
    <t>双唑泰阴道泡腾片</t>
  </si>
  <si>
    <t>◆0.2gx7片</t>
  </si>
  <si>
    <t>63.7%</t>
  </si>
  <si>
    <t>国药准字H20063459</t>
  </si>
  <si>
    <t>加替沙星胶囊(百科沙)</t>
  </si>
  <si>
    <t>◆100mgx8粒</t>
  </si>
  <si>
    <t>湖北百科</t>
  </si>
  <si>
    <t>74.12%</t>
  </si>
  <si>
    <t>周销售</t>
    <phoneticPr fontId="2" type="noConversion"/>
  </si>
  <si>
    <t>两天销售</t>
    <phoneticPr fontId="2" type="noConversion"/>
  </si>
  <si>
    <t>国药准字H20030041</t>
  </si>
  <si>
    <t>感冒解毒颗粒</t>
  </si>
  <si>
    <t>◆5gx9袋</t>
  </si>
  <si>
    <t>黑龙江中医研究院</t>
  </si>
  <si>
    <t>67.58%</t>
  </si>
  <si>
    <t>国药准字Z23020294</t>
  </si>
  <si>
    <t>四川省科欣医药贸易有限公司</t>
  </si>
  <si>
    <t>◆8枚</t>
  </si>
  <si>
    <t>黑龙江天龙</t>
  </si>
  <si>
    <t>国药准字H20033572</t>
  </si>
  <si>
    <t>疤痕止痒软化膏(侯博士)</t>
  </si>
  <si>
    <t>◆7x10cmx4贴</t>
  </si>
  <si>
    <t>黑龙江太阳岛药业</t>
  </si>
  <si>
    <t>65.87%</t>
  </si>
  <si>
    <t>祛斑/疤药</t>
  </si>
  <si>
    <t>国药准字Z23020287</t>
  </si>
  <si>
    <t>护肝片</t>
  </si>
  <si>
    <t>◆0.36gx100片(薄膜衣)</t>
  </si>
  <si>
    <t>黑龙江康麦斯</t>
  </si>
  <si>
    <t>62.33%</t>
  </si>
  <si>
    <t>国药准字Z20093196</t>
  </si>
  <si>
    <t>前列闭尔通栓</t>
  </si>
  <si>
    <t>◆2.2gx6枚</t>
  </si>
  <si>
    <t>黑龙江济仁</t>
  </si>
  <si>
    <t>51.45%</t>
  </si>
  <si>
    <t>国药准字Z20020130</t>
  </si>
  <si>
    <t>齿痛消炎灵颗粒</t>
  </si>
  <si>
    <t>10gx4袋（无蔗糖）</t>
  </si>
  <si>
    <t>河南中杰</t>
  </si>
  <si>
    <t>55.14%</t>
  </si>
  <si>
    <t>国药准字Z20073291</t>
  </si>
  <si>
    <t>替米沙坦胶囊</t>
  </si>
  <si>
    <t>◆40mgx14粒</t>
  </si>
  <si>
    <t>河南润弘（原郑州羚锐）</t>
  </si>
  <si>
    <t>国药准字H20080331</t>
  </si>
  <si>
    <t>阴痒康洗剂</t>
  </si>
  <si>
    <t>河南润弘(原郑州羚锐)</t>
  </si>
  <si>
    <t>国药准字B20020790</t>
  </si>
  <si>
    <t>◆7cmx10cmx2贴x5袋(精装)</t>
  </si>
  <si>
    <t>河南羚锐制药</t>
  </si>
  <si>
    <t>62.9%</t>
  </si>
  <si>
    <t>国药准字Z20023035</t>
  </si>
  <si>
    <t>关节止痛膏</t>
  </si>
  <si>
    <t>63.04%</t>
  </si>
  <si>
    <t>国药准字Z41020302</t>
  </si>
  <si>
    <t>壮骨麝香止痛膏</t>
  </si>
  <si>
    <t>◆7cmx10cmx5贴x2袋</t>
  </si>
  <si>
    <t>河南羚锐</t>
  </si>
  <si>
    <t>63.19%</t>
  </si>
  <si>
    <t>国药准字Z41020300</t>
  </si>
  <si>
    <t>冬凌草糖浆</t>
  </si>
  <si>
    <t>10mlx10支</t>
  </si>
  <si>
    <t>河南百年康鑫</t>
  </si>
  <si>
    <t>国药准字Z41021442</t>
  </si>
  <si>
    <t>热淋清片</t>
  </si>
  <si>
    <t>0.6gx12片x2板(薄膜衣)</t>
  </si>
  <si>
    <t>58.59%</t>
  </si>
  <si>
    <t>国药准字Z20060006</t>
  </si>
  <si>
    <t>氯雷他定片</t>
  </si>
  <si>
    <t>◆10mgx6片</t>
  </si>
  <si>
    <t>河北元森</t>
  </si>
  <si>
    <t>82.2%</t>
  </si>
  <si>
    <t>国药准字H20051069</t>
  </si>
  <si>
    <t>非那雄胺片</t>
  </si>
  <si>
    <t>◆5mgx10片</t>
  </si>
  <si>
    <t>71.26%</t>
  </si>
  <si>
    <t>国药准字H20060300</t>
  </si>
  <si>
    <t>威灵骨刺膏</t>
  </si>
  <si>
    <t>贴</t>
  </si>
  <si>
    <t>◆12gx1贴</t>
  </si>
  <si>
    <t>河北万岁</t>
  </si>
  <si>
    <t>62.86%</t>
  </si>
  <si>
    <t>国药准字Z20000038</t>
  </si>
  <si>
    <t>盐酸二甲双胍肠溶片(君士达新)</t>
  </si>
  <si>
    <t>◆60片</t>
  </si>
  <si>
    <t>河北天成</t>
  </si>
  <si>
    <t>国药准字H20031134</t>
  </si>
  <si>
    <t>清火片(邦尼)</t>
  </si>
  <si>
    <t>0.23gx24片</t>
  </si>
  <si>
    <t>河北冀衡</t>
  </si>
  <si>
    <t>65.48%</t>
  </si>
  <si>
    <t>国药准字Z13020440</t>
  </si>
  <si>
    <t>小儿氨酚黄那敏颗粒(康必得)</t>
  </si>
  <si>
    <t>◆2gx12袋</t>
  </si>
  <si>
    <t>河北恒利</t>
  </si>
  <si>
    <t>儿科专用抗感冒西药</t>
  </si>
  <si>
    <t>国药准字H13024254</t>
  </si>
  <si>
    <t>木香理气片</t>
  </si>
  <si>
    <t>◆0.25gx36片(糖衣)</t>
  </si>
  <si>
    <t>河北安国</t>
  </si>
  <si>
    <t>67.33%</t>
  </si>
  <si>
    <t>消化不良用药</t>
  </si>
  <si>
    <t>国药准字Z20026665</t>
  </si>
  <si>
    <t>儿泻停颗粒</t>
  </si>
  <si>
    <t>◆1gx12袋</t>
  </si>
  <si>
    <t>合肥神鹿双鹤</t>
  </si>
  <si>
    <t>68.54%</t>
  </si>
  <si>
    <t>国药准字Z19990025</t>
  </si>
  <si>
    <t>替米沙坦片(立文)</t>
  </si>
  <si>
    <t>◆20mgx14片</t>
  </si>
  <si>
    <t>海南赛立克</t>
  </si>
  <si>
    <t>45.26%</t>
  </si>
  <si>
    <t>国药准字H20040459</t>
  </si>
  <si>
    <t>枫蓼肠胃康分散片</t>
  </si>
  <si>
    <t>0.5gx24片</t>
  </si>
  <si>
    <t>海南慧谷药业</t>
  </si>
  <si>
    <t>75%</t>
  </si>
  <si>
    <t>国药准字Z20090143</t>
  </si>
  <si>
    <t>盐酸左氧氟沙星片</t>
  </si>
  <si>
    <t>◆0.1gx12片</t>
  </si>
  <si>
    <t>哈药总厂</t>
  </si>
  <si>
    <t>69.67%</t>
  </si>
  <si>
    <t>国药准字H20059241</t>
  </si>
  <si>
    <t>菊梅利咽含片</t>
  </si>
  <si>
    <t>◆1.2gx18片</t>
  </si>
  <si>
    <t>哈药三精四厂</t>
  </si>
  <si>
    <t>68.69%</t>
  </si>
  <si>
    <t>国药准字B20020112</t>
  </si>
  <si>
    <t>四川九州通科创医药有限公司</t>
  </si>
  <si>
    <t>羊肝明目片</t>
  </si>
  <si>
    <t>◆0.35gx24片(薄膜衣)</t>
  </si>
  <si>
    <t>64.95%</t>
  </si>
  <si>
    <t>眼科其它疾病用药</t>
  </si>
  <si>
    <t>国药准字Z20025531</t>
  </si>
  <si>
    <t>哈药集团三精医药商贸有限公司</t>
  </si>
  <si>
    <t>强力脑清素片</t>
  </si>
  <si>
    <t>0.31gx15片x4板(薄膜衣)</t>
  </si>
  <si>
    <t>58.9%</t>
  </si>
  <si>
    <t>治失眠药</t>
  </si>
  <si>
    <t>国药准字Z23020121</t>
  </si>
  <si>
    <t>哈药三精诺捷</t>
  </si>
  <si>
    <t>64.16%</t>
  </si>
  <si>
    <t>国药准字H20054408</t>
  </si>
  <si>
    <t>柴连口服液</t>
  </si>
  <si>
    <t>哈药三精</t>
  </si>
  <si>
    <t>58.29%</t>
  </si>
  <si>
    <t>国药准字Z20010038</t>
  </si>
  <si>
    <t>消渴降糖胶囊</t>
  </si>
  <si>
    <t>◆0.3gx12粒x3板</t>
  </si>
  <si>
    <t>哈药集团三精</t>
  </si>
  <si>
    <t>口服降血糖药</t>
  </si>
  <si>
    <t>国药准字Z20083241</t>
  </si>
  <si>
    <t>胸腺肽肠溶片</t>
  </si>
  <si>
    <t>◆20mgx10片</t>
  </si>
  <si>
    <t>哈高科白天鹅</t>
  </si>
  <si>
    <t>70.15%</t>
  </si>
  <si>
    <t>抗肿瘤／免疫调节药</t>
  </si>
  <si>
    <t>免疫调节药</t>
  </si>
  <si>
    <t>国药准字H20000301</t>
  </si>
  <si>
    <t>妇宁栓(贵妃舒)</t>
  </si>
  <si>
    <t>◆1.6gx5粒</t>
  </si>
  <si>
    <t>哈尔滨欧替</t>
  </si>
  <si>
    <t>65.24%</t>
  </si>
  <si>
    <t>国药准字Z23022028</t>
  </si>
  <si>
    <t>头孢克肟干混悬剂</t>
  </si>
  <si>
    <t>◆1g:50mgx6袋</t>
  </si>
  <si>
    <t>哈尔滨凯程</t>
  </si>
  <si>
    <t>63%</t>
  </si>
  <si>
    <t>国药准字H20060266</t>
  </si>
  <si>
    <t>盐酸特拉唑嗪胶囊</t>
  </si>
  <si>
    <t>2mgx14粒</t>
  </si>
  <si>
    <t>国药国瑞</t>
  </si>
  <si>
    <t>45.09%</t>
  </si>
  <si>
    <t>国药准字H19980011</t>
  </si>
  <si>
    <t>复方氢溴酸东莨菪碱贴膏</t>
  </si>
  <si>
    <t>◆2贴</t>
  </si>
  <si>
    <t>桂林天和</t>
  </si>
  <si>
    <t>71.97%</t>
  </si>
  <si>
    <t>神经系统药</t>
  </si>
  <si>
    <t>眩晕症用药</t>
  </si>
  <si>
    <t>国药准字H45021313</t>
  </si>
  <si>
    <t>鼻通宁滴剂</t>
  </si>
  <si>
    <t>◆10ml</t>
  </si>
  <si>
    <t>贵州英利药业</t>
  </si>
  <si>
    <t>国药准字Z52020143</t>
  </si>
  <si>
    <t>前列泰胶囊</t>
  </si>
  <si>
    <t>0.45gx12粒x4板</t>
  </si>
  <si>
    <t>贵州百灵</t>
  </si>
  <si>
    <t>国药准字Z20050441</t>
  </si>
  <si>
    <t>四川省银丹药品有限责任公司</t>
  </si>
  <si>
    <t>三黄片</t>
  </si>
  <si>
    <t>◆12片x2板（糖衣）</t>
  </si>
  <si>
    <t>65.78%</t>
  </si>
  <si>
    <t>其它清热药</t>
  </si>
  <si>
    <t>国药准字Z52020148</t>
  </si>
  <si>
    <t>维C银翘片</t>
  </si>
  <si>
    <t>◆0.5gx12片x2板(双层片)薄膜衣</t>
  </si>
  <si>
    <t>流行性感冒用药</t>
  </si>
  <si>
    <t>国药准字Z20083499</t>
  </si>
  <si>
    <t>屏风生脉胶囊</t>
  </si>
  <si>
    <t>◆0.33gx12粒x2板</t>
  </si>
  <si>
    <t>广州莱泰制药</t>
  </si>
  <si>
    <t>68.59%</t>
  </si>
  <si>
    <t>国药准字Z44022677</t>
  </si>
  <si>
    <t>当归调经颗粒</t>
  </si>
  <si>
    <t>◆10gx12袋</t>
  </si>
  <si>
    <t>39.14%</t>
  </si>
  <si>
    <t>国药准字Z44021931</t>
  </si>
  <si>
    <t>银黄颗粒</t>
  </si>
  <si>
    <t>◆4gx10袋</t>
  </si>
  <si>
    <t>广州莱泰</t>
  </si>
  <si>
    <t>国药准字Z44021937</t>
  </si>
  <si>
    <t>阿莫西林克拉维酸钾干混悬剂</t>
  </si>
  <si>
    <t>◆200mg:28.5mgx8袋</t>
  </si>
  <si>
    <t>广州白云山总厂</t>
  </si>
  <si>
    <t>青霉素类抗菌消炎药</t>
  </si>
  <si>
    <t>国药准字H20041109</t>
  </si>
  <si>
    <t>盐酸左氧氟沙星片(维力泰)</t>
  </si>
  <si>
    <t>◆0.1gx10片x2板(薄膜衣)</t>
  </si>
  <si>
    <t>64.29%</t>
  </si>
  <si>
    <t>国药准字H20057797</t>
  </si>
  <si>
    <t>头孢克肟片(世福素)</t>
  </si>
  <si>
    <t>◆50mgx10片(薄膜衣片)</t>
  </si>
  <si>
    <t>62.72%</t>
  </si>
  <si>
    <t>国药准字H10950259</t>
  </si>
  <si>
    <t>头孢克肟颗粒(世福素)</t>
  </si>
  <si>
    <t>50mgx8袋</t>
  </si>
  <si>
    <t>62.39%</t>
  </si>
  <si>
    <t>国药准字H10940128</t>
  </si>
  <si>
    <t>茶碱缓释片</t>
  </si>
  <si>
    <t>0.1gx24片</t>
  </si>
  <si>
    <t>广州白云山光华</t>
  </si>
  <si>
    <t>57.09%</t>
  </si>
  <si>
    <t>西药镇咳平喘药</t>
  </si>
  <si>
    <t>国药准字H44020002</t>
  </si>
  <si>
    <t>尼美舒利胶囊</t>
  </si>
  <si>
    <t>◆0.1gx10粒</t>
  </si>
  <si>
    <t>广州白云山</t>
  </si>
  <si>
    <t>69.53%</t>
  </si>
  <si>
    <t>国药准字H19991147</t>
  </si>
  <si>
    <t>祛瘀散结胶囊</t>
  </si>
  <si>
    <t>◆0.48gx36粒</t>
  </si>
  <si>
    <t>广西圣康制药</t>
  </si>
  <si>
    <t>55.56%</t>
  </si>
  <si>
    <t>国药准字Z20026689</t>
  </si>
  <si>
    <t>妇康宁片</t>
  </si>
  <si>
    <t>广西龙州方略</t>
  </si>
  <si>
    <t>69.8%</t>
  </si>
  <si>
    <t>国药准字Z45020632</t>
  </si>
  <si>
    <t>黄荆油胶丸</t>
  </si>
  <si>
    <t>◆24丸</t>
  </si>
  <si>
    <t>65.89%</t>
  </si>
  <si>
    <t>国药准字Z45020009</t>
  </si>
  <si>
    <t>痢必灵片</t>
  </si>
  <si>
    <t>◆0.44gx36片</t>
  </si>
  <si>
    <t>67.04%</t>
  </si>
  <si>
    <t>国药准字Z45020674</t>
  </si>
  <si>
    <t>莲芝消炎片</t>
  </si>
  <si>
    <t>60.42%</t>
  </si>
  <si>
    <t>国药准字Z20053945</t>
  </si>
  <si>
    <t>痛肿灵(酊剂)</t>
  </si>
  <si>
    <t>◆50ml(附喷头)</t>
  </si>
  <si>
    <t>国药准字Z45021867</t>
  </si>
  <si>
    <t>止泻颗粒</t>
  </si>
  <si>
    <t>◆10gx9袋</t>
  </si>
  <si>
    <t>61.25%</t>
  </si>
  <si>
    <t>国药准字Z45021200</t>
  </si>
  <si>
    <t>金菊五花茶颗粒</t>
  </si>
  <si>
    <t>10gx12袋</t>
  </si>
  <si>
    <t>58.69%</t>
  </si>
  <si>
    <t>国药准字Z45020634</t>
  </si>
  <si>
    <t>咳特灵片</t>
  </si>
  <si>
    <t>12片x2板(薄膜衣片)</t>
  </si>
  <si>
    <t>广西嘉进药业</t>
  </si>
  <si>
    <t>67.68%</t>
  </si>
  <si>
    <t>国药准字Z45022188</t>
  </si>
  <si>
    <t>穿心莲片</t>
  </si>
  <si>
    <t>◆20片(薄膜衣)</t>
  </si>
  <si>
    <t>广西嘉进</t>
  </si>
  <si>
    <t>国药准字Z45022189</t>
  </si>
  <si>
    <t>56.11%</t>
  </si>
  <si>
    <t>未进ABC原团促目录</t>
  </si>
  <si>
    <t>国药准字Z20055271</t>
  </si>
  <si>
    <t>感冒灵颗粒</t>
  </si>
  <si>
    <t>广西济民</t>
  </si>
  <si>
    <t>61.95%</t>
  </si>
  <si>
    <t>国药准字Z45020054</t>
  </si>
  <si>
    <t>醋酸氯己定痔疮栓</t>
  </si>
  <si>
    <t>◆20mgx6枚</t>
  </si>
  <si>
    <t>广西恒托仁盛</t>
  </si>
  <si>
    <t>69.73%</t>
  </si>
  <si>
    <t>国药准字H20057703</t>
  </si>
  <si>
    <t>柴黄胶囊</t>
  </si>
  <si>
    <t>◆0.42gx10粒x2板</t>
  </si>
  <si>
    <t>广西方略药业</t>
  </si>
  <si>
    <t>国药准字Z20060077</t>
  </si>
  <si>
    <t>罗汉果止咳片</t>
  </si>
  <si>
    <t>◆0.36gx30片(薄膜衣)</t>
  </si>
  <si>
    <t>60.65%</t>
  </si>
  <si>
    <t>国药准字Z20025794</t>
  </si>
  <si>
    <t>复方黄藤洗液</t>
  </si>
  <si>
    <t>◆186ml(内附冲洗器)</t>
  </si>
  <si>
    <t>广西德联制药</t>
  </si>
  <si>
    <t>66.02%</t>
  </si>
  <si>
    <t>国药准字B20020721</t>
  </si>
  <si>
    <t>复方穿心莲片</t>
  </si>
  <si>
    <t>广西禅方药业</t>
  </si>
  <si>
    <t>64%</t>
  </si>
  <si>
    <t>国药准字Z45021649</t>
  </si>
  <si>
    <t>氨糖美辛肠溶片</t>
  </si>
  <si>
    <t>◆20片x2板</t>
  </si>
  <si>
    <t>广东逸舒</t>
  </si>
  <si>
    <t>65.88%</t>
  </si>
  <si>
    <t>国药准字H44022796</t>
  </si>
  <si>
    <t>◆0.25gx18片x4板(糖衣)</t>
  </si>
  <si>
    <t>广东德鑫(江门德鑫)</t>
  </si>
  <si>
    <t>国药准字Z44023648</t>
  </si>
  <si>
    <t>天麻素胶囊</t>
  </si>
  <si>
    <t>50mgx10粒</t>
  </si>
  <si>
    <t>广东邦民</t>
  </si>
  <si>
    <t>75.58%</t>
  </si>
  <si>
    <t>损伤性关节炎用药</t>
  </si>
  <si>
    <t>国药准字H44025052</t>
  </si>
  <si>
    <t>苋菜黄连素胶囊</t>
  </si>
  <si>
    <t>福州海王金象</t>
  </si>
  <si>
    <t>60.08%</t>
  </si>
  <si>
    <t>胃肠道其它疾病用药</t>
  </si>
  <si>
    <t>国药准字Z20020023</t>
  </si>
  <si>
    <t>白花油</t>
  </si>
  <si>
    <t>3ml</t>
  </si>
  <si>
    <t>福建太平洋</t>
  </si>
  <si>
    <t>58.36%</t>
  </si>
  <si>
    <t>国药准字Z35020455</t>
  </si>
  <si>
    <t>鼻炎宁胶囊</t>
  </si>
  <si>
    <t>0.3gx20粒x3盒</t>
  </si>
  <si>
    <t>福建省泉州</t>
  </si>
  <si>
    <t>国药准字Z20026594</t>
  </si>
  <si>
    <t>急支颗粒</t>
  </si>
  <si>
    <t>◆4gx12袋</t>
  </si>
  <si>
    <t>涪陵制药厂</t>
  </si>
  <si>
    <t>59.89%</t>
  </si>
  <si>
    <t>国药准字Z10960037</t>
  </si>
  <si>
    <t>◆0.425gx16粒</t>
  </si>
  <si>
    <t>大庆华科(黑龙江麦迪森)</t>
  </si>
  <si>
    <t>66.26%</t>
  </si>
  <si>
    <t>国药准字Z20043056</t>
  </si>
  <si>
    <t>扫日劳清肺止咳胶囊</t>
  </si>
  <si>
    <t>赤峰天奇制药</t>
  </si>
  <si>
    <t>62.16%</t>
  </si>
  <si>
    <t>国药准字Z20050290</t>
  </si>
  <si>
    <t>铁笛片</t>
  </si>
  <si>
    <t>◆1gx24片</t>
  </si>
  <si>
    <t>成都新希臣</t>
  </si>
  <si>
    <t>国药准字Z20010090</t>
  </si>
  <si>
    <t>六味木香胶囊</t>
  </si>
  <si>
    <t>0.42gx12粒x3板</t>
  </si>
  <si>
    <t>国药准字Z51022007</t>
  </si>
  <si>
    <t>4gx20袋</t>
  </si>
  <si>
    <t>成都神鹤药业</t>
  </si>
  <si>
    <t>72.8%</t>
  </si>
  <si>
    <t>国药准字Z20054631</t>
  </si>
  <si>
    <t>成都森科制药</t>
  </si>
  <si>
    <t>66.44%</t>
  </si>
  <si>
    <t>国药准字Z51020103</t>
  </si>
  <si>
    <t>红花油(真龙)</t>
  </si>
  <si>
    <t>27g</t>
  </si>
  <si>
    <t>成都东洋百信</t>
  </si>
  <si>
    <t>50.18%</t>
  </si>
  <si>
    <t>国药准字Z51021793</t>
  </si>
  <si>
    <t>司帕沙星片(巴沙)</t>
  </si>
  <si>
    <t>0.1gx6片</t>
  </si>
  <si>
    <t>成都倍特</t>
  </si>
  <si>
    <t>73.72%</t>
  </si>
  <si>
    <t>国药准字H10980055</t>
  </si>
  <si>
    <t>丹皮酚软膏</t>
  </si>
  <si>
    <t>长春英平药业</t>
  </si>
  <si>
    <t>70.96%</t>
  </si>
  <si>
    <t>国药准字Z20053904</t>
  </si>
  <si>
    <t>通窍鼻炎片</t>
  </si>
  <si>
    <t>◆18片x2板(糖衣)</t>
  </si>
  <si>
    <t>长春人民</t>
  </si>
  <si>
    <t>83.27%</t>
  </si>
  <si>
    <t>国药准字Z22025611</t>
  </si>
  <si>
    <t>长春普华制药</t>
  </si>
  <si>
    <t>75.62%</t>
  </si>
  <si>
    <t>国药准字Z20063945</t>
  </si>
  <si>
    <t>安神补脑片</t>
  </si>
  <si>
    <t>0.31gx12片</t>
  </si>
  <si>
    <t>长春海外制药</t>
  </si>
  <si>
    <t>国药准字Z20026739</t>
  </si>
  <si>
    <t>蜂胶口腔膜</t>
  </si>
  <si>
    <t>◆1cmx1.3cmx5片x6袋</t>
  </si>
  <si>
    <t>北京紫竹药业</t>
  </si>
  <si>
    <t>63.91%</t>
  </si>
  <si>
    <t>国药准字Z20026083</t>
  </si>
  <si>
    <t>非洛地平片</t>
  </si>
  <si>
    <t>◆5mgx20片</t>
  </si>
  <si>
    <t>北京协和药厂</t>
  </si>
  <si>
    <t>62.34%</t>
  </si>
  <si>
    <t>国药准字H19980034</t>
  </si>
  <si>
    <t>葡萄糖酸锌口服溶液</t>
  </si>
  <si>
    <t>北京双鹤高科</t>
  </si>
  <si>
    <t>国药准字H10900096</t>
  </si>
  <si>
    <t>盐酸左氧氟沙星滴眼液</t>
  </si>
  <si>
    <t>5ml:15mg</t>
  </si>
  <si>
    <t>北京利祥</t>
  </si>
  <si>
    <t>国药准字H20050573</t>
  </si>
  <si>
    <t>抗感解毒颗粒</t>
  </si>
  <si>
    <t>北京九龙</t>
  </si>
  <si>
    <t>61.42%</t>
  </si>
  <si>
    <t>阿莫西林胶囊</t>
    <phoneticPr fontId="2" type="noConversion"/>
  </si>
  <si>
    <t>葡萄糖酸钙口服液</t>
    <phoneticPr fontId="2" type="noConversion"/>
  </si>
  <si>
    <t>葡萄糖酸锌口服液</t>
    <phoneticPr fontId="2" type="noConversion"/>
  </si>
  <si>
    <t>伊可新（0-1）</t>
    <phoneticPr fontId="2" type="noConversion"/>
  </si>
  <si>
    <t>伊可新（1以下）</t>
    <phoneticPr fontId="2" type="noConversion"/>
  </si>
  <si>
    <t>消食片</t>
    <phoneticPr fontId="2" type="noConversion"/>
  </si>
  <si>
    <t>小儿氨酚黄那敏（护彤）</t>
    <phoneticPr fontId="2" type="noConversion"/>
  </si>
  <si>
    <t>急支糖浆（）</t>
    <phoneticPr fontId="2" type="noConversion"/>
  </si>
  <si>
    <t>100ml</t>
    <phoneticPr fontId="2" type="noConversion"/>
  </si>
  <si>
    <t>30s</t>
    <phoneticPr fontId="2" type="noConversion"/>
  </si>
  <si>
    <t>vc银翘片</t>
    <phoneticPr fontId="2" type="noConversion"/>
  </si>
  <si>
    <t>速效救心丸</t>
    <phoneticPr fontId="2" type="noConversion"/>
  </si>
  <si>
    <t>西比灵</t>
    <phoneticPr fontId="2" type="noConversion"/>
  </si>
  <si>
    <t>复方利血氨苯蝶啶片</t>
    <phoneticPr fontId="2" type="noConversion"/>
  </si>
  <si>
    <t>盐酸二甲双胍片</t>
    <phoneticPr fontId="2" type="noConversion"/>
  </si>
  <si>
    <t>三金片</t>
    <phoneticPr fontId="2" type="noConversion"/>
  </si>
  <si>
    <t>前列康</t>
    <phoneticPr fontId="2" type="noConversion"/>
  </si>
  <si>
    <t>医用棉签</t>
    <phoneticPr fontId="2" type="noConversion"/>
  </si>
  <si>
    <t>36s</t>
    <phoneticPr fontId="2" type="noConversion"/>
  </si>
  <si>
    <t>蛋白质粉</t>
    <phoneticPr fontId="2" type="noConversion"/>
  </si>
  <si>
    <t>50g*50包</t>
    <phoneticPr fontId="2" type="noConversion"/>
  </si>
  <si>
    <t>455g</t>
    <phoneticPr fontId="2" type="noConversion"/>
  </si>
  <si>
    <t>0.57*60s</t>
    <phoneticPr fontId="2" type="noConversion"/>
  </si>
  <si>
    <t>36s</t>
    <phoneticPr fontId="2" type="noConversion"/>
  </si>
  <si>
    <t>48s</t>
    <phoneticPr fontId="2" type="noConversion"/>
  </si>
  <si>
    <t>10s</t>
    <phoneticPr fontId="2" type="noConversion"/>
  </si>
  <si>
    <t>20s</t>
    <phoneticPr fontId="2" type="noConversion"/>
  </si>
  <si>
    <t>60*2瓶</t>
    <phoneticPr fontId="2" type="noConversion"/>
  </si>
  <si>
    <t>12*2</t>
    <phoneticPr fontId="2" type="noConversion"/>
  </si>
  <si>
    <t>2g*12袋</t>
    <phoneticPr fontId="2" type="noConversion"/>
  </si>
  <si>
    <t>0.25*50s</t>
    <phoneticPr fontId="2" type="noConversion"/>
  </si>
  <si>
    <t>10ml*12支</t>
    <phoneticPr fontId="2" type="noConversion"/>
  </si>
  <si>
    <t>盒</t>
    <phoneticPr fontId="2" type="noConversion"/>
  </si>
  <si>
    <t>包</t>
    <phoneticPr fontId="2" type="noConversion"/>
  </si>
  <si>
    <t>听</t>
    <phoneticPr fontId="2" type="noConversion"/>
  </si>
  <si>
    <t>草珊瑚含片</t>
    <phoneticPr fontId="2" type="noConversion"/>
  </si>
  <si>
    <t>六味地黄丸</t>
    <phoneticPr fontId="2" type="noConversion"/>
  </si>
  <si>
    <t>100s</t>
    <phoneticPr fontId="2" type="noConversion"/>
  </si>
  <si>
    <t>万基洋参口服液</t>
    <phoneticPr fontId="2" type="noConversion"/>
  </si>
  <si>
    <t>云南白药创可贴</t>
    <phoneticPr fontId="2" type="noConversion"/>
  </si>
  <si>
    <t>450ml</t>
    <phoneticPr fontId="2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</si>
</sst>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0" fontId="4" fillId="0" borderId="0" xfId="1" applyNumberFormat="1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4" fillId="0" borderId="0" xfId="1" applyNumberFormat="1" applyFont="1" applyAlignment="1">
      <alignment horizontal="center"/>
    </xf>
    <xf numFmtId="0" fontId="0" fillId="2" borderId="0" xfId="0" applyFill="1"/>
    <xf numFmtId="22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10" fontId="0" fillId="0" borderId="0" xfId="1" applyNumberFormat="1" applyFont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5" fillId="0" borderId="2" xfId="0" applyFont="1" applyFill="1" applyBorder="1" applyAlignment="1">
      <alignment horizontal="center"/>
    </xf>
    <xf numFmtId="0" fontId="0" fillId="2" borderId="2" xfId="0" applyFill="1" applyBorder="1"/>
    <xf numFmtId="0" fontId="0" fillId="0" borderId="2" xfId="0" applyFill="1" applyBorder="1"/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_201212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31;&#36135;&#31649;&#29702;&#32454;&#21333;_201212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D1" t="str">
            <v>货品ID</v>
          </cell>
          <cell r="E1" t="str">
            <v>货品名</v>
          </cell>
          <cell r="F1" t="str">
            <v>规格</v>
          </cell>
          <cell r="G1" t="str">
            <v>单位</v>
          </cell>
          <cell r="H1" t="str">
            <v>产地</v>
          </cell>
          <cell r="I1" t="str">
            <v>厂家ID</v>
          </cell>
          <cell r="J1" t="str">
            <v>小类ID</v>
          </cell>
          <cell r="K1" t="str">
            <v>小类名</v>
          </cell>
          <cell r="L1" t="str">
            <v>中类名</v>
          </cell>
          <cell r="M1" t="str">
            <v>大类名</v>
          </cell>
          <cell r="N1" t="str">
            <v>数量</v>
          </cell>
          <cell r="O1" t="str">
            <v>收入</v>
          </cell>
        </row>
        <row r="2">
          <cell r="D2">
            <v>104184</v>
          </cell>
          <cell r="E2" t="str">
            <v>赛恩康蜂胶软胶囊</v>
          </cell>
          <cell r="F2" t="str">
            <v>◆0.5gx100粒</v>
          </cell>
          <cell r="G2" t="str">
            <v>瓶</v>
          </cell>
          <cell r="H2" t="str">
            <v>广东亿超</v>
          </cell>
          <cell r="I2">
            <v>62450</v>
          </cell>
          <cell r="J2">
            <v>30406</v>
          </cell>
          <cell r="K2" t="str">
            <v>调节血糖类保健食品</v>
          </cell>
          <cell r="L2" t="str">
            <v>改善心脑血管功能类保健食品</v>
          </cell>
          <cell r="M2" t="str">
            <v>保健食品</v>
          </cell>
          <cell r="N2">
            <v>7</v>
          </cell>
          <cell r="O2">
            <v>1140.2</v>
          </cell>
        </row>
        <row r="3">
          <cell r="D3">
            <v>65389</v>
          </cell>
          <cell r="E3" t="str">
            <v>胶原蛋白粉</v>
          </cell>
          <cell r="F3" t="str">
            <v>90g(3gx30袋)</v>
          </cell>
          <cell r="G3" t="str">
            <v>听</v>
          </cell>
          <cell r="H3" t="str">
            <v>广东汤臣倍健</v>
          </cell>
          <cell r="I3" t="str">
            <v/>
          </cell>
          <cell r="J3">
            <v>31203</v>
          </cell>
          <cell r="K3" t="str">
            <v>美容养颜保健食品</v>
          </cell>
          <cell r="L3" t="str">
            <v>美容养颜保健食品</v>
          </cell>
          <cell r="M3" t="str">
            <v>保健食品</v>
          </cell>
          <cell r="N3">
            <v>3</v>
          </cell>
          <cell r="O3">
            <v>1074.5999999999999</v>
          </cell>
        </row>
        <row r="4">
          <cell r="D4">
            <v>101011</v>
          </cell>
          <cell r="E4" t="str">
            <v>圣保力牌钙加维生素D3软胶囊</v>
          </cell>
          <cell r="F4" t="str">
            <v>1.2gx90粒</v>
          </cell>
          <cell r="G4" t="str">
            <v>盒</v>
          </cell>
          <cell r="H4" t="str">
            <v>太原九坊堂</v>
          </cell>
          <cell r="I4">
            <v>16611</v>
          </cell>
          <cell r="J4">
            <v>30603</v>
          </cell>
          <cell r="K4" t="str">
            <v>维生素矿物质并补充类保健食品</v>
          </cell>
          <cell r="L4" t="str">
            <v>补充维生素矿物质类保健食品</v>
          </cell>
          <cell r="M4" t="str">
            <v>保健食品</v>
          </cell>
          <cell r="N4">
            <v>10</v>
          </cell>
          <cell r="O4">
            <v>838.06</v>
          </cell>
        </row>
        <row r="5">
          <cell r="D5">
            <v>113908</v>
          </cell>
          <cell r="E5" t="str">
            <v>Best蛋白质粉</v>
          </cell>
          <cell r="F5" t="str">
            <v>◆450g</v>
          </cell>
          <cell r="G5" t="str">
            <v>罐</v>
          </cell>
          <cell r="H5" t="str">
            <v>美国SK</v>
          </cell>
          <cell r="I5" t="str">
            <v/>
          </cell>
          <cell r="J5">
            <v>30208</v>
          </cell>
          <cell r="K5" t="str">
            <v>蛋白质类保健食品</v>
          </cell>
          <cell r="L5" t="str">
            <v>滋补营养类保健食品</v>
          </cell>
          <cell r="M5" t="str">
            <v>保健食品</v>
          </cell>
          <cell r="N5">
            <v>3</v>
          </cell>
          <cell r="O5">
            <v>766.01</v>
          </cell>
        </row>
        <row r="6">
          <cell r="D6">
            <v>112229</v>
          </cell>
          <cell r="E6" t="str">
            <v>葡萄籽提取物胶囊(自然之宝)</v>
          </cell>
          <cell r="F6" t="str">
            <v>41g(410mgx100粒)</v>
          </cell>
          <cell r="G6" t="str">
            <v>瓶</v>
          </cell>
          <cell r="H6" t="str">
            <v>美国NATURE'S BOUNTY INC</v>
          </cell>
          <cell r="I6">
            <v>62466</v>
          </cell>
          <cell r="J6">
            <v>31203</v>
          </cell>
          <cell r="K6" t="str">
            <v>美容养颜保健食品</v>
          </cell>
          <cell r="L6" t="str">
            <v>美容养颜保健食品</v>
          </cell>
          <cell r="M6" t="str">
            <v>保健食品</v>
          </cell>
          <cell r="N6">
            <v>3</v>
          </cell>
          <cell r="O6">
            <v>764.05</v>
          </cell>
        </row>
        <row r="7">
          <cell r="D7">
            <v>50191</v>
          </cell>
          <cell r="E7" t="str">
            <v>感冒灵胶囊</v>
          </cell>
          <cell r="F7" t="str">
            <v>◆24粒</v>
          </cell>
          <cell r="G7" t="str">
            <v>盒</v>
          </cell>
          <cell r="H7" t="str">
            <v>广西嘉进</v>
          </cell>
          <cell r="I7">
            <v>1353</v>
          </cell>
          <cell r="J7">
            <v>10501</v>
          </cell>
          <cell r="K7" t="str">
            <v>解热镇痛感冒药类</v>
          </cell>
          <cell r="L7" t="str">
            <v>抗感冒药</v>
          </cell>
          <cell r="M7" t="str">
            <v>药品</v>
          </cell>
          <cell r="N7">
            <v>44</v>
          </cell>
          <cell r="O7">
            <v>726.84</v>
          </cell>
        </row>
        <row r="8">
          <cell r="D8">
            <v>85839</v>
          </cell>
          <cell r="E8" t="str">
            <v>辅酶Q10软胶囊(自然之宝)</v>
          </cell>
          <cell r="F8" t="str">
            <v>13g(60粒)</v>
          </cell>
          <cell r="G8" t="str">
            <v>瓶</v>
          </cell>
          <cell r="H8" t="str">
            <v>美国NATURE'S BOUNTY INC</v>
          </cell>
          <cell r="I8">
            <v>62466</v>
          </cell>
          <cell r="J8">
            <v>30207</v>
          </cell>
          <cell r="K8" t="str">
            <v>其它滋补营养保健食品</v>
          </cell>
          <cell r="L8" t="str">
            <v>滋补营养类保健食品</v>
          </cell>
          <cell r="M8" t="str">
            <v>保健食品</v>
          </cell>
          <cell r="N8">
            <v>4</v>
          </cell>
          <cell r="O8">
            <v>613.04</v>
          </cell>
        </row>
        <row r="9">
          <cell r="D9">
            <v>42606</v>
          </cell>
          <cell r="E9" t="str">
            <v>银杏叶片</v>
          </cell>
          <cell r="F9" t="str">
            <v>◆19.6mg:4.8mgx96片(薄膜衣)</v>
          </cell>
          <cell r="G9" t="str">
            <v>盒</v>
          </cell>
          <cell r="H9" t="str">
            <v>深圳海王药业</v>
          </cell>
          <cell r="I9">
            <v>1587</v>
          </cell>
          <cell r="J9">
            <v>10702</v>
          </cell>
          <cell r="K9" t="str">
            <v>抗冠心病/心绞痛药</v>
          </cell>
          <cell r="L9" t="str">
            <v>心脑血管药</v>
          </cell>
          <cell r="M9" t="str">
            <v>药品</v>
          </cell>
          <cell r="N9">
            <v>8</v>
          </cell>
          <cell r="O9">
            <v>582.14</v>
          </cell>
        </row>
        <row r="10">
          <cell r="D10">
            <v>111529</v>
          </cell>
          <cell r="E10" t="str">
            <v>圣洁莓复合提取物胶囊</v>
          </cell>
          <cell r="F10" t="str">
            <v>146g(180粒)</v>
          </cell>
          <cell r="G10" t="str">
            <v>瓶</v>
          </cell>
          <cell r="H10" t="str">
            <v>美国NATURE'S BOUNTY INC</v>
          </cell>
          <cell r="I10" t="str">
            <v/>
          </cell>
          <cell r="J10">
            <v>31204</v>
          </cell>
          <cell r="K10" t="str">
            <v>调节内分泌保健食品</v>
          </cell>
          <cell r="L10" t="str">
            <v>美容养颜保健食品</v>
          </cell>
          <cell r="M10" t="str">
            <v>保健食品</v>
          </cell>
          <cell r="N10">
            <v>2</v>
          </cell>
          <cell r="O10">
            <v>568</v>
          </cell>
        </row>
        <row r="11">
          <cell r="D11">
            <v>88054</v>
          </cell>
          <cell r="E11" t="str">
            <v>极致ULTRA MAN复合营养片</v>
          </cell>
          <cell r="F11" t="str">
            <v>138g(90片)(男士)</v>
          </cell>
          <cell r="G11" t="str">
            <v>瓶</v>
          </cell>
          <cell r="H11" t="str">
            <v>美国NATURE'S BOUNTY INC</v>
          </cell>
          <cell r="I11" t="str">
            <v/>
          </cell>
          <cell r="J11">
            <v>30603</v>
          </cell>
          <cell r="K11" t="str">
            <v>维生素矿物质并补充类保健食品</v>
          </cell>
          <cell r="L11" t="str">
            <v>补充维生素矿物质类保健食品</v>
          </cell>
          <cell r="M11" t="str">
            <v>保健食品</v>
          </cell>
          <cell r="N11">
            <v>2</v>
          </cell>
          <cell r="O11">
            <v>549.1</v>
          </cell>
        </row>
        <row r="12">
          <cell r="D12">
            <v>68179</v>
          </cell>
          <cell r="E12" t="str">
            <v>乳清蛋白</v>
          </cell>
          <cell r="F12" t="str">
            <v>455g</v>
          </cell>
          <cell r="G12" t="str">
            <v>听</v>
          </cell>
          <cell r="H12" t="str">
            <v>美国NATURE'S BOUNTY INC</v>
          </cell>
          <cell r="I12">
            <v>62466</v>
          </cell>
          <cell r="J12">
            <v>30208</v>
          </cell>
          <cell r="K12" t="str">
            <v>蛋白质类保健食品</v>
          </cell>
          <cell r="L12" t="str">
            <v>滋补营养类保健食品</v>
          </cell>
          <cell r="M12" t="str">
            <v>保健食品</v>
          </cell>
          <cell r="N12">
            <v>2</v>
          </cell>
          <cell r="O12">
            <v>538</v>
          </cell>
        </row>
        <row r="13">
          <cell r="D13">
            <v>84287</v>
          </cell>
          <cell r="E13" t="str">
            <v>牛初乳加钙咀嚼片</v>
          </cell>
          <cell r="F13" t="str">
            <v>◆72g(1.2gx60片)</v>
          </cell>
          <cell r="G13" t="str">
            <v>瓶</v>
          </cell>
          <cell r="H13" t="str">
            <v>广东汤臣倍健(佰盛)</v>
          </cell>
          <cell r="I13">
            <v>25051</v>
          </cell>
          <cell r="J13">
            <v>30602</v>
          </cell>
          <cell r="K13" t="str">
            <v>矿物质补充类保健食品</v>
          </cell>
          <cell r="L13" t="str">
            <v>补充维生素矿物质类保健食品</v>
          </cell>
          <cell r="M13" t="str">
            <v>保健食品</v>
          </cell>
          <cell r="N13">
            <v>6</v>
          </cell>
          <cell r="O13">
            <v>533.91</v>
          </cell>
        </row>
        <row r="14">
          <cell r="D14">
            <v>112230</v>
          </cell>
          <cell r="E14" t="str">
            <v>欧米伽-3高纯深海鱼油软胶囊(自然之宝)</v>
          </cell>
          <cell r="F14" t="str">
            <v>100g(1gx100粒)</v>
          </cell>
          <cell r="G14" t="str">
            <v>瓶</v>
          </cell>
          <cell r="H14" t="str">
            <v>美国NATURE'S BOUNTY INC</v>
          </cell>
          <cell r="I14">
            <v>62466</v>
          </cell>
          <cell r="J14">
            <v>30402</v>
          </cell>
          <cell r="K14" t="str">
            <v>调节血压类保健食品</v>
          </cell>
          <cell r="L14" t="str">
            <v>改善心脑血管功能类保健食品</v>
          </cell>
          <cell r="M14" t="str">
            <v>保健食品</v>
          </cell>
          <cell r="N14">
            <v>3</v>
          </cell>
          <cell r="O14">
            <v>453.45</v>
          </cell>
        </row>
        <row r="15">
          <cell r="D15">
            <v>81427</v>
          </cell>
          <cell r="E15" t="str">
            <v>透气轻巧创可贴(哈药)</v>
          </cell>
          <cell r="F15" t="str">
            <v>◆70mmx18mmx100片(通用型)</v>
          </cell>
          <cell r="G15" t="str">
            <v>盒</v>
          </cell>
          <cell r="H15" t="str">
            <v>哈药总厂制剂厂</v>
          </cell>
          <cell r="I15">
            <v>17553</v>
          </cell>
          <cell r="J15">
            <v>40205</v>
          </cell>
          <cell r="K15" t="str">
            <v>创可贴类</v>
          </cell>
          <cell r="L15" t="str">
            <v>医用卫生材料及敷料</v>
          </cell>
          <cell r="M15" t="str">
            <v>医疗器械</v>
          </cell>
          <cell r="N15">
            <v>17.739999999999998</v>
          </cell>
          <cell r="O15">
            <v>413.86</v>
          </cell>
        </row>
        <row r="16">
          <cell r="D16">
            <v>65110</v>
          </cell>
          <cell r="E16" t="str">
            <v>头孢克肟胶囊</v>
          </cell>
          <cell r="F16" t="str">
            <v xml:space="preserve">◆0.1gx12粒 </v>
          </cell>
          <cell r="G16" t="str">
            <v>盒</v>
          </cell>
          <cell r="H16" t="str">
            <v>石药欧意</v>
          </cell>
          <cell r="I16">
            <v>1182</v>
          </cell>
          <cell r="J16">
            <v>10102</v>
          </cell>
          <cell r="K16" t="str">
            <v>头孢菌素类抗菌消炎药</v>
          </cell>
          <cell r="L16" t="str">
            <v>抗感染药</v>
          </cell>
          <cell r="M16" t="str">
            <v>药品</v>
          </cell>
          <cell r="N16">
            <v>12</v>
          </cell>
          <cell r="O16">
            <v>407.05</v>
          </cell>
        </row>
        <row r="17">
          <cell r="D17">
            <v>111526</v>
          </cell>
          <cell r="E17" t="str">
            <v>液体牡蛎提取物软胶囊(原液体钙软胶囊)</v>
          </cell>
          <cell r="F17" t="str">
            <v>132g(1.1gx120粒)</v>
          </cell>
          <cell r="G17" t="str">
            <v>瓶</v>
          </cell>
          <cell r="H17" t="str">
            <v>美国NATURE'S BOUNTY INC</v>
          </cell>
          <cell r="I17">
            <v>62466</v>
          </cell>
          <cell r="J17">
            <v>30205</v>
          </cell>
          <cell r="K17" t="str">
            <v>改善骨质疏松类保健食品</v>
          </cell>
          <cell r="L17" t="str">
            <v>滋补营养类保健食品</v>
          </cell>
          <cell r="M17" t="str">
            <v>保健食品</v>
          </cell>
          <cell r="N17">
            <v>3</v>
          </cell>
          <cell r="O17">
            <v>389.52</v>
          </cell>
        </row>
        <row r="18">
          <cell r="D18">
            <v>67054</v>
          </cell>
          <cell r="E18" t="str">
            <v>Osteo葡萄糖胺软骨素MSM复合营养囊片</v>
          </cell>
          <cell r="F18" t="str">
            <v>1.09gx110片</v>
          </cell>
          <cell r="G18" t="str">
            <v>瓶</v>
          </cell>
          <cell r="H18" t="str">
            <v>美国NATURE'S BOUNTY INC</v>
          </cell>
          <cell r="I18" t="str">
            <v/>
          </cell>
          <cell r="J18">
            <v>30601</v>
          </cell>
          <cell r="K18" t="str">
            <v>维生素补充类保健食品</v>
          </cell>
          <cell r="L18" t="str">
            <v>补充维生素矿物质类保健食品</v>
          </cell>
          <cell r="M18" t="str">
            <v>保健食品</v>
          </cell>
          <cell r="N18">
            <v>1</v>
          </cell>
          <cell r="O18">
            <v>379.05</v>
          </cell>
        </row>
        <row r="19">
          <cell r="D19">
            <v>85837</v>
          </cell>
          <cell r="E19" t="str">
            <v>水解胶原蛋白营养片(自然之宝)</v>
          </cell>
          <cell r="F19" t="str">
            <v>216g(300片)</v>
          </cell>
          <cell r="G19" t="str">
            <v>瓶</v>
          </cell>
          <cell r="H19" t="str">
            <v>美国NATURE'S BOUNTY INC</v>
          </cell>
          <cell r="I19">
            <v>62466</v>
          </cell>
          <cell r="J19">
            <v>31203</v>
          </cell>
          <cell r="K19" t="str">
            <v>美容养颜保健食品</v>
          </cell>
          <cell r="L19" t="str">
            <v>美容养颜保健食品</v>
          </cell>
          <cell r="M19" t="str">
            <v>保健食品</v>
          </cell>
          <cell r="N19">
            <v>1</v>
          </cell>
          <cell r="O19">
            <v>379.05</v>
          </cell>
        </row>
        <row r="20">
          <cell r="D20">
            <v>64952</v>
          </cell>
          <cell r="E20" t="str">
            <v>人工牛黄甲硝唑胶囊</v>
          </cell>
          <cell r="F20" t="str">
            <v>◆24粒</v>
          </cell>
          <cell r="G20" t="str">
            <v>盒</v>
          </cell>
          <cell r="H20" t="str">
            <v>湖南汉森制药</v>
          </cell>
          <cell r="I20">
            <v>11611</v>
          </cell>
          <cell r="J20">
            <v>11204</v>
          </cell>
          <cell r="K20" t="str">
            <v>牙病用药</v>
          </cell>
          <cell r="L20" t="str">
            <v>耳鼻喉口腔科药</v>
          </cell>
          <cell r="M20" t="str">
            <v>药品</v>
          </cell>
          <cell r="N20">
            <v>29</v>
          </cell>
          <cell r="O20">
            <v>370.82</v>
          </cell>
        </row>
        <row r="21">
          <cell r="D21">
            <v>104014</v>
          </cell>
          <cell r="E21" t="str">
            <v>百合康芦荟软胶囊</v>
          </cell>
          <cell r="F21" t="str">
            <v>500mgx100粒</v>
          </cell>
          <cell r="G21" t="str">
            <v>瓶</v>
          </cell>
          <cell r="H21" t="str">
            <v>荣成百合生物</v>
          </cell>
          <cell r="I21">
            <v>66284</v>
          </cell>
          <cell r="J21">
            <v>30501</v>
          </cell>
          <cell r="K21" t="str">
            <v>清肠通便类保健食品</v>
          </cell>
          <cell r="L21" t="str">
            <v>改善胃肠功能类保健食品</v>
          </cell>
          <cell r="M21" t="str">
            <v>保健食品</v>
          </cell>
          <cell r="N21">
            <v>4</v>
          </cell>
          <cell r="O21">
            <v>370.23</v>
          </cell>
        </row>
        <row r="22">
          <cell r="D22">
            <v>112209</v>
          </cell>
          <cell r="E22" t="str">
            <v>褪黑素片(自然之宝)</v>
          </cell>
          <cell r="F22" t="str">
            <v>48g(400mgx120片)</v>
          </cell>
          <cell r="G22" t="str">
            <v>瓶</v>
          </cell>
          <cell r="H22" t="str">
            <v>美国NATURE'S BOUNTY INC</v>
          </cell>
          <cell r="I22">
            <v>62466</v>
          </cell>
          <cell r="J22">
            <v>30404</v>
          </cell>
          <cell r="K22" t="str">
            <v>改善睡眠类保健食品</v>
          </cell>
          <cell r="L22" t="str">
            <v>改善心脑血管功能类保健食品</v>
          </cell>
          <cell r="M22" t="str">
            <v>保健食品</v>
          </cell>
          <cell r="N22">
            <v>3</v>
          </cell>
          <cell r="O22">
            <v>368.33</v>
          </cell>
        </row>
        <row r="23">
          <cell r="D23">
            <v>115431</v>
          </cell>
          <cell r="E23" t="str">
            <v>番茄红素软胶囊(自然之宝)</v>
          </cell>
          <cell r="F23" t="str">
            <v>25g(250mgx100粒)</v>
          </cell>
          <cell r="G23" t="str">
            <v>瓶</v>
          </cell>
          <cell r="H23" t="str">
            <v>美国NATURE'S BOUNTY INC</v>
          </cell>
          <cell r="I23">
            <v>62466</v>
          </cell>
          <cell r="J23">
            <v>31001</v>
          </cell>
          <cell r="K23" t="str">
            <v>延缓衰老类保健食品</v>
          </cell>
          <cell r="L23" t="str">
            <v>延缓衰老类保健食品</v>
          </cell>
          <cell r="M23" t="str">
            <v>保健食品</v>
          </cell>
          <cell r="N23">
            <v>2</v>
          </cell>
          <cell r="O23">
            <v>358</v>
          </cell>
        </row>
        <row r="24">
          <cell r="D24">
            <v>98581</v>
          </cell>
          <cell r="E24" t="str">
            <v>叶黄素软胶囊</v>
          </cell>
          <cell r="F24" t="str">
            <v>18g(300mgx60粒)</v>
          </cell>
          <cell r="G24" t="str">
            <v>瓶</v>
          </cell>
          <cell r="H24" t="str">
            <v>美国NATURE'S BOUNTY INC</v>
          </cell>
          <cell r="I24">
            <v>62466</v>
          </cell>
          <cell r="J24">
            <v>30403</v>
          </cell>
          <cell r="K24" t="str">
            <v>改善记忆力类保健食品</v>
          </cell>
          <cell r="L24" t="str">
            <v>改善心脑血管功能类保健食品</v>
          </cell>
          <cell r="M24" t="str">
            <v>保健食品</v>
          </cell>
          <cell r="N24">
            <v>2</v>
          </cell>
          <cell r="O24">
            <v>356.76</v>
          </cell>
        </row>
        <row r="25">
          <cell r="D25">
            <v>10954</v>
          </cell>
          <cell r="E25" t="str">
            <v>银杏叶片</v>
          </cell>
          <cell r="F25" t="str">
            <v>◆19.2mg:4.8mgx24片</v>
          </cell>
          <cell r="G25" t="str">
            <v>盒</v>
          </cell>
          <cell r="H25" t="str">
            <v>唐山容大药业</v>
          </cell>
          <cell r="I25">
            <v>4833</v>
          </cell>
          <cell r="J25">
            <v>10702</v>
          </cell>
          <cell r="K25" t="str">
            <v>抗冠心病/心绞痛药</v>
          </cell>
          <cell r="L25" t="str">
            <v>心脑血管药</v>
          </cell>
          <cell r="M25" t="str">
            <v>药品</v>
          </cell>
          <cell r="N25">
            <v>18</v>
          </cell>
          <cell r="O25">
            <v>344.95</v>
          </cell>
        </row>
        <row r="26">
          <cell r="D26">
            <v>111523</v>
          </cell>
          <cell r="E26" t="str">
            <v>左旋肉碱营养片(内赠苹果醋营养片)</v>
          </cell>
          <cell r="F26" t="str">
            <v>1.24gx30片+(赠650mgx30片)</v>
          </cell>
          <cell r="G26" t="str">
            <v>盒</v>
          </cell>
          <cell r="H26" t="str">
            <v>美国NATURE'S BOUNTY INC</v>
          </cell>
          <cell r="I26" t="str">
            <v/>
          </cell>
          <cell r="J26">
            <v>31403</v>
          </cell>
          <cell r="K26" t="str">
            <v>减肥类保健食品</v>
          </cell>
          <cell r="L26" t="str">
            <v>其它保健食品</v>
          </cell>
          <cell r="M26" t="str">
            <v>保健食品</v>
          </cell>
          <cell r="N26">
            <v>2</v>
          </cell>
          <cell r="O26">
            <v>328.89</v>
          </cell>
        </row>
        <row r="27">
          <cell r="D27">
            <v>75241</v>
          </cell>
          <cell r="E27" t="str">
            <v>复合氨基酸口服液</v>
          </cell>
          <cell r="F27" t="str">
            <v xml:space="preserve">◆250mlx3瓶 </v>
          </cell>
          <cell r="G27" t="str">
            <v>盒</v>
          </cell>
          <cell r="H27" t="str">
            <v>江西认真药业</v>
          </cell>
          <cell r="I27">
            <v>18531</v>
          </cell>
          <cell r="J27">
            <v>30203</v>
          </cell>
          <cell r="K27" t="str">
            <v>氨基酸类保健食品</v>
          </cell>
          <cell r="L27" t="str">
            <v>滋补营养类保健食品</v>
          </cell>
          <cell r="M27" t="str">
            <v>保健食品</v>
          </cell>
          <cell r="N27">
            <v>5</v>
          </cell>
          <cell r="O27">
            <v>314.72000000000003</v>
          </cell>
        </row>
        <row r="28">
          <cell r="D28">
            <v>67759</v>
          </cell>
          <cell r="E28" t="str">
            <v>维C银翘片</v>
          </cell>
          <cell r="F28" t="str">
            <v>◆0.5gx12片x2板(双层片)薄膜衣</v>
          </cell>
          <cell r="G28" t="str">
            <v>盒</v>
          </cell>
          <cell r="H28" t="str">
            <v>贵州百灵</v>
          </cell>
          <cell r="I28">
            <v>2378</v>
          </cell>
          <cell r="J28">
            <v>10508</v>
          </cell>
          <cell r="K28" t="str">
            <v>流行性感冒用药</v>
          </cell>
          <cell r="L28" t="str">
            <v>抗感冒药</v>
          </cell>
          <cell r="M28" t="str">
            <v>药品</v>
          </cell>
          <cell r="N28">
            <v>41</v>
          </cell>
          <cell r="O28">
            <v>314.58</v>
          </cell>
        </row>
        <row r="29">
          <cell r="D29">
            <v>111976</v>
          </cell>
          <cell r="E29" t="str">
            <v>DHA软胶囊(自然之宝)</v>
          </cell>
          <cell r="F29" t="str">
            <v>40g(400mgx100粒)</v>
          </cell>
          <cell r="G29" t="str">
            <v>瓶</v>
          </cell>
          <cell r="H29" t="str">
            <v>美国NATURE'S BOUNTY INC</v>
          </cell>
          <cell r="I29" t="str">
            <v/>
          </cell>
          <cell r="J29">
            <v>30403</v>
          </cell>
          <cell r="K29" t="str">
            <v>改善记忆力类保健食品</v>
          </cell>
          <cell r="L29" t="str">
            <v>改善心脑血管功能类保健食品</v>
          </cell>
          <cell r="M29" t="str">
            <v>保健食品</v>
          </cell>
          <cell r="N29">
            <v>2</v>
          </cell>
          <cell r="O29">
            <v>311</v>
          </cell>
        </row>
        <row r="30">
          <cell r="D30">
            <v>114980</v>
          </cell>
          <cell r="E30" t="str">
            <v>妇炎康片</v>
          </cell>
          <cell r="F30" t="str">
            <v>◆0.52gx12片x8板(薄膜衣)</v>
          </cell>
          <cell r="G30" t="str">
            <v>盒</v>
          </cell>
          <cell r="H30" t="str">
            <v>云南白药</v>
          </cell>
          <cell r="I30">
            <v>2290</v>
          </cell>
          <cell r="J30">
            <v>10802</v>
          </cell>
          <cell r="K30" t="str">
            <v>妇科消炎杀菌药</v>
          </cell>
          <cell r="L30" t="str">
            <v>妇科药</v>
          </cell>
          <cell r="M30" t="str">
            <v>药品</v>
          </cell>
          <cell r="N30">
            <v>7</v>
          </cell>
          <cell r="O30">
            <v>309.74</v>
          </cell>
        </row>
        <row r="31">
          <cell r="D31">
            <v>67208</v>
          </cell>
          <cell r="E31" t="str">
            <v>维妥立鱼油软胶囊(千林)</v>
          </cell>
          <cell r="F31" t="str">
            <v>◆1000mgx200粒</v>
          </cell>
          <cell r="G31" t="str">
            <v>瓶</v>
          </cell>
          <cell r="H31" t="str">
            <v>广东保瑞(广东仙乐制药)</v>
          </cell>
          <cell r="I31">
            <v>3591</v>
          </cell>
          <cell r="J31">
            <v>30407</v>
          </cell>
          <cell r="K31" t="str">
            <v>其它改善心脑血管类保健食品</v>
          </cell>
          <cell r="L31" t="str">
            <v>改善心脑血管功能类保健食品</v>
          </cell>
          <cell r="M31" t="str">
            <v>保健食品</v>
          </cell>
          <cell r="N31">
            <v>2</v>
          </cell>
          <cell r="O31">
            <v>307.02</v>
          </cell>
        </row>
        <row r="32">
          <cell r="D32">
            <v>88091</v>
          </cell>
          <cell r="E32" t="str">
            <v>水果、小麦胚芽复合提取物软胶囊(原维生素C加E软胶囊)自然之宝</v>
          </cell>
          <cell r="F32" t="str">
            <v>109g(100粒)</v>
          </cell>
          <cell r="G32" t="str">
            <v>瓶</v>
          </cell>
          <cell r="H32" t="str">
            <v>美国NATURE'S BOUNTY INC</v>
          </cell>
          <cell r="I32">
            <v>62466</v>
          </cell>
          <cell r="J32">
            <v>30601</v>
          </cell>
          <cell r="K32" t="str">
            <v>维生素补充类保健食品</v>
          </cell>
          <cell r="L32" t="str">
            <v>补充维生素矿物质类保健食品</v>
          </cell>
          <cell r="M32" t="str">
            <v>保健食品</v>
          </cell>
          <cell r="N32">
            <v>1</v>
          </cell>
          <cell r="O32">
            <v>299</v>
          </cell>
        </row>
        <row r="33">
          <cell r="D33">
            <v>88055</v>
          </cell>
          <cell r="E33" t="str">
            <v>极致ULTRA WOMAN复合营养片</v>
          </cell>
          <cell r="F33" t="str">
            <v>198g(90片)(女士)</v>
          </cell>
          <cell r="G33" t="str">
            <v>瓶</v>
          </cell>
          <cell r="H33" t="str">
            <v>美国NATURE'S BOUNTY INC</v>
          </cell>
          <cell r="I33" t="str">
            <v/>
          </cell>
          <cell r="J33">
            <v>30603</v>
          </cell>
          <cell r="K33" t="str">
            <v>维生素矿物质并补充类保健食品</v>
          </cell>
          <cell r="L33" t="str">
            <v>补充维生素矿物质类保健食品</v>
          </cell>
          <cell r="M33" t="str">
            <v>保健食品</v>
          </cell>
          <cell r="N33">
            <v>1</v>
          </cell>
          <cell r="O33">
            <v>299</v>
          </cell>
        </row>
        <row r="34">
          <cell r="D34">
            <v>111978</v>
          </cell>
          <cell r="E34" t="str">
            <v>β-胡萝卜素软胶囊(自然之宝)</v>
          </cell>
          <cell r="F34" t="str">
            <v>10g(100mgx100粒)</v>
          </cell>
          <cell r="G34" t="str">
            <v>瓶</v>
          </cell>
          <cell r="H34" t="str">
            <v>美国NATURE'S BOUNTY INC</v>
          </cell>
          <cell r="I34">
            <v>62466</v>
          </cell>
          <cell r="J34">
            <v>30601</v>
          </cell>
          <cell r="K34" t="str">
            <v>维生素补充类保健食品</v>
          </cell>
          <cell r="L34" t="str">
            <v>补充维生素矿物质类保健食品</v>
          </cell>
          <cell r="M34" t="str">
            <v>保健食品</v>
          </cell>
          <cell r="N34">
            <v>3</v>
          </cell>
          <cell r="O34">
            <v>277.52999999999997</v>
          </cell>
        </row>
        <row r="35">
          <cell r="D35">
            <v>62718</v>
          </cell>
          <cell r="E35" t="str">
            <v>麝香壮骨膏</v>
          </cell>
          <cell r="F35" t="str">
            <v>◆7cmx10cmx3贴x2袋</v>
          </cell>
          <cell r="G35" t="str">
            <v>盒</v>
          </cell>
          <cell r="H35" t="str">
            <v>黄石卫材</v>
          </cell>
          <cell r="I35">
            <v>4317</v>
          </cell>
          <cell r="J35">
            <v>12306</v>
          </cell>
          <cell r="K35" t="str">
            <v>骨筋科膏药</v>
          </cell>
          <cell r="L35" t="str">
            <v>筋骨科药</v>
          </cell>
          <cell r="M35" t="str">
            <v>药品</v>
          </cell>
          <cell r="N35">
            <v>24</v>
          </cell>
          <cell r="O35">
            <v>276.45999999999998</v>
          </cell>
        </row>
        <row r="36">
          <cell r="D36">
            <v>67200</v>
          </cell>
          <cell r="E36" t="str">
            <v>蛋白质粉(千林)</v>
          </cell>
          <cell r="F36" t="str">
            <v>◆400g</v>
          </cell>
          <cell r="G36" t="str">
            <v>罐</v>
          </cell>
          <cell r="H36" t="str">
            <v>广东仙乐(广东保瑞)</v>
          </cell>
          <cell r="I36">
            <v>3591</v>
          </cell>
          <cell r="J36">
            <v>30208</v>
          </cell>
          <cell r="K36" t="str">
            <v>蛋白质类保健食品</v>
          </cell>
          <cell r="L36" t="str">
            <v>滋补营养类保健食品</v>
          </cell>
          <cell r="M36" t="str">
            <v>保健食品</v>
          </cell>
          <cell r="N36">
            <v>1</v>
          </cell>
          <cell r="O36">
            <v>268</v>
          </cell>
        </row>
        <row r="37">
          <cell r="D37">
            <v>69178</v>
          </cell>
          <cell r="E37" t="str">
            <v>叶酸亚铁片</v>
          </cell>
          <cell r="F37" t="str">
            <v>◆30.6g(510mgx60片)</v>
          </cell>
          <cell r="G37" t="str">
            <v>瓶</v>
          </cell>
          <cell r="H37" t="str">
            <v>广东汤臣倍健</v>
          </cell>
          <cell r="I37">
            <v>25051</v>
          </cell>
          <cell r="J37">
            <v>30204</v>
          </cell>
          <cell r="K37" t="str">
            <v>改善营养性贫血类保健食品</v>
          </cell>
          <cell r="L37" t="str">
            <v>滋补营养类保健食品</v>
          </cell>
          <cell r="M37" t="str">
            <v>保健食品</v>
          </cell>
          <cell r="N37">
            <v>2</v>
          </cell>
          <cell r="O37">
            <v>251.6</v>
          </cell>
        </row>
        <row r="38">
          <cell r="D38">
            <v>75028</v>
          </cell>
          <cell r="E38" t="str">
            <v>铁笛片</v>
          </cell>
          <cell r="F38" t="str">
            <v>◆1gx24片</v>
          </cell>
          <cell r="G38" t="str">
            <v>盒</v>
          </cell>
          <cell r="H38" t="str">
            <v>成都新希臣</v>
          </cell>
          <cell r="I38">
            <v>1391</v>
          </cell>
          <cell r="J38">
            <v>11203</v>
          </cell>
          <cell r="K38" t="str">
            <v>咽喉疾病用药</v>
          </cell>
          <cell r="L38" t="str">
            <v>耳鼻喉口腔科药</v>
          </cell>
          <cell r="M38" t="str">
            <v>药品</v>
          </cell>
          <cell r="N38">
            <v>12</v>
          </cell>
          <cell r="O38">
            <v>235.82</v>
          </cell>
        </row>
        <row r="39">
          <cell r="D39">
            <v>67844</v>
          </cell>
          <cell r="E39" t="str">
            <v>硒营养片(自然之宝)</v>
          </cell>
          <cell r="F39" t="str">
            <v>83g(330mgx250片)</v>
          </cell>
          <cell r="G39" t="str">
            <v>瓶</v>
          </cell>
          <cell r="H39" t="str">
            <v>美国NATURE'S BOUNTY INC</v>
          </cell>
          <cell r="I39">
            <v>62466</v>
          </cell>
          <cell r="J39">
            <v>30602</v>
          </cell>
          <cell r="K39" t="str">
            <v>矿物质补充类保健食品</v>
          </cell>
          <cell r="L39" t="str">
            <v>补充维生素矿物质类保健食品</v>
          </cell>
          <cell r="M39" t="str">
            <v>保健食品</v>
          </cell>
          <cell r="N39">
            <v>1</v>
          </cell>
          <cell r="O39">
            <v>225.2</v>
          </cell>
        </row>
        <row r="40">
          <cell r="D40">
            <v>114935</v>
          </cell>
          <cell r="E40" t="str">
            <v>头孢克肟胶囊</v>
          </cell>
          <cell r="F40" t="str">
            <v>◆0.1gx8粒</v>
          </cell>
          <cell r="G40" t="str">
            <v>盒</v>
          </cell>
          <cell r="H40" t="str">
            <v>石药集团欧意</v>
          </cell>
          <cell r="I40">
            <v>1182</v>
          </cell>
          <cell r="J40">
            <v>10102</v>
          </cell>
          <cell r="K40" t="str">
            <v>头孢菌素类抗菌消炎药</v>
          </cell>
          <cell r="L40" t="str">
            <v>抗感染药</v>
          </cell>
          <cell r="M40" t="str">
            <v>药品</v>
          </cell>
          <cell r="N40">
            <v>10</v>
          </cell>
          <cell r="O40">
            <v>224.68</v>
          </cell>
        </row>
        <row r="41">
          <cell r="D41">
            <v>115436</v>
          </cell>
          <cell r="E41" t="str">
            <v>伤风停胶囊</v>
          </cell>
          <cell r="F41" t="str">
            <v>◆0.35gx10粒x2板</v>
          </cell>
          <cell r="G41" t="str">
            <v>盒</v>
          </cell>
          <cell r="H41" t="str">
            <v>云南白药(云南希陶绿色)</v>
          </cell>
          <cell r="I41">
            <v>2290</v>
          </cell>
          <cell r="J41">
            <v>10503</v>
          </cell>
          <cell r="K41" t="str">
            <v>风寒感冒用药</v>
          </cell>
          <cell r="L41" t="str">
            <v>抗感冒药</v>
          </cell>
          <cell r="M41" t="str">
            <v>药品</v>
          </cell>
          <cell r="N41">
            <v>20</v>
          </cell>
          <cell r="O41">
            <v>223.73</v>
          </cell>
        </row>
        <row r="42">
          <cell r="D42">
            <v>112468</v>
          </cell>
          <cell r="E42" t="str">
            <v>孕安综合营养片(原孕安多维复合营养片)</v>
          </cell>
          <cell r="F42" t="str">
            <v>64.8g(1.08gx60片)</v>
          </cell>
          <cell r="G42" t="str">
            <v>瓶</v>
          </cell>
          <cell r="H42" t="str">
            <v>美国NATURE'S BOUNTY INC</v>
          </cell>
          <cell r="I42">
            <v>62466</v>
          </cell>
          <cell r="J42">
            <v>30603</v>
          </cell>
          <cell r="K42" t="str">
            <v>维生素矿物质并补充类保健食品</v>
          </cell>
          <cell r="L42" t="str">
            <v>补充维生素矿物质类保健食品</v>
          </cell>
          <cell r="M42" t="str">
            <v>保健食品</v>
          </cell>
          <cell r="N42">
            <v>1</v>
          </cell>
          <cell r="O42">
            <v>219</v>
          </cell>
        </row>
        <row r="43">
          <cell r="D43">
            <v>66994</v>
          </cell>
          <cell r="E43" t="str">
            <v>大豆蛋白</v>
          </cell>
          <cell r="F43" t="str">
            <v>455g</v>
          </cell>
          <cell r="G43" t="str">
            <v>听</v>
          </cell>
          <cell r="H43" t="str">
            <v>美国NATURE'S BOUNTY INC</v>
          </cell>
          <cell r="I43">
            <v>62466</v>
          </cell>
          <cell r="J43">
            <v>30208</v>
          </cell>
          <cell r="K43" t="str">
            <v>蛋白质类保健食品</v>
          </cell>
          <cell r="L43" t="str">
            <v>滋补营养类保健食品</v>
          </cell>
          <cell r="M43" t="str">
            <v>保健食品</v>
          </cell>
          <cell r="N43">
            <v>1</v>
          </cell>
          <cell r="O43">
            <v>209</v>
          </cell>
        </row>
        <row r="44">
          <cell r="D44">
            <v>104017</v>
          </cell>
          <cell r="E44" t="str">
            <v>百合康钙铁锌咀嚼片</v>
          </cell>
          <cell r="F44" t="str">
            <v>◆1.2gx60片</v>
          </cell>
          <cell r="G44" t="str">
            <v>瓶</v>
          </cell>
          <cell r="H44" t="str">
            <v>荣成百合生物</v>
          </cell>
          <cell r="I44">
            <v>66284</v>
          </cell>
          <cell r="J44">
            <v>30602</v>
          </cell>
          <cell r="K44" t="str">
            <v>矿物质补充类保健食品</v>
          </cell>
          <cell r="L44" t="str">
            <v>补充维生素矿物质类保健食品</v>
          </cell>
          <cell r="M44" t="str">
            <v>保健食品</v>
          </cell>
          <cell r="N44">
            <v>3</v>
          </cell>
          <cell r="O44">
            <v>204</v>
          </cell>
        </row>
        <row r="45">
          <cell r="D45">
            <v>35144</v>
          </cell>
          <cell r="E45" t="str">
            <v>养血当归糖浆</v>
          </cell>
          <cell r="F45" t="str">
            <v>◆10mlx10支</v>
          </cell>
          <cell r="G45" t="str">
            <v>盒</v>
          </cell>
          <cell r="H45" t="str">
            <v>四川天诚制药</v>
          </cell>
          <cell r="I45">
            <v>1540</v>
          </cell>
          <cell r="J45">
            <v>10801</v>
          </cell>
          <cell r="K45" t="str">
            <v>月经失调用药</v>
          </cell>
          <cell r="L45" t="str">
            <v>妇科药</v>
          </cell>
          <cell r="M45" t="str">
            <v>药品</v>
          </cell>
          <cell r="N45">
            <v>7</v>
          </cell>
          <cell r="O45">
            <v>201.2</v>
          </cell>
        </row>
        <row r="46">
          <cell r="D46">
            <v>65392</v>
          </cell>
          <cell r="E46" t="str">
            <v>螺旋藻片</v>
          </cell>
          <cell r="F46" t="str">
            <v>◆600mgx300片</v>
          </cell>
          <cell r="G46" t="str">
            <v>听</v>
          </cell>
          <cell r="H46" t="str">
            <v>广州佰健(广东汤臣倍健)</v>
          </cell>
          <cell r="I46">
            <v>13932</v>
          </cell>
          <cell r="J46">
            <v>31304</v>
          </cell>
          <cell r="K46" t="str">
            <v>调节免疫力类保健食品</v>
          </cell>
          <cell r="L46" t="str">
            <v>辐射/抗突/抑制肿瘤类保健食品</v>
          </cell>
          <cell r="M46" t="str">
            <v>保健食品</v>
          </cell>
          <cell r="N46">
            <v>1</v>
          </cell>
          <cell r="O46">
            <v>198</v>
          </cell>
        </row>
        <row r="47">
          <cell r="D47">
            <v>52454</v>
          </cell>
          <cell r="E47" t="str">
            <v>汤臣倍键褪黑素片</v>
          </cell>
          <cell r="F47" t="str">
            <v>◆500mgx60片</v>
          </cell>
          <cell r="G47" t="str">
            <v>瓶</v>
          </cell>
          <cell r="H47" t="str">
            <v>广州佰健(广东汤臣倍健)</v>
          </cell>
          <cell r="I47">
            <v>13932</v>
          </cell>
          <cell r="J47">
            <v>30404</v>
          </cell>
          <cell r="K47" t="str">
            <v>改善睡眠类保健食品</v>
          </cell>
          <cell r="L47" t="str">
            <v>改善心脑血管功能类保健食品</v>
          </cell>
          <cell r="M47" t="str">
            <v>保健食品</v>
          </cell>
          <cell r="N47">
            <v>2</v>
          </cell>
          <cell r="O47">
            <v>181</v>
          </cell>
        </row>
        <row r="48">
          <cell r="D48">
            <v>42934</v>
          </cell>
          <cell r="E48" t="str">
            <v>胶原蛋白片(千林)</v>
          </cell>
          <cell r="F48" t="str">
            <v>◆850mgx80片</v>
          </cell>
          <cell r="G48" t="str">
            <v>瓶</v>
          </cell>
          <cell r="H48" t="str">
            <v>广东保瑞(广东仙乐制药)</v>
          </cell>
          <cell r="I48">
            <v>3591</v>
          </cell>
          <cell r="J48">
            <v>31203</v>
          </cell>
          <cell r="K48" t="str">
            <v>美容养颜保健食品</v>
          </cell>
          <cell r="L48" t="str">
            <v>美容养颜保健食品</v>
          </cell>
          <cell r="M48" t="str">
            <v>保健食品</v>
          </cell>
          <cell r="N48">
            <v>1</v>
          </cell>
          <cell r="O48">
            <v>178</v>
          </cell>
        </row>
        <row r="49">
          <cell r="D49">
            <v>104030</v>
          </cell>
          <cell r="E49" t="str">
            <v>佳汇泰深海鱼油胶丸</v>
          </cell>
          <cell r="F49" t="str">
            <v>◆0.45gx100粒</v>
          </cell>
          <cell r="G49" t="str">
            <v>瓶</v>
          </cell>
          <cell r="H49" t="str">
            <v>荣成鸿洋神海洋生物</v>
          </cell>
          <cell r="I49" t="str">
            <v/>
          </cell>
          <cell r="J49">
            <v>30402</v>
          </cell>
          <cell r="K49" t="str">
            <v>调节血压类保健食品</v>
          </cell>
          <cell r="L49" t="str">
            <v>改善心脑血管功能类保健食品</v>
          </cell>
          <cell r="M49" t="str">
            <v>保健食品</v>
          </cell>
          <cell r="N49">
            <v>1</v>
          </cell>
          <cell r="O49">
            <v>173.08</v>
          </cell>
        </row>
        <row r="50">
          <cell r="D50">
            <v>31165</v>
          </cell>
          <cell r="E50" t="str">
            <v>远红外磁疗贴</v>
          </cell>
          <cell r="F50" t="str">
            <v>◆7.5cmx11cmx1贴x2袋ZS-D腰椎间盘突出</v>
          </cell>
          <cell r="G50" t="str">
            <v>盒</v>
          </cell>
          <cell r="H50" t="str">
            <v>山东朱氏堂</v>
          </cell>
          <cell r="I50">
            <v>18983</v>
          </cell>
          <cell r="J50">
            <v>40102</v>
          </cell>
          <cell r="K50" t="str">
            <v>含药贴膏类器械</v>
          </cell>
          <cell r="L50" t="str">
            <v>治疗康复保健器械</v>
          </cell>
          <cell r="M50" t="str">
            <v>医疗器械</v>
          </cell>
          <cell r="N50">
            <v>10</v>
          </cell>
          <cell r="O50">
            <v>170.82</v>
          </cell>
        </row>
        <row r="51">
          <cell r="D51">
            <v>114983</v>
          </cell>
          <cell r="E51" t="str">
            <v>头孢克肟颗粒(世福素)</v>
          </cell>
          <cell r="F51" t="str">
            <v>50mgx8袋</v>
          </cell>
          <cell r="G51" t="str">
            <v>盒</v>
          </cell>
          <cell r="H51" t="str">
            <v>广州白云山总厂</v>
          </cell>
          <cell r="I51">
            <v>1308</v>
          </cell>
          <cell r="J51">
            <v>10102</v>
          </cell>
          <cell r="K51" t="str">
            <v>头孢菌素类抗菌消炎药</v>
          </cell>
          <cell r="L51" t="str">
            <v>抗感染药</v>
          </cell>
          <cell r="M51" t="str">
            <v>药品</v>
          </cell>
          <cell r="N51">
            <v>4</v>
          </cell>
          <cell r="O51">
            <v>167.9</v>
          </cell>
        </row>
        <row r="52">
          <cell r="D52">
            <v>108212</v>
          </cell>
          <cell r="E52" t="str">
            <v>沐春牌钙镁片(佳汇泰)</v>
          </cell>
          <cell r="F52" t="str">
            <v>◆1.0gx80片</v>
          </cell>
          <cell r="G52" t="str">
            <v>瓶</v>
          </cell>
          <cell r="H52" t="str">
            <v>四川省佳汇泰</v>
          </cell>
          <cell r="I52" t="str">
            <v/>
          </cell>
          <cell r="J52">
            <v>30602</v>
          </cell>
          <cell r="K52" t="str">
            <v>矿物质补充类保健食品</v>
          </cell>
          <cell r="L52" t="str">
            <v>补充维生素矿物质类保健食品</v>
          </cell>
          <cell r="M52" t="str">
            <v>保健食品</v>
          </cell>
          <cell r="N52">
            <v>2</v>
          </cell>
          <cell r="O52">
            <v>166.6</v>
          </cell>
        </row>
        <row r="53">
          <cell r="D53">
            <v>112441</v>
          </cell>
          <cell r="E53" t="str">
            <v>小麦胚芽提取物软胶囊(自然之宝)原天然维生素E软胶囊</v>
          </cell>
          <cell r="F53" t="str">
            <v>40g(400mgx100粒)</v>
          </cell>
          <cell r="G53" t="str">
            <v>瓶</v>
          </cell>
          <cell r="H53" t="str">
            <v>美国NATURE'S BOUNTY INC</v>
          </cell>
          <cell r="I53">
            <v>62466</v>
          </cell>
          <cell r="J53">
            <v>30601</v>
          </cell>
          <cell r="K53" t="str">
            <v>维生素补充类保健食品</v>
          </cell>
          <cell r="L53" t="str">
            <v>补充维生素矿物质类保健食品</v>
          </cell>
          <cell r="M53" t="str">
            <v>保健食品</v>
          </cell>
          <cell r="N53">
            <v>1</v>
          </cell>
          <cell r="O53">
            <v>159</v>
          </cell>
        </row>
        <row r="54">
          <cell r="D54">
            <v>96576</v>
          </cell>
          <cell r="E54" t="str">
            <v>维妥立浓缩磷脂软胶囊（千林）</v>
          </cell>
          <cell r="F54" t="str">
            <v>◆1000mgx200粒</v>
          </cell>
          <cell r="G54" t="str">
            <v>瓶</v>
          </cell>
          <cell r="H54" t="str">
            <v>广东仙乐(广东保瑞监制)</v>
          </cell>
          <cell r="I54" t="str">
            <v/>
          </cell>
          <cell r="J54">
            <v>30401</v>
          </cell>
          <cell r="K54" t="str">
            <v>调节血脂类保健食品</v>
          </cell>
          <cell r="L54" t="str">
            <v>改善心脑血管功能类保健食品</v>
          </cell>
          <cell r="M54" t="str">
            <v>保健食品</v>
          </cell>
          <cell r="N54">
            <v>1</v>
          </cell>
          <cell r="O54">
            <v>153</v>
          </cell>
        </row>
        <row r="55">
          <cell r="D55">
            <v>67209</v>
          </cell>
          <cell r="E55" t="str">
            <v>天然维生素E硒软胶囊(千林)</v>
          </cell>
          <cell r="F55" t="str">
            <v>◆450mgx60粒</v>
          </cell>
          <cell r="G55" t="str">
            <v>瓶</v>
          </cell>
          <cell r="H55" t="str">
            <v>广东仙乐(广东保瑞)</v>
          </cell>
          <cell r="I55">
            <v>3591</v>
          </cell>
          <cell r="J55">
            <v>30603</v>
          </cell>
          <cell r="K55" t="str">
            <v>维生素矿物质并补充类保健食品</v>
          </cell>
          <cell r="L55" t="str">
            <v>补充维生素矿物质类保健食品</v>
          </cell>
          <cell r="M55" t="str">
            <v>保健食品</v>
          </cell>
          <cell r="N55">
            <v>1</v>
          </cell>
          <cell r="O55">
            <v>151.58000000000001</v>
          </cell>
        </row>
        <row r="56">
          <cell r="D56">
            <v>115442</v>
          </cell>
          <cell r="E56" t="str">
            <v>人绒毛膜促性腺激素检测试纸(胶体金免疫层析法)毓婷</v>
          </cell>
          <cell r="F56" t="str">
            <v>◆1人份(卡型)</v>
          </cell>
          <cell r="G56" t="str">
            <v>盒</v>
          </cell>
          <cell r="H56" t="str">
            <v>北京易斯威特</v>
          </cell>
          <cell r="I56" t="str">
            <v/>
          </cell>
          <cell r="J56">
            <v>40409</v>
          </cell>
          <cell r="K56" t="str">
            <v>孕娠检测器械</v>
          </cell>
          <cell r="L56" t="str">
            <v>医用诊断检测器械</v>
          </cell>
          <cell r="M56" t="str">
            <v>医疗器械</v>
          </cell>
          <cell r="N56">
            <v>10</v>
          </cell>
          <cell r="O56">
            <v>150</v>
          </cell>
        </row>
        <row r="57">
          <cell r="D57">
            <v>66292</v>
          </cell>
          <cell r="E57" t="str">
            <v>川贝清肺糖浆</v>
          </cell>
          <cell r="F57" t="str">
            <v>◆180ml</v>
          </cell>
          <cell r="G57" t="str">
            <v>瓶</v>
          </cell>
          <cell r="H57" t="str">
            <v>四川天诚制药</v>
          </cell>
          <cell r="I57">
            <v>1540</v>
          </cell>
          <cell r="J57">
            <v>10307</v>
          </cell>
          <cell r="K57" t="str">
            <v>化痰止咳药</v>
          </cell>
          <cell r="L57" t="str">
            <v>止咳化痰平喘药</v>
          </cell>
          <cell r="M57" t="str">
            <v>药品</v>
          </cell>
          <cell r="N57">
            <v>6</v>
          </cell>
          <cell r="O57">
            <v>149.41999999999999</v>
          </cell>
        </row>
        <row r="58">
          <cell r="D58">
            <v>104189</v>
          </cell>
          <cell r="E58" t="str">
            <v>赛恩康鱼油软胶囊</v>
          </cell>
          <cell r="F58" t="str">
            <v>1.0gx100粒</v>
          </cell>
          <cell r="G58" t="str">
            <v>瓶</v>
          </cell>
          <cell r="H58" t="str">
            <v>广东亿超生物</v>
          </cell>
          <cell r="I58">
            <v>62450</v>
          </cell>
          <cell r="J58">
            <v>30402</v>
          </cell>
          <cell r="K58" t="str">
            <v>调节血压类保健食品</v>
          </cell>
          <cell r="L58" t="str">
            <v>改善心脑血管功能类保健食品</v>
          </cell>
          <cell r="M58" t="str">
            <v>保健食品</v>
          </cell>
          <cell r="N58">
            <v>2</v>
          </cell>
          <cell r="O58">
            <v>147.87</v>
          </cell>
        </row>
        <row r="59">
          <cell r="D59">
            <v>45754</v>
          </cell>
          <cell r="E59" t="str">
            <v>奥美拉唑肠溶胶囊</v>
          </cell>
          <cell r="F59" t="str">
            <v>◆20mgx14粒</v>
          </cell>
          <cell r="G59" t="str">
            <v>瓶</v>
          </cell>
          <cell r="H59" t="str">
            <v>石药集团欧意</v>
          </cell>
          <cell r="I59">
            <v>1182</v>
          </cell>
          <cell r="J59">
            <v>10403</v>
          </cell>
          <cell r="K59" t="str">
            <v>消化性溃疡用药</v>
          </cell>
          <cell r="L59" t="str">
            <v>胃肠道药</v>
          </cell>
          <cell r="M59" t="str">
            <v>药品</v>
          </cell>
          <cell r="N59">
            <v>5</v>
          </cell>
          <cell r="O59">
            <v>143</v>
          </cell>
        </row>
        <row r="60">
          <cell r="D60">
            <v>46834</v>
          </cell>
          <cell r="E60" t="str">
            <v>消炎镇痛膏</v>
          </cell>
          <cell r="F60" t="str">
            <v>◆7cmx10cmx6贴</v>
          </cell>
          <cell r="G60" t="str">
            <v>盒</v>
          </cell>
          <cell r="H60" t="str">
            <v>黄石卫材</v>
          </cell>
          <cell r="I60">
            <v>4317</v>
          </cell>
          <cell r="J60">
            <v>12306</v>
          </cell>
          <cell r="K60" t="str">
            <v>骨筋科膏药</v>
          </cell>
          <cell r="L60" t="str">
            <v>筋骨科药</v>
          </cell>
          <cell r="M60" t="str">
            <v>药品</v>
          </cell>
          <cell r="N60">
            <v>9</v>
          </cell>
          <cell r="O60">
            <v>140.96</v>
          </cell>
        </row>
        <row r="61">
          <cell r="D61">
            <v>67121</v>
          </cell>
          <cell r="E61" t="str">
            <v>维妥立维生素C加E软胶囊(千林)</v>
          </cell>
          <cell r="F61" t="str">
            <v>◆400mgx90粒</v>
          </cell>
          <cell r="G61" t="str">
            <v>瓶</v>
          </cell>
          <cell r="H61" t="str">
            <v>广东保瑞(广东仙乐制药)</v>
          </cell>
          <cell r="I61">
            <v>3591</v>
          </cell>
          <cell r="J61">
            <v>30601</v>
          </cell>
          <cell r="K61" t="str">
            <v>维生素补充类保健食品</v>
          </cell>
          <cell r="L61" t="str">
            <v>补充维生素矿物质类保健食品</v>
          </cell>
          <cell r="M61" t="str">
            <v>保健食品</v>
          </cell>
          <cell r="N61">
            <v>1</v>
          </cell>
          <cell r="O61">
            <v>138</v>
          </cell>
        </row>
        <row r="62">
          <cell r="D62">
            <v>113837</v>
          </cell>
          <cell r="E62" t="str">
            <v>百合康牌胶原蛋白大豆提取物软胶囊</v>
          </cell>
          <cell r="F62" t="str">
            <v>◆0.8gx80粒</v>
          </cell>
          <cell r="G62" t="str">
            <v>瓶</v>
          </cell>
          <cell r="H62" t="str">
            <v>荣成百合生物</v>
          </cell>
          <cell r="I62">
            <v>66284</v>
          </cell>
          <cell r="J62">
            <v>31203</v>
          </cell>
          <cell r="K62" t="str">
            <v>美容养颜保健食品</v>
          </cell>
          <cell r="L62" t="str">
            <v>美容养颜保健食品</v>
          </cell>
          <cell r="M62" t="str">
            <v>保健食品</v>
          </cell>
          <cell r="N62">
            <v>1</v>
          </cell>
          <cell r="O62">
            <v>138</v>
          </cell>
        </row>
        <row r="63">
          <cell r="D63">
            <v>104013</v>
          </cell>
          <cell r="E63" t="str">
            <v>百合康钙维D软胶囊</v>
          </cell>
          <cell r="F63" t="str">
            <v>◆1.1gx100粒</v>
          </cell>
          <cell r="G63" t="str">
            <v>瓶</v>
          </cell>
          <cell r="H63" t="str">
            <v>荣成百合生物</v>
          </cell>
          <cell r="I63">
            <v>66284</v>
          </cell>
          <cell r="J63">
            <v>30603</v>
          </cell>
          <cell r="K63" t="str">
            <v>维生素矿物质并补充类保健食品</v>
          </cell>
          <cell r="L63" t="str">
            <v>补充维生素矿物质类保健食品</v>
          </cell>
          <cell r="M63" t="str">
            <v>保健食品</v>
          </cell>
          <cell r="N63">
            <v>2</v>
          </cell>
          <cell r="O63">
            <v>134.94999999999999</v>
          </cell>
        </row>
        <row r="64">
          <cell r="D64">
            <v>67199</v>
          </cell>
          <cell r="E64" t="str">
            <v>维妥立维生素AD软胶囊(千林)</v>
          </cell>
          <cell r="F64" t="str">
            <v>◆300mgx90粒</v>
          </cell>
          <cell r="G64" t="str">
            <v>瓶</v>
          </cell>
          <cell r="H64" t="str">
            <v>广东仙乐</v>
          </cell>
          <cell r="I64">
            <v>3591</v>
          </cell>
          <cell r="J64">
            <v>30601</v>
          </cell>
          <cell r="K64" t="str">
            <v>维生素补充类保健食品</v>
          </cell>
          <cell r="L64" t="str">
            <v>补充维生素矿物质类保健食品</v>
          </cell>
          <cell r="M64" t="str">
            <v>保健食品</v>
          </cell>
          <cell r="N64">
            <v>1</v>
          </cell>
          <cell r="O64">
            <v>128</v>
          </cell>
        </row>
        <row r="65">
          <cell r="D65">
            <v>31168</v>
          </cell>
          <cell r="E65" t="str">
            <v>远红外磁疗贴</v>
          </cell>
          <cell r="F65" t="str">
            <v>◆7.5cmx11cmx1贴x2袋ZS-C骨质增生</v>
          </cell>
          <cell r="G65" t="str">
            <v>盒</v>
          </cell>
          <cell r="H65" t="str">
            <v>山东朱氏堂</v>
          </cell>
          <cell r="I65">
            <v>18983</v>
          </cell>
          <cell r="J65">
            <v>40102</v>
          </cell>
          <cell r="K65" t="str">
            <v>含药贴膏类器械</v>
          </cell>
          <cell r="L65" t="str">
            <v>治疗康复保健器械</v>
          </cell>
          <cell r="M65" t="str">
            <v>医疗器械</v>
          </cell>
          <cell r="N65">
            <v>8</v>
          </cell>
          <cell r="O65">
            <v>124.14</v>
          </cell>
        </row>
        <row r="66">
          <cell r="D66">
            <v>16483</v>
          </cell>
          <cell r="E66" t="str">
            <v>转移因子口服溶液</v>
          </cell>
          <cell r="F66" t="str">
            <v>◆10mlx6支</v>
          </cell>
          <cell r="G66" t="str">
            <v>盒</v>
          </cell>
          <cell r="H66" t="str">
            <v>沈阳一天</v>
          </cell>
          <cell r="I66">
            <v>13868</v>
          </cell>
          <cell r="J66">
            <v>11504</v>
          </cell>
          <cell r="K66" t="str">
            <v>提高免疫力药</v>
          </cell>
          <cell r="L66" t="str">
            <v>滋补营养药</v>
          </cell>
          <cell r="M66" t="str">
            <v>药品</v>
          </cell>
          <cell r="N66">
            <v>5</v>
          </cell>
          <cell r="O66">
            <v>123.3</v>
          </cell>
        </row>
        <row r="67">
          <cell r="D67">
            <v>67206</v>
          </cell>
          <cell r="E67" t="str">
            <v>维妥立保尔钙软胶囊(千林)</v>
          </cell>
          <cell r="F67" t="str">
            <v>◆1000mgx200粒</v>
          </cell>
          <cell r="G67" t="str">
            <v>瓶</v>
          </cell>
          <cell r="H67" t="str">
            <v>广东仙乐(广东保瑞)</v>
          </cell>
          <cell r="I67">
            <v>3591</v>
          </cell>
          <cell r="J67">
            <v>30602</v>
          </cell>
          <cell r="K67" t="str">
            <v>矿物质补充类保健食品</v>
          </cell>
          <cell r="L67" t="str">
            <v>补充维生素矿物质类保健食品</v>
          </cell>
          <cell r="M67" t="str">
            <v>保健食品</v>
          </cell>
          <cell r="N67">
            <v>1</v>
          </cell>
          <cell r="O67">
            <v>120.46</v>
          </cell>
        </row>
        <row r="68">
          <cell r="D68">
            <v>100701</v>
          </cell>
          <cell r="E68" t="str">
            <v>氧氟沙星滴眼液</v>
          </cell>
          <cell r="F68" t="str">
            <v>◆1ml:3mgx10支(含玻璃酸钠)</v>
          </cell>
          <cell r="G68" t="str">
            <v>盒</v>
          </cell>
          <cell r="H68" t="str">
            <v>沈阳兴齐</v>
          </cell>
          <cell r="I68">
            <v>3187</v>
          </cell>
          <cell r="J68">
            <v>11104</v>
          </cell>
          <cell r="K68" t="str">
            <v>眼科消炎药</v>
          </cell>
          <cell r="L68" t="str">
            <v>眼科药</v>
          </cell>
          <cell r="M68" t="str">
            <v>药品</v>
          </cell>
          <cell r="N68">
            <v>6</v>
          </cell>
          <cell r="O68">
            <v>118.15</v>
          </cell>
        </row>
        <row r="69">
          <cell r="D69">
            <v>31012</v>
          </cell>
          <cell r="E69" t="str">
            <v>复方莪术油栓</v>
          </cell>
          <cell r="F69" t="str">
            <v>◆50mgx6枚</v>
          </cell>
          <cell r="G69" t="str">
            <v>盒</v>
          </cell>
          <cell r="H69" t="str">
            <v>湖北东信药业</v>
          </cell>
          <cell r="I69">
            <v>2055</v>
          </cell>
          <cell r="J69">
            <v>10802</v>
          </cell>
          <cell r="K69" t="str">
            <v>妇科消炎杀菌药</v>
          </cell>
          <cell r="L69" t="str">
            <v>妇科药</v>
          </cell>
          <cell r="M69" t="str">
            <v>药品</v>
          </cell>
          <cell r="N69">
            <v>7</v>
          </cell>
          <cell r="O69">
            <v>116.95</v>
          </cell>
        </row>
        <row r="70">
          <cell r="D70">
            <v>77748</v>
          </cell>
          <cell r="E70" t="str">
            <v>妇宁栓(贵妃舒)</v>
          </cell>
          <cell r="F70" t="str">
            <v>◆1.6gx5粒</v>
          </cell>
          <cell r="G70" t="str">
            <v>盒</v>
          </cell>
          <cell r="H70" t="str">
            <v>哈尔滨欧替</v>
          </cell>
          <cell r="I70">
            <v>14034</v>
          </cell>
          <cell r="J70">
            <v>10802</v>
          </cell>
          <cell r="K70" t="str">
            <v>妇科消炎杀菌药</v>
          </cell>
          <cell r="L70" t="str">
            <v>妇科药</v>
          </cell>
          <cell r="M70" t="str">
            <v>药品</v>
          </cell>
          <cell r="N70">
            <v>5</v>
          </cell>
          <cell r="O70">
            <v>115</v>
          </cell>
        </row>
        <row r="71">
          <cell r="D71">
            <v>104016</v>
          </cell>
          <cell r="E71" t="str">
            <v>百合康大豆卵磷脂软胶囊</v>
          </cell>
          <cell r="F71" t="str">
            <v>1.2gx100粒</v>
          </cell>
          <cell r="G71" t="str">
            <v>瓶</v>
          </cell>
          <cell r="H71" t="str">
            <v>荣成百合生物</v>
          </cell>
          <cell r="I71">
            <v>66284</v>
          </cell>
          <cell r="J71">
            <v>30401</v>
          </cell>
          <cell r="K71" t="str">
            <v>调节血脂类保健食品</v>
          </cell>
          <cell r="L71" t="str">
            <v>改善心脑血管功能类保健食品</v>
          </cell>
          <cell r="M71" t="str">
            <v>保健食品</v>
          </cell>
          <cell r="N71">
            <v>2</v>
          </cell>
          <cell r="O71">
            <v>113.79</v>
          </cell>
        </row>
        <row r="72">
          <cell r="D72">
            <v>50176</v>
          </cell>
          <cell r="E72" t="str">
            <v>远红外风湿关节炎痛贴</v>
          </cell>
          <cell r="F72" t="str">
            <v>◆9.5cmx12.5cmx6贴</v>
          </cell>
          <cell r="G72" t="str">
            <v>盒</v>
          </cell>
          <cell r="H72" t="str">
            <v>贵州苗药</v>
          </cell>
          <cell r="I72">
            <v>4467</v>
          </cell>
          <cell r="J72">
            <v>40102</v>
          </cell>
          <cell r="K72" t="str">
            <v>含药贴膏类器械</v>
          </cell>
          <cell r="L72" t="str">
            <v>治疗康复保健器械</v>
          </cell>
          <cell r="M72" t="str">
            <v>医疗器械</v>
          </cell>
          <cell r="N72">
            <v>3</v>
          </cell>
          <cell r="O72">
            <v>111</v>
          </cell>
        </row>
        <row r="73">
          <cell r="D73">
            <v>52444</v>
          </cell>
          <cell r="E73" t="str">
            <v>天然β-胡萝卜素软胶囊</v>
          </cell>
          <cell r="F73" t="str">
            <v>◆50g(0.5gx100粒)</v>
          </cell>
          <cell r="G73" t="str">
            <v>瓶</v>
          </cell>
          <cell r="H73" t="str">
            <v>广东汤臣倍健</v>
          </cell>
          <cell r="I73">
            <v>25051</v>
          </cell>
          <cell r="J73">
            <v>30601</v>
          </cell>
          <cell r="K73" t="str">
            <v>维生素补充类保健食品</v>
          </cell>
          <cell r="L73" t="str">
            <v>补充维生素矿物质类保健食品</v>
          </cell>
          <cell r="M73" t="str">
            <v>保健食品</v>
          </cell>
          <cell r="N73">
            <v>1</v>
          </cell>
          <cell r="O73">
            <v>110.78</v>
          </cell>
        </row>
        <row r="74">
          <cell r="D74">
            <v>46434</v>
          </cell>
          <cell r="E74" t="str">
            <v>伤湿止痛膏</v>
          </cell>
          <cell r="F74" t="str">
            <v>◆6.5cmx10cmx3贴x2袋</v>
          </cell>
          <cell r="G74" t="str">
            <v>盒</v>
          </cell>
          <cell r="H74" t="str">
            <v>黄石卫生材料</v>
          </cell>
          <cell r="I74">
            <v>4317</v>
          </cell>
          <cell r="J74">
            <v>12306</v>
          </cell>
          <cell r="K74" t="str">
            <v>骨筋科膏药</v>
          </cell>
          <cell r="L74" t="str">
            <v>筋骨科药</v>
          </cell>
          <cell r="M74" t="str">
            <v>药品</v>
          </cell>
          <cell r="N74">
            <v>8</v>
          </cell>
          <cell r="O74">
            <v>106.26</v>
          </cell>
        </row>
        <row r="75">
          <cell r="D75">
            <v>32035</v>
          </cell>
          <cell r="E75" t="str">
            <v>丹皮酚软膏</v>
          </cell>
          <cell r="F75" t="str">
            <v>◆15g</v>
          </cell>
          <cell r="G75" t="str">
            <v>支</v>
          </cell>
          <cell r="H75" t="str">
            <v>长春英平药业</v>
          </cell>
          <cell r="I75">
            <v>9228</v>
          </cell>
          <cell r="J75">
            <v>12114</v>
          </cell>
          <cell r="K75" t="str">
            <v>皮肤瘙痒用药</v>
          </cell>
          <cell r="L75" t="str">
            <v>皮肤科用药</v>
          </cell>
          <cell r="M75" t="str">
            <v>药品</v>
          </cell>
          <cell r="N75">
            <v>8</v>
          </cell>
          <cell r="O75">
            <v>104.3</v>
          </cell>
        </row>
        <row r="76">
          <cell r="D76">
            <v>108484</v>
          </cell>
          <cell r="E76" t="str">
            <v>头孢克肟片(世福素)</v>
          </cell>
          <cell r="F76" t="str">
            <v>◆50mgx10片(薄膜衣片)</v>
          </cell>
          <cell r="G76" t="str">
            <v>盒</v>
          </cell>
          <cell r="H76" t="str">
            <v>广州白云山总厂</v>
          </cell>
          <cell r="I76">
            <v>1308</v>
          </cell>
          <cell r="J76">
            <v>10102</v>
          </cell>
          <cell r="K76" t="str">
            <v>头孢菌素类抗菌消炎药</v>
          </cell>
          <cell r="L76" t="str">
            <v>抗感染药</v>
          </cell>
          <cell r="M76" t="str">
            <v>药品</v>
          </cell>
          <cell r="N76">
            <v>4</v>
          </cell>
          <cell r="O76">
            <v>101.95</v>
          </cell>
        </row>
        <row r="77">
          <cell r="D77">
            <v>60816</v>
          </cell>
          <cell r="E77" t="str">
            <v>多种维生素片(儿童及青少年)</v>
          </cell>
          <cell r="F77" t="str">
            <v>◆60g(1000mgx60片)</v>
          </cell>
          <cell r="G77" t="str">
            <v>瓶</v>
          </cell>
          <cell r="H77" t="str">
            <v>广东汤臣倍健</v>
          </cell>
          <cell r="I77">
            <v>25051</v>
          </cell>
          <cell r="J77">
            <v>30603</v>
          </cell>
          <cell r="K77" t="str">
            <v>维生素矿物质并补充类保健食品</v>
          </cell>
          <cell r="L77" t="str">
            <v>补充维生素矿物质类保健食品</v>
          </cell>
          <cell r="M77" t="str">
            <v>保健食品</v>
          </cell>
          <cell r="N77">
            <v>1</v>
          </cell>
          <cell r="O77">
            <v>100.3</v>
          </cell>
        </row>
        <row r="78">
          <cell r="D78">
            <v>115437</v>
          </cell>
          <cell r="E78" t="str">
            <v>人绒毛膜促性腺激素检测试纸(胶体金免疫层析法)毓婷</v>
          </cell>
          <cell r="F78" t="str">
            <v>◆1人份(笔型)</v>
          </cell>
          <cell r="G78" t="str">
            <v>盒</v>
          </cell>
          <cell r="H78" t="str">
            <v>北京易斯威特</v>
          </cell>
          <cell r="I78" t="str">
            <v/>
          </cell>
          <cell r="J78">
            <v>40409</v>
          </cell>
          <cell r="K78" t="str">
            <v>孕娠检测器械</v>
          </cell>
          <cell r="L78" t="str">
            <v>医用诊断检测器械</v>
          </cell>
          <cell r="M78" t="str">
            <v>医疗器械</v>
          </cell>
          <cell r="N78">
            <v>4</v>
          </cell>
          <cell r="O78">
            <v>100</v>
          </cell>
        </row>
        <row r="79">
          <cell r="D79">
            <v>86114</v>
          </cell>
          <cell r="E79" t="str">
            <v>萘敏维滴眼液(E洁)</v>
          </cell>
          <cell r="F79" t="str">
            <v>◆15ml/支</v>
          </cell>
          <cell r="G79" t="str">
            <v>盒</v>
          </cell>
          <cell r="H79" t="str">
            <v>武汉五景</v>
          </cell>
          <cell r="I79">
            <v>1429</v>
          </cell>
          <cell r="J79">
            <v>11103</v>
          </cell>
          <cell r="K79" t="str">
            <v>缓解视疲劳用药</v>
          </cell>
          <cell r="L79" t="str">
            <v>眼科药</v>
          </cell>
          <cell r="M79" t="str">
            <v>药品</v>
          </cell>
          <cell r="N79">
            <v>7</v>
          </cell>
          <cell r="O79">
            <v>99.43</v>
          </cell>
        </row>
        <row r="80">
          <cell r="D80">
            <v>18291</v>
          </cell>
          <cell r="E80" t="str">
            <v>咳特灵片</v>
          </cell>
          <cell r="F80" t="str">
            <v>12片x2板(薄膜衣片)</v>
          </cell>
          <cell r="G80" t="str">
            <v>盒</v>
          </cell>
          <cell r="H80" t="str">
            <v>广西嘉进药业</v>
          </cell>
          <cell r="I80">
            <v>1353</v>
          </cell>
          <cell r="J80">
            <v>10303</v>
          </cell>
          <cell r="K80" t="str">
            <v>气管炎用药</v>
          </cell>
          <cell r="L80" t="str">
            <v>止咳化痰平喘药</v>
          </cell>
          <cell r="M80" t="str">
            <v>药品</v>
          </cell>
          <cell r="N80">
            <v>8</v>
          </cell>
          <cell r="O80">
            <v>99.37</v>
          </cell>
        </row>
        <row r="81">
          <cell r="D81">
            <v>34013</v>
          </cell>
          <cell r="E81" t="str">
            <v>栀子金花丸</v>
          </cell>
          <cell r="F81" t="str">
            <v>9gx10袋</v>
          </cell>
          <cell r="G81" t="str">
            <v>盒</v>
          </cell>
          <cell r="H81" t="str">
            <v>吉林双士</v>
          </cell>
          <cell r="I81">
            <v>18849</v>
          </cell>
          <cell r="J81">
            <v>10202</v>
          </cell>
          <cell r="K81" t="str">
            <v>清热泻火药</v>
          </cell>
          <cell r="L81" t="str">
            <v>清热药</v>
          </cell>
          <cell r="M81" t="str">
            <v>药品</v>
          </cell>
          <cell r="N81">
            <v>6</v>
          </cell>
          <cell r="O81">
            <v>95.68</v>
          </cell>
        </row>
        <row r="82">
          <cell r="D82">
            <v>25939</v>
          </cell>
          <cell r="E82" t="str">
            <v>伤湿止痛膏</v>
          </cell>
          <cell r="F82" t="str">
            <v>◆7cmx10cmx2贴x5袋(精装)</v>
          </cell>
          <cell r="G82" t="str">
            <v>盒</v>
          </cell>
          <cell r="H82" t="str">
            <v>河南羚锐制药</v>
          </cell>
          <cell r="I82">
            <v>1304</v>
          </cell>
          <cell r="J82">
            <v>12306</v>
          </cell>
          <cell r="K82" t="str">
            <v>骨筋科膏药</v>
          </cell>
          <cell r="L82" t="str">
            <v>筋骨科药</v>
          </cell>
          <cell r="M82" t="str">
            <v>药品</v>
          </cell>
          <cell r="N82">
            <v>6</v>
          </cell>
          <cell r="O82">
            <v>94.34</v>
          </cell>
        </row>
        <row r="83">
          <cell r="D83">
            <v>57491</v>
          </cell>
          <cell r="E83" t="str">
            <v>通窍鼻炎片</v>
          </cell>
          <cell r="F83" t="str">
            <v>◆18片x2板(糖衣)</v>
          </cell>
          <cell r="G83" t="str">
            <v>盒</v>
          </cell>
          <cell r="H83" t="str">
            <v>长春人民</v>
          </cell>
          <cell r="I83">
            <v>9829</v>
          </cell>
          <cell r="J83">
            <v>11202</v>
          </cell>
          <cell r="K83" t="str">
            <v>鼻病用药</v>
          </cell>
          <cell r="L83" t="str">
            <v>耳鼻喉口腔科药</v>
          </cell>
          <cell r="M83" t="str">
            <v>药品</v>
          </cell>
          <cell r="N83">
            <v>5</v>
          </cell>
          <cell r="O83">
            <v>92.5</v>
          </cell>
        </row>
        <row r="84">
          <cell r="D84">
            <v>66290</v>
          </cell>
          <cell r="E84" t="str">
            <v>川贝枇杷露</v>
          </cell>
          <cell r="F84" t="str">
            <v>◆180ml</v>
          </cell>
          <cell r="G84" t="str">
            <v>瓶</v>
          </cell>
          <cell r="H84" t="str">
            <v>四川天诚制药</v>
          </cell>
          <cell r="I84">
            <v>1540</v>
          </cell>
          <cell r="J84">
            <v>10307</v>
          </cell>
          <cell r="K84" t="str">
            <v>化痰止咳药</v>
          </cell>
          <cell r="L84" t="str">
            <v>止咳化痰平喘药</v>
          </cell>
          <cell r="M84" t="str">
            <v>药品</v>
          </cell>
          <cell r="N84">
            <v>6</v>
          </cell>
          <cell r="O84">
            <v>88.75</v>
          </cell>
        </row>
        <row r="85">
          <cell r="D85">
            <v>40673</v>
          </cell>
          <cell r="E85" t="str">
            <v>硝苯地平缓释片(Ⅱ)</v>
          </cell>
          <cell r="F85" t="str">
            <v>◆20mgx24片</v>
          </cell>
          <cell r="G85" t="str">
            <v>盒</v>
          </cell>
          <cell r="H85" t="str">
            <v>上海信谊天平药业</v>
          </cell>
          <cell r="I85">
            <v>71596</v>
          </cell>
          <cell r="J85">
            <v>10703</v>
          </cell>
          <cell r="K85" t="str">
            <v>抗高血压药</v>
          </cell>
          <cell r="L85" t="str">
            <v>心脑血管药</v>
          </cell>
          <cell r="M85" t="str">
            <v>药品</v>
          </cell>
          <cell r="N85">
            <v>5</v>
          </cell>
          <cell r="O85">
            <v>87.27</v>
          </cell>
        </row>
        <row r="86">
          <cell r="D86">
            <v>46683</v>
          </cell>
          <cell r="E86" t="str">
            <v>消糜阴道泡腾片</v>
          </cell>
          <cell r="F86" t="str">
            <v>◆2.3gx5片</v>
          </cell>
          <cell r="G86" t="str">
            <v>盒</v>
          </cell>
          <cell r="H86" t="str">
            <v>烟台大洋</v>
          </cell>
          <cell r="I86">
            <v>19900</v>
          </cell>
          <cell r="J86">
            <v>10802</v>
          </cell>
          <cell r="K86" t="str">
            <v>妇科消炎杀菌药</v>
          </cell>
          <cell r="L86" t="str">
            <v>妇科药</v>
          </cell>
          <cell r="M86" t="str">
            <v>药品</v>
          </cell>
          <cell r="N86">
            <v>3</v>
          </cell>
          <cell r="O86">
            <v>85.84</v>
          </cell>
        </row>
        <row r="87">
          <cell r="D87">
            <v>98193</v>
          </cell>
          <cell r="E87" t="str">
            <v>维妥立多种维生素矿物质片(千林)</v>
          </cell>
          <cell r="F87" t="str">
            <v>◆800mgx60片(青少年型)</v>
          </cell>
          <cell r="G87" t="str">
            <v>瓶</v>
          </cell>
          <cell r="H87" t="str">
            <v>广东仙乐(广东保瑞)</v>
          </cell>
          <cell r="I87">
            <v>3591</v>
          </cell>
          <cell r="J87">
            <v>30603</v>
          </cell>
          <cell r="K87" t="str">
            <v>维生素矿物质并补充类保健食品</v>
          </cell>
          <cell r="L87" t="str">
            <v>补充维生素矿物质类保健食品</v>
          </cell>
          <cell r="M87" t="str">
            <v>保健食品</v>
          </cell>
          <cell r="N87">
            <v>1</v>
          </cell>
          <cell r="O87">
            <v>83.36</v>
          </cell>
        </row>
        <row r="88">
          <cell r="D88">
            <v>62934</v>
          </cell>
          <cell r="E88" t="str">
            <v>螺旋藻片</v>
          </cell>
          <cell r="F88" t="str">
            <v>◆72g(600mgx120片)</v>
          </cell>
          <cell r="G88" t="str">
            <v>瓶</v>
          </cell>
          <cell r="H88" t="str">
            <v>广州佰健(广东汤臣倍健)</v>
          </cell>
          <cell r="I88">
            <v>13932</v>
          </cell>
          <cell r="J88">
            <v>31304</v>
          </cell>
          <cell r="K88" t="str">
            <v>调节免疫力类保健食品</v>
          </cell>
          <cell r="L88" t="str">
            <v>辐射/抗突/抑制肿瘤类保健食品</v>
          </cell>
          <cell r="M88" t="str">
            <v>保健食品</v>
          </cell>
          <cell r="N88">
            <v>1</v>
          </cell>
          <cell r="O88">
            <v>83.3</v>
          </cell>
        </row>
        <row r="89">
          <cell r="D89">
            <v>38059</v>
          </cell>
          <cell r="E89" t="str">
            <v>四季感冒片</v>
          </cell>
          <cell r="F89" t="str">
            <v>0.38gx12片x2板(薄膜衣)</v>
          </cell>
          <cell r="G89" t="str">
            <v>盒</v>
          </cell>
          <cell r="H89" t="str">
            <v>山东明仁福瑞达</v>
          </cell>
          <cell r="I89">
            <v>15959</v>
          </cell>
          <cell r="J89">
            <v>10503</v>
          </cell>
          <cell r="K89" t="str">
            <v>风寒感冒用药</v>
          </cell>
          <cell r="L89" t="str">
            <v>抗感冒药</v>
          </cell>
          <cell r="M89" t="str">
            <v>药品</v>
          </cell>
          <cell r="N89">
            <v>5</v>
          </cell>
          <cell r="O89">
            <v>82.32</v>
          </cell>
        </row>
        <row r="90">
          <cell r="D90">
            <v>101034</v>
          </cell>
          <cell r="E90" t="str">
            <v>盐酸左氧氟沙星片(维力泰)</v>
          </cell>
          <cell r="F90" t="str">
            <v>◆0.1gx10片x2板(薄膜衣)</v>
          </cell>
          <cell r="G90" t="str">
            <v>盒</v>
          </cell>
          <cell r="H90" t="str">
            <v>广州白云山总厂</v>
          </cell>
          <cell r="I90">
            <v>1308</v>
          </cell>
          <cell r="J90">
            <v>10105</v>
          </cell>
          <cell r="K90" t="str">
            <v>喹诺酮类抗菌消炎药</v>
          </cell>
          <cell r="L90" t="str">
            <v>抗感染药</v>
          </cell>
          <cell r="M90" t="str">
            <v>药品</v>
          </cell>
          <cell r="N90">
            <v>5</v>
          </cell>
          <cell r="O90">
            <v>80.02</v>
          </cell>
        </row>
        <row r="91">
          <cell r="D91">
            <v>108266</v>
          </cell>
          <cell r="E91" t="str">
            <v>美澳健牌氨基酸枸杞片</v>
          </cell>
          <cell r="F91" t="str">
            <v>30g(1gx30片)</v>
          </cell>
          <cell r="G91" t="str">
            <v>瓶</v>
          </cell>
          <cell r="H91" t="str">
            <v>广州龙力(广州美澳健)</v>
          </cell>
          <cell r="I91">
            <v>15769</v>
          </cell>
          <cell r="J91">
            <v>30203</v>
          </cell>
          <cell r="K91" t="str">
            <v>氨基酸类保健食品</v>
          </cell>
          <cell r="L91" t="str">
            <v>滋补营养类保健食品</v>
          </cell>
          <cell r="M91" t="str">
            <v>保健食品</v>
          </cell>
          <cell r="N91">
            <v>2</v>
          </cell>
          <cell r="O91">
            <v>79.599999999999994</v>
          </cell>
        </row>
        <row r="92">
          <cell r="D92">
            <v>68805</v>
          </cell>
          <cell r="E92" t="str">
            <v>感冒灵颗粒</v>
          </cell>
          <cell r="F92" t="str">
            <v>◆10gx9袋</v>
          </cell>
          <cell r="G92" t="str">
            <v>盒</v>
          </cell>
          <cell r="H92" t="str">
            <v>广西济民</v>
          </cell>
          <cell r="I92">
            <v>62826</v>
          </cell>
          <cell r="J92">
            <v>10501</v>
          </cell>
          <cell r="K92" t="str">
            <v>解热镇痛感冒药类</v>
          </cell>
          <cell r="L92" t="str">
            <v>抗感冒药</v>
          </cell>
          <cell r="M92" t="str">
            <v>药品</v>
          </cell>
          <cell r="N92">
            <v>11</v>
          </cell>
          <cell r="O92">
            <v>78.95</v>
          </cell>
        </row>
        <row r="93">
          <cell r="D93">
            <v>109550</v>
          </cell>
          <cell r="E93" t="str">
            <v>佳汇泰牌灵葛胶囊</v>
          </cell>
          <cell r="F93" t="str">
            <v>◆0.4gx6粒</v>
          </cell>
          <cell r="G93" t="str">
            <v>盒</v>
          </cell>
          <cell r="H93" t="str">
            <v>四川佳汇泰</v>
          </cell>
          <cell r="I93">
            <v>25080</v>
          </cell>
          <cell r="J93">
            <v>31101</v>
          </cell>
          <cell r="K93" t="str">
            <v>抗疲劳类保健食品</v>
          </cell>
          <cell r="L93" t="str">
            <v>抗疲劳/耐缺氧类保健食品</v>
          </cell>
          <cell r="M93" t="str">
            <v>保健食品</v>
          </cell>
          <cell r="N93">
            <v>3</v>
          </cell>
          <cell r="O93">
            <v>78</v>
          </cell>
        </row>
        <row r="94">
          <cell r="D94">
            <v>31170</v>
          </cell>
          <cell r="E94" t="str">
            <v>远红外磁疗贴</v>
          </cell>
          <cell r="F94" t="str">
            <v>◆7.5cmx11cmx1贴x2袋ZS-E关节炎</v>
          </cell>
          <cell r="G94" t="str">
            <v>盒</v>
          </cell>
          <cell r="H94" t="str">
            <v>山东朱氏堂</v>
          </cell>
          <cell r="I94">
            <v>18983</v>
          </cell>
          <cell r="J94">
            <v>40102</v>
          </cell>
          <cell r="K94" t="str">
            <v>含药贴膏类器械</v>
          </cell>
          <cell r="L94" t="str">
            <v>治疗康复保健器械</v>
          </cell>
          <cell r="M94" t="str">
            <v>医疗器械</v>
          </cell>
          <cell r="N94">
            <v>5</v>
          </cell>
          <cell r="O94">
            <v>77</v>
          </cell>
        </row>
        <row r="95">
          <cell r="D95">
            <v>31169</v>
          </cell>
          <cell r="E95" t="str">
            <v>远红外磁疗贴</v>
          </cell>
          <cell r="F95" t="str">
            <v>◆7.5cmx11cmx1贴x2袋 ZS-A颈椎病</v>
          </cell>
          <cell r="G95" t="str">
            <v>盒</v>
          </cell>
          <cell r="H95" t="str">
            <v>山东朱氏堂</v>
          </cell>
          <cell r="I95">
            <v>18983</v>
          </cell>
          <cell r="J95">
            <v>40102</v>
          </cell>
          <cell r="K95" t="str">
            <v>含药贴膏类器械</v>
          </cell>
          <cell r="L95" t="str">
            <v>治疗康复保健器械</v>
          </cell>
          <cell r="M95" t="str">
            <v>医疗器械</v>
          </cell>
          <cell r="N95">
            <v>4</v>
          </cell>
          <cell r="O95">
            <v>72</v>
          </cell>
        </row>
        <row r="96">
          <cell r="D96">
            <v>75320</v>
          </cell>
          <cell r="E96" t="str">
            <v>抗感解毒颗粒</v>
          </cell>
          <cell r="F96" t="str">
            <v>◆10gx10袋</v>
          </cell>
          <cell r="G96" t="str">
            <v>盒</v>
          </cell>
          <cell r="H96" t="str">
            <v>北京九龙</v>
          </cell>
          <cell r="I96">
            <v>5243</v>
          </cell>
          <cell r="J96">
            <v>10504</v>
          </cell>
          <cell r="K96" t="str">
            <v>风热感冒用药</v>
          </cell>
          <cell r="L96" t="str">
            <v>抗感冒药</v>
          </cell>
          <cell r="M96" t="str">
            <v>药品</v>
          </cell>
          <cell r="N96">
            <v>5</v>
          </cell>
          <cell r="O96">
            <v>70.510000000000005</v>
          </cell>
        </row>
        <row r="97">
          <cell r="D97">
            <v>56221</v>
          </cell>
          <cell r="E97" t="str">
            <v>灰甲净修复液</v>
          </cell>
          <cell r="F97" t="str">
            <v>◆10mlx3瓶</v>
          </cell>
          <cell r="G97" t="str">
            <v>盒</v>
          </cell>
          <cell r="H97" t="str">
            <v>苏州洋博士</v>
          </cell>
          <cell r="I97" t="str">
            <v/>
          </cell>
          <cell r="J97">
            <v>70209</v>
          </cell>
          <cell r="K97" t="str">
            <v>其它皮肤粘膜化妆品</v>
          </cell>
          <cell r="L97" t="str">
            <v>基础护肤类化妆品</v>
          </cell>
          <cell r="M97" t="str">
            <v>化妆品</v>
          </cell>
          <cell r="N97">
            <v>1</v>
          </cell>
          <cell r="O97">
            <v>70.239999999999995</v>
          </cell>
        </row>
        <row r="98">
          <cell r="D98">
            <v>101042</v>
          </cell>
          <cell r="E98" t="str">
            <v>迈欣特牌钙咀嚼片</v>
          </cell>
          <cell r="F98" t="str">
            <v>◆1.5gx60片</v>
          </cell>
          <cell r="G98" t="str">
            <v>盒</v>
          </cell>
          <cell r="H98" t="str">
            <v>北京迈欣特</v>
          </cell>
          <cell r="I98" t="str">
            <v/>
          </cell>
          <cell r="J98">
            <v>30602</v>
          </cell>
          <cell r="K98" t="str">
            <v>矿物质补充类保健食品</v>
          </cell>
          <cell r="L98" t="str">
            <v>补充维生素矿物质类保健食品</v>
          </cell>
          <cell r="M98" t="str">
            <v>保健食品</v>
          </cell>
          <cell r="N98">
            <v>1</v>
          </cell>
          <cell r="O98">
            <v>66.349999999999994</v>
          </cell>
        </row>
        <row r="99">
          <cell r="D99">
            <v>43165</v>
          </cell>
          <cell r="E99" t="str">
            <v>人绒毛膜促性腺激素检测试纸</v>
          </cell>
          <cell r="F99" t="str">
            <v>◆1人份早孕试纸</v>
          </cell>
          <cell r="G99" t="str">
            <v>盒</v>
          </cell>
          <cell r="H99" t="str">
            <v>深圳比特</v>
          </cell>
          <cell r="I99">
            <v>21631</v>
          </cell>
          <cell r="J99">
            <v>40409</v>
          </cell>
          <cell r="K99" t="str">
            <v>孕娠检测器械</v>
          </cell>
          <cell r="L99" t="str">
            <v>医用诊断检测器械</v>
          </cell>
          <cell r="M99" t="str">
            <v>医疗器械</v>
          </cell>
          <cell r="N99">
            <v>13</v>
          </cell>
          <cell r="O99">
            <v>64.75</v>
          </cell>
        </row>
        <row r="100">
          <cell r="D100">
            <v>50249</v>
          </cell>
          <cell r="E100" t="str">
            <v>盐酸左氧氟沙星片</v>
          </cell>
          <cell r="F100" t="str">
            <v>◆0.1gx12片</v>
          </cell>
          <cell r="G100" t="str">
            <v>盒</v>
          </cell>
          <cell r="H100" t="str">
            <v>哈药三精诺捷</v>
          </cell>
          <cell r="I100">
            <v>16548</v>
          </cell>
          <cell r="J100">
            <v>10105</v>
          </cell>
          <cell r="K100" t="str">
            <v>喹诺酮类抗菌消炎药</v>
          </cell>
          <cell r="L100" t="str">
            <v>抗感染药</v>
          </cell>
          <cell r="M100" t="str">
            <v>药品</v>
          </cell>
          <cell r="N100">
            <v>6</v>
          </cell>
          <cell r="O100">
            <v>64.349999999999994</v>
          </cell>
        </row>
        <row r="101">
          <cell r="D101">
            <v>67091</v>
          </cell>
          <cell r="E101" t="str">
            <v>复方酮康唑软膏(皮康王)</v>
          </cell>
          <cell r="F101" t="str">
            <v>◆20g</v>
          </cell>
          <cell r="G101" t="str">
            <v>盒</v>
          </cell>
          <cell r="H101" t="str">
            <v>昆明滇虹药业</v>
          </cell>
          <cell r="I101">
            <v>1045</v>
          </cell>
          <cell r="J101">
            <v>12108</v>
          </cell>
          <cell r="K101" t="str">
            <v>皮肤癣症（抗真菌感染）用药</v>
          </cell>
          <cell r="L101" t="str">
            <v>皮肤科用药</v>
          </cell>
          <cell r="M101" t="str">
            <v>药品</v>
          </cell>
          <cell r="N101">
            <v>4</v>
          </cell>
          <cell r="O101">
            <v>63.65</v>
          </cell>
        </row>
        <row r="102">
          <cell r="D102">
            <v>23434</v>
          </cell>
          <cell r="E102" t="str">
            <v>羚羊清肺颗粒</v>
          </cell>
          <cell r="F102" t="str">
            <v>6gx6袋</v>
          </cell>
          <cell r="G102" t="str">
            <v>盒</v>
          </cell>
          <cell r="H102" t="str">
            <v>江西保利</v>
          </cell>
          <cell r="I102">
            <v>11016</v>
          </cell>
          <cell r="J102">
            <v>10307</v>
          </cell>
          <cell r="K102" t="str">
            <v>化痰止咳药</v>
          </cell>
          <cell r="L102" t="str">
            <v>止咳化痰平喘药</v>
          </cell>
          <cell r="M102" t="str">
            <v>药品</v>
          </cell>
          <cell r="N102">
            <v>5</v>
          </cell>
          <cell r="O102">
            <v>62.15</v>
          </cell>
        </row>
        <row r="103">
          <cell r="D103">
            <v>46432</v>
          </cell>
          <cell r="E103" t="str">
            <v>麝香壮骨膏</v>
          </cell>
          <cell r="F103" t="str">
            <v>◆6.5cmx10cmx4贴</v>
          </cell>
          <cell r="G103" t="str">
            <v>盒</v>
          </cell>
          <cell r="H103" t="str">
            <v>黄石卫生材料</v>
          </cell>
          <cell r="I103">
            <v>4317</v>
          </cell>
          <cell r="J103">
            <v>12306</v>
          </cell>
          <cell r="K103" t="str">
            <v>骨筋科膏药</v>
          </cell>
          <cell r="L103" t="str">
            <v>筋骨科药</v>
          </cell>
          <cell r="M103" t="str">
            <v>药品</v>
          </cell>
          <cell r="N103">
            <v>8</v>
          </cell>
          <cell r="O103">
            <v>59.24</v>
          </cell>
        </row>
        <row r="104">
          <cell r="D104">
            <v>68049</v>
          </cell>
          <cell r="E104" t="str">
            <v>佳维钙咀嚼片</v>
          </cell>
          <cell r="F104" t="str">
            <v>1.5g x 60片</v>
          </cell>
          <cell r="G104" t="str">
            <v>盒</v>
          </cell>
          <cell r="H104" t="str">
            <v>佳汇泰生物科技</v>
          </cell>
          <cell r="I104">
            <v>25080</v>
          </cell>
          <cell r="J104">
            <v>30205</v>
          </cell>
          <cell r="K104" t="str">
            <v>改善骨质疏松类保健食品</v>
          </cell>
          <cell r="L104" t="str">
            <v>滋补营养类保健食品</v>
          </cell>
          <cell r="M104" t="str">
            <v>保健食品</v>
          </cell>
          <cell r="N104">
            <v>1</v>
          </cell>
          <cell r="O104">
            <v>58</v>
          </cell>
        </row>
        <row r="105">
          <cell r="D105">
            <v>31166</v>
          </cell>
          <cell r="E105" t="str">
            <v>远红外磁疗贴</v>
          </cell>
          <cell r="F105" t="str">
            <v>◆7.5cmx11cmx1贴x2袋 ZS-B肩周炎</v>
          </cell>
          <cell r="G105" t="str">
            <v>盒</v>
          </cell>
          <cell r="H105" t="str">
            <v>山东朱氏堂</v>
          </cell>
          <cell r="I105">
            <v>18983</v>
          </cell>
          <cell r="J105">
            <v>40102</v>
          </cell>
          <cell r="K105" t="str">
            <v>含药贴膏类器械</v>
          </cell>
          <cell r="L105" t="str">
            <v>治疗康复保健器械</v>
          </cell>
          <cell r="M105" t="str">
            <v>医疗器械</v>
          </cell>
          <cell r="N105">
            <v>3</v>
          </cell>
          <cell r="O105">
            <v>51.71</v>
          </cell>
        </row>
        <row r="106">
          <cell r="D106">
            <v>108041</v>
          </cell>
          <cell r="E106" t="str">
            <v>红花油(真龙)</v>
          </cell>
          <cell r="F106" t="str">
            <v>27g</v>
          </cell>
          <cell r="G106" t="str">
            <v>瓶</v>
          </cell>
          <cell r="H106" t="str">
            <v>成都东洋百信</v>
          </cell>
          <cell r="I106">
            <v>2258</v>
          </cell>
          <cell r="J106">
            <v>12301</v>
          </cell>
          <cell r="K106" t="str">
            <v>跌打损伤药</v>
          </cell>
          <cell r="L106" t="str">
            <v>筋骨科药</v>
          </cell>
          <cell r="M106" t="str">
            <v>药品</v>
          </cell>
          <cell r="N106">
            <v>2</v>
          </cell>
          <cell r="O106">
            <v>49.97</v>
          </cell>
        </row>
        <row r="107">
          <cell r="D107">
            <v>100045</v>
          </cell>
          <cell r="E107" t="str">
            <v>罗红霉素软胶囊</v>
          </cell>
          <cell r="F107" t="str">
            <v>◆0.15gx12粒</v>
          </cell>
          <cell r="G107" t="str">
            <v>盒</v>
          </cell>
          <cell r="H107" t="str">
            <v>浙江维康</v>
          </cell>
          <cell r="I107" t="str">
            <v/>
          </cell>
          <cell r="J107">
            <v>10103</v>
          </cell>
          <cell r="K107" t="str">
            <v>大环内酯类抗菌消炎药</v>
          </cell>
          <cell r="L107" t="str">
            <v>抗感染药</v>
          </cell>
          <cell r="M107" t="str">
            <v>药品</v>
          </cell>
          <cell r="N107">
            <v>2</v>
          </cell>
          <cell r="O107">
            <v>49.8</v>
          </cell>
        </row>
        <row r="108">
          <cell r="D108">
            <v>99139</v>
          </cell>
          <cell r="E108" t="str">
            <v>早早孕检测试纸</v>
          </cell>
          <cell r="F108" t="str">
            <v>◆卡型/1个装</v>
          </cell>
          <cell r="G108" t="str">
            <v>盒</v>
          </cell>
          <cell r="H108" t="str">
            <v>北京库尔科技</v>
          </cell>
          <cell r="I108" t="str">
            <v/>
          </cell>
          <cell r="J108">
            <v>40409</v>
          </cell>
          <cell r="K108" t="str">
            <v>孕娠检测器械</v>
          </cell>
          <cell r="L108" t="str">
            <v>医用诊断检测器械</v>
          </cell>
          <cell r="M108" t="str">
            <v>医疗器械</v>
          </cell>
          <cell r="N108">
            <v>5</v>
          </cell>
          <cell r="O108">
            <v>49.1</v>
          </cell>
        </row>
        <row r="109">
          <cell r="D109">
            <v>63746</v>
          </cell>
          <cell r="E109" t="str">
            <v>葡萄糖酸钙锌口服溶液</v>
          </cell>
          <cell r="F109" t="str">
            <v>◆10mlx24支</v>
          </cell>
          <cell r="G109" t="str">
            <v>盒</v>
          </cell>
          <cell r="H109" t="str">
            <v>湖北福人金身</v>
          </cell>
          <cell r="I109">
            <v>27508</v>
          </cell>
          <cell r="J109">
            <v>10601</v>
          </cell>
          <cell r="K109" t="str">
            <v>矿物质类补充药</v>
          </cell>
          <cell r="L109" t="str">
            <v>维生素矿物质补充药</v>
          </cell>
          <cell r="M109" t="str">
            <v>药品</v>
          </cell>
          <cell r="N109">
            <v>1</v>
          </cell>
          <cell r="O109">
            <v>49.05</v>
          </cell>
        </row>
        <row r="110">
          <cell r="D110">
            <v>42641</v>
          </cell>
          <cell r="E110" t="str">
            <v>替米沙坦片</v>
          </cell>
          <cell r="F110" t="str">
            <v>◆40mgx7片</v>
          </cell>
          <cell r="G110" t="str">
            <v>盒</v>
          </cell>
          <cell r="H110" t="str">
            <v>江苏亚邦</v>
          </cell>
          <cell r="I110">
            <v>16193</v>
          </cell>
          <cell r="J110">
            <v>10703</v>
          </cell>
          <cell r="K110" t="str">
            <v>抗高血压药</v>
          </cell>
          <cell r="L110" t="str">
            <v>心脑血管药</v>
          </cell>
          <cell r="M110" t="str">
            <v>药品</v>
          </cell>
          <cell r="N110">
            <v>3</v>
          </cell>
          <cell r="O110">
            <v>47.7</v>
          </cell>
        </row>
        <row r="111">
          <cell r="D111">
            <v>12650</v>
          </cell>
          <cell r="E111" t="str">
            <v>阿昔洛韦片</v>
          </cell>
          <cell r="F111" t="str">
            <v>◆0.1gx30片</v>
          </cell>
          <cell r="G111" t="str">
            <v>盒</v>
          </cell>
          <cell r="H111" t="str">
            <v>深圳海王药业</v>
          </cell>
          <cell r="I111">
            <v>1587</v>
          </cell>
          <cell r="J111">
            <v>10107</v>
          </cell>
          <cell r="K111" t="str">
            <v>抗病毒感染药</v>
          </cell>
          <cell r="L111" t="str">
            <v>抗感染药</v>
          </cell>
          <cell r="M111" t="str">
            <v>药品</v>
          </cell>
          <cell r="N111">
            <v>6</v>
          </cell>
          <cell r="O111">
            <v>46.18</v>
          </cell>
        </row>
        <row r="112">
          <cell r="D112">
            <v>25940</v>
          </cell>
          <cell r="E112" t="str">
            <v>关节止痛膏</v>
          </cell>
          <cell r="F112" t="str">
            <v>◆7cmx10cmx2贴x5袋(精装)</v>
          </cell>
          <cell r="G112" t="str">
            <v>盒</v>
          </cell>
          <cell r="H112" t="str">
            <v>河南羚锐制药</v>
          </cell>
          <cell r="I112">
            <v>1304</v>
          </cell>
          <cell r="J112">
            <v>12301</v>
          </cell>
          <cell r="K112" t="str">
            <v>跌打损伤药</v>
          </cell>
          <cell r="L112" t="str">
            <v>筋骨科药</v>
          </cell>
          <cell r="M112" t="str">
            <v>药品</v>
          </cell>
          <cell r="N112">
            <v>4</v>
          </cell>
          <cell r="O112">
            <v>45.95</v>
          </cell>
        </row>
        <row r="113">
          <cell r="D113">
            <v>108094</v>
          </cell>
          <cell r="E113" t="str">
            <v>纯珍珠粉</v>
          </cell>
          <cell r="F113" t="str">
            <v>◆80g</v>
          </cell>
          <cell r="G113" t="str">
            <v>袋</v>
          </cell>
          <cell r="H113" t="str">
            <v>海南娇黛</v>
          </cell>
          <cell r="I113">
            <v>70015</v>
          </cell>
          <cell r="J113">
            <v>70206</v>
          </cell>
          <cell r="K113" t="str">
            <v>面部护肤化妆品</v>
          </cell>
          <cell r="L113" t="str">
            <v>基础护肤类化妆品</v>
          </cell>
          <cell r="M113" t="str">
            <v>化妆品</v>
          </cell>
          <cell r="N113">
            <v>2</v>
          </cell>
          <cell r="O113">
            <v>44</v>
          </cell>
        </row>
        <row r="114">
          <cell r="D114">
            <v>93716</v>
          </cell>
          <cell r="E114" t="str">
            <v>布洛伪麻软胶囊(琦效)</v>
          </cell>
          <cell r="F114" t="str">
            <v>◆18粒</v>
          </cell>
          <cell r="G114" t="str">
            <v>盒</v>
          </cell>
          <cell r="H114" t="str">
            <v>石药集团恩必普</v>
          </cell>
          <cell r="I114">
            <v>19868</v>
          </cell>
          <cell r="J114">
            <v>10501</v>
          </cell>
          <cell r="K114" t="str">
            <v>解热镇痛感冒药类</v>
          </cell>
          <cell r="L114" t="str">
            <v>抗感冒药</v>
          </cell>
          <cell r="M114" t="str">
            <v>药品</v>
          </cell>
          <cell r="N114">
            <v>2</v>
          </cell>
          <cell r="O114">
            <v>43.23</v>
          </cell>
        </row>
        <row r="115">
          <cell r="D115">
            <v>30283</v>
          </cell>
          <cell r="E115" t="str">
            <v>黄苦洗液</v>
          </cell>
          <cell r="F115" t="str">
            <v>◆200ml(内赠冲洗器)</v>
          </cell>
          <cell r="G115" t="str">
            <v>瓶</v>
          </cell>
          <cell r="H115" t="str">
            <v>四川向阳药业</v>
          </cell>
          <cell r="I115">
            <v>18619</v>
          </cell>
          <cell r="J115">
            <v>10802</v>
          </cell>
          <cell r="K115" t="str">
            <v>妇科消炎杀菌药</v>
          </cell>
          <cell r="L115" t="str">
            <v>妇科药</v>
          </cell>
          <cell r="M115" t="str">
            <v>药品</v>
          </cell>
          <cell r="N115">
            <v>2</v>
          </cell>
          <cell r="O115">
            <v>42.26</v>
          </cell>
        </row>
        <row r="116">
          <cell r="D116">
            <v>25661</v>
          </cell>
          <cell r="E116" t="str">
            <v>阴痒康洗剂</v>
          </cell>
          <cell r="F116" t="str">
            <v>◆100ml</v>
          </cell>
          <cell r="G116" t="str">
            <v>瓶</v>
          </cell>
          <cell r="H116" t="str">
            <v>河南润弘(原郑州羚锐)</v>
          </cell>
          <cell r="I116">
            <v>15479</v>
          </cell>
          <cell r="J116">
            <v>10802</v>
          </cell>
          <cell r="K116" t="str">
            <v>妇科消炎杀菌药</v>
          </cell>
          <cell r="L116" t="str">
            <v>妇科药</v>
          </cell>
          <cell r="M116" t="str">
            <v>药品</v>
          </cell>
          <cell r="N116">
            <v>2</v>
          </cell>
          <cell r="O116">
            <v>42</v>
          </cell>
        </row>
        <row r="117">
          <cell r="D117">
            <v>43735</v>
          </cell>
          <cell r="E117" t="str">
            <v>胶体金早早孕检测试纸</v>
          </cell>
          <cell r="F117" t="str">
            <v>◆3.0mm单支装</v>
          </cell>
          <cell r="G117" t="str">
            <v>盒</v>
          </cell>
          <cell r="H117" t="str">
            <v>北京蓝十字</v>
          </cell>
          <cell r="I117">
            <v>6311</v>
          </cell>
          <cell r="J117">
            <v>40409</v>
          </cell>
          <cell r="K117" t="str">
            <v>孕娠检测器械</v>
          </cell>
          <cell r="L117" t="str">
            <v>医用诊断检测器械</v>
          </cell>
          <cell r="M117" t="str">
            <v>医疗器械</v>
          </cell>
          <cell r="N117">
            <v>8</v>
          </cell>
          <cell r="O117">
            <v>39.75</v>
          </cell>
        </row>
        <row r="118">
          <cell r="D118">
            <v>88727</v>
          </cell>
          <cell r="E118" t="str">
            <v>三果汤含片</v>
          </cell>
          <cell r="F118" t="str">
            <v>◆1gx6片x3板</v>
          </cell>
          <cell r="G118" t="str">
            <v>盒</v>
          </cell>
          <cell r="H118" t="str">
            <v>四川华美</v>
          </cell>
          <cell r="I118">
            <v>1386</v>
          </cell>
          <cell r="J118">
            <v>11203</v>
          </cell>
          <cell r="K118" t="str">
            <v>咽喉疾病用药</v>
          </cell>
          <cell r="L118" t="str">
            <v>耳鼻喉口腔科药</v>
          </cell>
          <cell r="M118" t="str">
            <v>药品</v>
          </cell>
          <cell r="N118">
            <v>2</v>
          </cell>
          <cell r="O118">
            <v>39.6</v>
          </cell>
        </row>
        <row r="119">
          <cell r="D119">
            <v>107476</v>
          </cell>
          <cell r="E119" t="str">
            <v>复方氯化钠滴眼液(E洁)</v>
          </cell>
          <cell r="F119" t="str">
            <v>◆0.55%:15ml</v>
          </cell>
          <cell r="G119" t="str">
            <v>盒</v>
          </cell>
          <cell r="H119" t="str">
            <v>武汉五景</v>
          </cell>
          <cell r="I119">
            <v>1429</v>
          </cell>
          <cell r="J119">
            <v>11109</v>
          </cell>
          <cell r="K119" t="str">
            <v>干眼症用药</v>
          </cell>
          <cell r="L119" t="str">
            <v>眼科药</v>
          </cell>
          <cell r="M119" t="str">
            <v>药品</v>
          </cell>
          <cell r="N119">
            <v>4</v>
          </cell>
          <cell r="O119">
            <v>38.4</v>
          </cell>
        </row>
        <row r="120">
          <cell r="D120">
            <v>104455</v>
          </cell>
          <cell r="E120" t="str">
            <v>卡通防水创可贴(哈药)</v>
          </cell>
          <cell r="F120" t="str">
            <v>◆5片x20袋(通用型)</v>
          </cell>
          <cell r="G120" t="str">
            <v>盒</v>
          </cell>
          <cell r="H120" t="str">
            <v>哈药总厂制剂厂</v>
          </cell>
          <cell r="I120">
            <v>17553</v>
          </cell>
          <cell r="J120">
            <v>40205</v>
          </cell>
          <cell r="K120" t="str">
            <v>创可贴类</v>
          </cell>
          <cell r="L120" t="str">
            <v>医用卫生材料及敷料</v>
          </cell>
          <cell r="M120" t="str">
            <v>医疗器械</v>
          </cell>
          <cell r="N120">
            <v>0.65</v>
          </cell>
          <cell r="O120">
            <v>38.32</v>
          </cell>
        </row>
        <row r="121">
          <cell r="D121">
            <v>86079</v>
          </cell>
          <cell r="E121" t="str">
            <v>珍珠明目滴眼液(E洁)</v>
          </cell>
          <cell r="F121" t="str">
            <v>◆15ml/支</v>
          </cell>
          <cell r="G121" t="str">
            <v>盒</v>
          </cell>
          <cell r="H121" t="str">
            <v>武汉五景</v>
          </cell>
          <cell r="I121">
            <v>1429</v>
          </cell>
          <cell r="J121">
            <v>11103</v>
          </cell>
          <cell r="K121" t="str">
            <v>缓解视疲劳用药</v>
          </cell>
          <cell r="L121" t="str">
            <v>眼科药</v>
          </cell>
          <cell r="M121" t="str">
            <v>药品</v>
          </cell>
          <cell r="N121">
            <v>5</v>
          </cell>
          <cell r="O121">
            <v>38.119999999999997</v>
          </cell>
        </row>
        <row r="122">
          <cell r="D122">
            <v>50177</v>
          </cell>
          <cell r="E122" t="str">
            <v>远红外颈椎病康复贴</v>
          </cell>
          <cell r="F122" t="str">
            <v>◆9.5cmx12.5cmx6贴</v>
          </cell>
          <cell r="G122" t="str">
            <v>盒</v>
          </cell>
          <cell r="H122" t="str">
            <v>贵州苗药</v>
          </cell>
          <cell r="I122">
            <v>4467</v>
          </cell>
          <cell r="J122">
            <v>40102</v>
          </cell>
          <cell r="K122" t="str">
            <v>含药贴膏类器械</v>
          </cell>
          <cell r="L122" t="str">
            <v>治疗康复保健器械</v>
          </cell>
          <cell r="M122" t="str">
            <v>医疗器械</v>
          </cell>
          <cell r="N122">
            <v>1</v>
          </cell>
          <cell r="O122">
            <v>38</v>
          </cell>
        </row>
        <row r="123">
          <cell r="D123">
            <v>50239</v>
          </cell>
          <cell r="E123" t="str">
            <v>林大通软胶囊</v>
          </cell>
          <cell r="F123" t="str">
            <v>◆1.0gx10粒</v>
          </cell>
          <cell r="G123" t="str">
            <v>盒</v>
          </cell>
          <cell r="H123" t="str">
            <v>深圳三也</v>
          </cell>
          <cell r="I123" t="str">
            <v/>
          </cell>
          <cell r="J123">
            <v>30501</v>
          </cell>
          <cell r="K123" t="str">
            <v>清肠通便类保健食品</v>
          </cell>
          <cell r="L123" t="str">
            <v>改善胃肠功能类保健食品</v>
          </cell>
          <cell r="M123" t="str">
            <v>保健食品</v>
          </cell>
          <cell r="N123">
            <v>3</v>
          </cell>
          <cell r="O123">
            <v>37.65</v>
          </cell>
        </row>
        <row r="124">
          <cell r="D124">
            <v>44425</v>
          </cell>
          <cell r="E124" t="str">
            <v>鼻通宁滴剂</v>
          </cell>
          <cell r="F124" t="str">
            <v>◆10ml</v>
          </cell>
          <cell r="G124" t="str">
            <v>瓶</v>
          </cell>
          <cell r="H124" t="str">
            <v>贵州英利药业</v>
          </cell>
          <cell r="I124">
            <v>21966</v>
          </cell>
          <cell r="J124">
            <v>11202</v>
          </cell>
          <cell r="K124" t="str">
            <v>鼻病用药</v>
          </cell>
          <cell r="L124" t="str">
            <v>耳鼻喉口腔科药</v>
          </cell>
          <cell r="M124" t="str">
            <v>药品</v>
          </cell>
          <cell r="N124">
            <v>2</v>
          </cell>
          <cell r="O124">
            <v>36.799999999999997</v>
          </cell>
        </row>
        <row r="125">
          <cell r="D125">
            <v>46433</v>
          </cell>
          <cell r="E125" t="str">
            <v>伤湿止痛膏</v>
          </cell>
          <cell r="F125" t="str">
            <v>◆7cmx10cmx4贴</v>
          </cell>
          <cell r="G125" t="str">
            <v>盒</v>
          </cell>
          <cell r="H125" t="str">
            <v>黄石卫生材料</v>
          </cell>
          <cell r="I125">
            <v>4317</v>
          </cell>
          <cell r="J125">
            <v>12306</v>
          </cell>
          <cell r="K125" t="str">
            <v>骨筋科膏药</v>
          </cell>
          <cell r="L125" t="str">
            <v>筋骨科药</v>
          </cell>
          <cell r="M125" t="str">
            <v>药品</v>
          </cell>
          <cell r="N125">
            <v>5</v>
          </cell>
          <cell r="O125">
            <v>36.74</v>
          </cell>
        </row>
        <row r="126">
          <cell r="D126">
            <v>104018</v>
          </cell>
          <cell r="E126" t="str">
            <v>百合康维生素C片</v>
          </cell>
          <cell r="F126" t="str">
            <v>◆1.2gx60片</v>
          </cell>
          <cell r="G126" t="str">
            <v>瓶</v>
          </cell>
          <cell r="H126" t="str">
            <v>荣成百合生物</v>
          </cell>
          <cell r="I126">
            <v>66284</v>
          </cell>
          <cell r="J126">
            <v>30603</v>
          </cell>
          <cell r="K126" t="str">
            <v>维生素矿物质并补充类保健食品</v>
          </cell>
          <cell r="L126" t="str">
            <v>补充维生素矿物质类保健食品</v>
          </cell>
          <cell r="M126" t="str">
            <v>保健食品</v>
          </cell>
          <cell r="N126">
            <v>1</v>
          </cell>
          <cell r="O126">
            <v>36.020000000000003</v>
          </cell>
        </row>
        <row r="127">
          <cell r="D127">
            <v>48724</v>
          </cell>
          <cell r="E127" t="str">
            <v>尿素维E乳膏</v>
          </cell>
          <cell r="F127" t="str">
            <v>◆20g</v>
          </cell>
          <cell r="G127" t="str">
            <v>盒</v>
          </cell>
          <cell r="H127" t="str">
            <v>昆明滇虹</v>
          </cell>
          <cell r="I127">
            <v>1045</v>
          </cell>
          <cell r="J127">
            <v>12116</v>
          </cell>
          <cell r="K127" t="str">
            <v>皮肤过度角化用药</v>
          </cell>
          <cell r="L127" t="str">
            <v>皮肤科用药</v>
          </cell>
          <cell r="M127" t="str">
            <v>药品</v>
          </cell>
          <cell r="N127">
            <v>2</v>
          </cell>
          <cell r="O127">
            <v>36</v>
          </cell>
        </row>
        <row r="128">
          <cell r="D128">
            <v>38422</v>
          </cell>
          <cell r="E128" t="str">
            <v>罗汉果止咳片</v>
          </cell>
          <cell r="F128" t="str">
            <v>◆0.36gx30片(薄膜衣)</v>
          </cell>
          <cell r="G128" t="str">
            <v>盒</v>
          </cell>
          <cell r="H128" t="str">
            <v>广西方略</v>
          </cell>
          <cell r="I128">
            <v>15461</v>
          </cell>
          <cell r="J128">
            <v>10307</v>
          </cell>
          <cell r="K128" t="str">
            <v>化痰止咳药</v>
          </cell>
          <cell r="L128" t="str">
            <v>止咳化痰平喘药</v>
          </cell>
          <cell r="M128" t="str">
            <v>药品</v>
          </cell>
          <cell r="N128">
            <v>3</v>
          </cell>
          <cell r="O128">
            <v>36</v>
          </cell>
        </row>
        <row r="129">
          <cell r="D129">
            <v>108095</v>
          </cell>
          <cell r="E129" t="str">
            <v>纯珍珠粉</v>
          </cell>
          <cell r="F129" t="str">
            <v>◆120g</v>
          </cell>
          <cell r="G129" t="str">
            <v>袋</v>
          </cell>
          <cell r="H129" t="str">
            <v>海南娇黛</v>
          </cell>
          <cell r="I129">
            <v>70015</v>
          </cell>
          <cell r="J129">
            <v>70206</v>
          </cell>
          <cell r="K129" t="str">
            <v>面部护肤化妆品</v>
          </cell>
          <cell r="L129" t="str">
            <v>基础护肤类化妆品</v>
          </cell>
          <cell r="M129" t="str">
            <v>化妆品</v>
          </cell>
          <cell r="N129">
            <v>1</v>
          </cell>
          <cell r="O129">
            <v>36</v>
          </cell>
        </row>
        <row r="130">
          <cell r="D130">
            <v>114906</v>
          </cell>
          <cell r="E130" t="str">
            <v>山香圆片</v>
          </cell>
          <cell r="F130" t="str">
            <v>◆0.5gx12片x3板(薄膜衣)</v>
          </cell>
          <cell r="G130" t="str">
            <v>盒</v>
          </cell>
          <cell r="H130" t="str">
            <v>江西山香</v>
          </cell>
          <cell r="I130">
            <v>12993</v>
          </cell>
          <cell r="J130">
            <v>11203</v>
          </cell>
          <cell r="K130" t="str">
            <v>咽喉疾病用药</v>
          </cell>
          <cell r="L130" t="str">
            <v>耳鼻喉口腔科药</v>
          </cell>
          <cell r="M130" t="str">
            <v>药品</v>
          </cell>
          <cell r="N130">
            <v>2</v>
          </cell>
          <cell r="O130">
            <v>35.840000000000003</v>
          </cell>
        </row>
        <row r="131">
          <cell r="D131">
            <v>31167</v>
          </cell>
          <cell r="E131" t="str">
            <v>远红外磁疗贴</v>
          </cell>
          <cell r="F131" t="str">
            <v>◆7.5cmx11cmx1贴x2袋ZS-G软组织损伤</v>
          </cell>
          <cell r="G131" t="str">
            <v>盒</v>
          </cell>
          <cell r="H131" t="str">
            <v>山东朱氏堂</v>
          </cell>
          <cell r="I131">
            <v>18983</v>
          </cell>
          <cell r="J131">
            <v>40102</v>
          </cell>
          <cell r="K131" t="str">
            <v>含药贴膏类器械</v>
          </cell>
          <cell r="L131" t="str">
            <v>治疗康复保健器械</v>
          </cell>
          <cell r="M131" t="str">
            <v>医疗器械</v>
          </cell>
          <cell r="N131">
            <v>2</v>
          </cell>
          <cell r="O131">
            <v>34.56</v>
          </cell>
        </row>
        <row r="132">
          <cell r="D132">
            <v>50250</v>
          </cell>
          <cell r="E132" t="str">
            <v>感冒解毒颗粒</v>
          </cell>
          <cell r="F132" t="str">
            <v>◆5gx9袋</v>
          </cell>
          <cell r="G132" t="str">
            <v>盒</v>
          </cell>
          <cell r="H132" t="str">
            <v>黑龙江中医研究院</v>
          </cell>
          <cell r="I132">
            <v>13691</v>
          </cell>
          <cell r="J132">
            <v>10501</v>
          </cell>
          <cell r="K132" t="str">
            <v>解热镇痛感冒药类</v>
          </cell>
          <cell r="L132" t="str">
            <v>抗感冒药</v>
          </cell>
          <cell r="M132" t="str">
            <v>药品</v>
          </cell>
          <cell r="N132">
            <v>2</v>
          </cell>
          <cell r="O132">
            <v>32</v>
          </cell>
        </row>
        <row r="133">
          <cell r="D133">
            <v>46833</v>
          </cell>
          <cell r="E133" t="str">
            <v>精制狗皮膏</v>
          </cell>
          <cell r="F133" t="str">
            <v>◆7cmx10cmx4贴</v>
          </cell>
          <cell r="G133" t="str">
            <v>盒</v>
          </cell>
          <cell r="H133" t="str">
            <v>黄石卫材</v>
          </cell>
          <cell r="I133">
            <v>4317</v>
          </cell>
          <cell r="J133">
            <v>12306</v>
          </cell>
          <cell r="K133" t="str">
            <v>骨筋科膏药</v>
          </cell>
          <cell r="L133" t="str">
            <v>筋骨科药</v>
          </cell>
          <cell r="M133" t="str">
            <v>药品</v>
          </cell>
          <cell r="N133">
            <v>2</v>
          </cell>
          <cell r="O133">
            <v>31.92</v>
          </cell>
        </row>
        <row r="134">
          <cell r="D134">
            <v>68235</v>
          </cell>
          <cell r="E134" t="str">
            <v>曲安奈德鼻喷雾剂</v>
          </cell>
          <cell r="F134" t="str">
            <v>◆6ml:6.6mg</v>
          </cell>
          <cell r="G134" t="str">
            <v>瓶</v>
          </cell>
          <cell r="H134" t="str">
            <v>江西珍视明</v>
          </cell>
          <cell r="I134">
            <v>1606</v>
          </cell>
          <cell r="J134">
            <v>11202</v>
          </cell>
          <cell r="K134" t="str">
            <v>鼻病用药</v>
          </cell>
          <cell r="L134" t="str">
            <v>耳鼻喉口腔科药</v>
          </cell>
          <cell r="M134" t="str">
            <v>药品</v>
          </cell>
          <cell r="N134">
            <v>1</v>
          </cell>
          <cell r="O134">
            <v>31.8</v>
          </cell>
        </row>
        <row r="135">
          <cell r="D135">
            <v>75112</v>
          </cell>
          <cell r="E135" t="str">
            <v>威灵骨刺膏</v>
          </cell>
          <cell r="F135" t="str">
            <v>◆12gx1贴</v>
          </cell>
          <cell r="G135" t="str">
            <v>贴</v>
          </cell>
          <cell r="H135" t="str">
            <v>河北万岁</v>
          </cell>
          <cell r="I135" t="str">
            <v/>
          </cell>
          <cell r="J135">
            <v>12306</v>
          </cell>
          <cell r="K135" t="str">
            <v>骨筋科膏药</v>
          </cell>
          <cell r="L135" t="str">
            <v>筋骨科药</v>
          </cell>
          <cell r="M135" t="str">
            <v>药品</v>
          </cell>
          <cell r="N135">
            <v>1</v>
          </cell>
          <cell r="O135">
            <v>31.68</v>
          </cell>
        </row>
        <row r="136">
          <cell r="D136">
            <v>104934</v>
          </cell>
          <cell r="E136" t="str">
            <v>复方鱼腥草软胶囊</v>
          </cell>
          <cell r="F136" t="str">
            <v>◆0.5gx18粒</v>
          </cell>
          <cell r="G136" t="str">
            <v>盒</v>
          </cell>
          <cell r="H136" t="str">
            <v>安徽威尔曼</v>
          </cell>
          <cell r="I136">
            <v>16421</v>
          </cell>
          <cell r="J136">
            <v>11203</v>
          </cell>
          <cell r="K136" t="str">
            <v>咽喉疾病用药</v>
          </cell>
          <cell r="L136" t="str">
            <v>耳鼻喉口腔科药</v>
          </cell>
          <cell r="M136" t="str">
            <v>药品</v>
          </cell>
          <cell r="N136">
            <v>2</v>
          </cell>
          <cell r="O136">
            <v>31.6</v>
          </cell>
        </row>
        <row r="137">
          <cell r="D137">
            <v>39954</v>
          </cell>
          <cell r="E137" t="str">
            <v>氯雷他定胶囊</v>
          </cell>
          <cell r="F137" t="str">
            <v>◆10mgx7粒</v>
          </cell>
          <cell r="G137" t="str">
            <v>盒</v>
          </cell>
          <cell r="H137" t="str">
            <v>四川宝光</v>
          </cell>
          <cell r="I137">
            <v>2399</v>
          </cell>
          <cell r="J137">
            <v>12501</v>
          </cell>
          <cell r="K137" t="str">
            <v>抗过敏用药</v>
          </cell>
          <cell r="L137" t="str">
            <v>抗过敏用药</v>
          </cell>
          <cell r="M137" t="str">
            <v>药品</v>
          </cell>
          <cell r="N137">
            <v>2</v>
          </cell>
          <cell r="O137">
            <v>30</v>
          </cell>
        </row>
        <row r="138">
          <cell r="D138">
            <v>46835</v>
          </cell>
          <cell r="E138" t="str">
            <v>水杨酸苯酚贴膏(鸡眼膏)</v>
          </cell>
          <cell r="F138" t="str">
            <v>◆0.2gx6贴</v>
          </cell>
          <cell r="G138" t="str">
            <v>盒</v>
          </cell>
          <cell r="H138" t="str">
            <v>黄石卫材</v>
          </cell>
          <cell r="I138">
            <v>4317</v>
          </cell>
          <cell r="J138">
            <v>12110</v>
          </cell>
          <cell r="K138" t="str">
            <v>皮肤科其它疾病用药</v>
          </cell>
          <cell r="L138" t="str">
            <v>皮肤科用药</v>
          </cell>
          <cell r="M138" t="str">
            <v>药品</v>
          </cell>
          <cell r="N138">
            <v>9</v>
          </cell>
          <cell r="O138">
            <v>27.05</v>
          </cell>
        </row>
        <row r="139">
          <cell r="D139">
            <v>68467</v>
          </cell>
          <cell r="E139" t="str">
            <v>复方乙醇消毒液(亿源)</v>
          </cell>
          <cell r="F139" t="str">
            <v>◆100ml±5ml(喷雾型)</v>
          </cell>
          <cell r="G139" t="str">
            <v>瓶</v>
          </cell>
          <cell r="H139" t="str">
            <v>重庆普康</v>
          </cell>
          <cell r="I139">
            <v>22263</v>
          </cell>
          <cell r="J139">
            <v>60401</v>
          </cell>
          <cell r="K139" t="str">
            <v>其它功能消毒用品</v>
          </cell>
          <cell r="L139" t="str">
            <v>其它功能消毒用品</v>
          </cell>
          <cell r="M139" t="str">
            <v>消毒产品</v>
          </cell>
          <cell r="N139">
            <v>2</v>
          </cell>
          <cell r="O139">
            <v>26.91</v>
          </cell>
        </row>
        <row r="140">
          <cell r="D140">
            <v>30286</v>
          </cell>
          <cell r="E140" t="str">
            <v>清淋颗粒(清迈苏)</v>
          </cell>
          <cell r="F140" t="str">
            <v>◆10gx10袋</v>
          </cell>
          <cell r="G140" t="str">
            <v>盒</v>
          </cell>
          <cell r="H140" t="str">
            <v>江西山香</v>
          </cell>
          <cell r="I140">
            <v>12993</v>
          </cell>
          <cell r="J140">
            <v>11001</v>
          </cell>
          <cell r="K140" t="str">
            <v>利尿通淋药</v>
          </cell>
          <cell r="L140" t="str">
            <v>泌尿系统药</v>
          </cell>
          <cell r="M140" t="str">
            <v>药品</v>
          </cell>
          <cell r="N140">
            <v>1</v>
          </cell>
          <cell r="O140">
            <v>26.5</v>
          </cell>
        </row>
        <row r="141">
          <cell r="D141">
            <v>3708</v>
          </cell>
          <cell r="E141" t="str">
            <v>盐酸特拉唑嗪胶囊</v>
          </cell>
          <cell r="F141" t="str">
            <v>2mgx14粒</v>
          </cell>
          <cell r="G141" t="str">
            <v>盒</v>
          </cell>
          <cell r="H141" t="str">
            <v>国药国瑞</v>
          </cell>
          <cell r="I141">
            <v>1241</v>
          </cell>
          <cell r="J141">
            <v>11003</v>
          </cell>
          <cell r="K141" t="str">
            <v>前列腺疾病用药</v>
          </cell>
          <cell r="L141" t="str">
            <v>泌尿系统药</v>
          </cell>
          <cell r="M141" t="str">
            <v>药品</v>
          </cell>
          <cell r="N141">
            <v>2</v>
          </cell>
          <cell r="O141">
            <v>26.3</v>
          </cell>
        </row>
        <row r="142">
          <cell r="D142">
            <v>9999</v>
          </cell>
          <cell r="E142" t="str">
            <v>米非司酮片(后定诺)</v>
          </cell>
          <cell r="F142" t="str">
            <v>◆25mgx1片</v>
          </cell>
          <cell r="G142" t="str">
            <v>盒</v>
          </cell>
          <cell r="H142" t="str">
            <v>浙江仙琚制药</v>
          </cell>
          <cell r="I142">
            <v>2298</v>
          </cell>
          <cell r="J142">
            <v>10805</v>
          </cell>
          <cell r="K142" t="str">
            <v>避孕用药</v>
          </cell>
          <cell r="L142" t="str">
            <v>妇科药</v>
          </cell>
          <cell r="M142" t="str">
            <v>药品</v>
          </cell>
          <cell r="N142">
            <v>1</v>
          </cell>
          <cell r="O142">
            <v>24.96</v>
          </cell>
        </row>
        <row r="143">
          <cell r="D143">
            <v>106912</v>
          </cell>
          <cell r="E143" t="str">
            <v>氧氟沙星滴眼液(沃古林)</v>
          </cell>
          <cell r="F143" t="str">
            <v>◆8ml:24mg/支</v>
          </cell>
          <cell r="G143" t="str">
            <v>盒</v>
          </cell>
          <cell r="H143" t="str">
            <v>武汉五景</v>
          </cell>
          <cell r="I143">
            <v>1429</v>
          </cell>
          <cell r="J143">
            <v>11104</v>
          </cell>
          <cell r="K143" t="str">
            <v>眼科消炎药</v>
          </cell>
          <cell r="L143" t="str">
            <v>眼科药</v>
          </cell>
          <cell r="M143" t="str">
            <v>药品</v>
          </cell>
          <cell r="N143">
            <v>6</v>
          </cell>
          <cell r="O143">
            <v>24.6</v>
          </cell>
        </row>
        <row r="144">
          <cell r="D144">
            <v>64936</v>
          </cell>
          <cell r="E144" t="str">
            <v>头孢克洛胶囊</v>
          </cell>
          <cell r="F144" t="str">
            <v>0.25gx6粒</v>
          </cell>
          <cell r="G144" t="str">
            <v>盒</v>
          </cell>
          <cell r="H144" t="str">
            <v>华北制药河北华民</v>
          </cell>
          <cell r="I144">
            <v>71921</v>
          </cell>
          <cell r="J144">
            <v>10102</v>
          </cell>
          <cell r="K144" t="str">
            <v>头孢菌素类抗菌消炎药</v>
          </cell>
          <cell r="L144" t="str">
            <v>抗感染药</v>
          </cell>
          <cell r="M144" t="str">
            <v>药品</v>
          </cell>
          <cell r="N144">
            <v>2</v>
          </cell>
          <cell r="O144">
            <v>24.5</v>
          </cell>
        </row>
        <row r="145">
          <cell r="D145">
            <v>53863</v>
          </cell>
          <cell r="E145" t="str">
            <v>欧逸儿天然胶乳橡胶避孕套</v>
          </cell>
          <cell r="F145" t="str">
            <v>◆12只超薄润滑</v>
          </cell>
          <cell r="G145" t="str">
            <v>盒</v>
          </cell>
          <cell r="H145" t="str">
            <v>马来西亚</v>
          </cell>
          <cell r="I145">
            <v>19555</v>
          </cell>
          <cell r="J145">
            <v>40301</v>
          </cell>
          <cell r="K145" t="str">
            <v>避孕套</v>
          </cell>
          <cell r="L145" t="str">
            <v>避孕计生器械</v>
          </cell>
          <cell r="M145" t="str">
            <v>医疗器械</v>
          </cell>
          <cell r="N145">
            <v>1</v>
          </cell>
          <cell r="O145">
            <v>24</v>
          </cell>
        </row>
        <row r="146">
          <cell r="D146">
            <v>106022</v>
          </cell>
          <cell r="E146" t="str">
            <v>酒精棉球</v>
          </cell>
          <cell r="F146" t="str">
            <v>◆50g(30球)</v>
          </cell>
          <cell r="G146" t="str">
            <v>瓶</v>
          </cell>
          <cell r="H146" t="str">
            <v>广州雨纯生物</v>
          </cell>
          <cell r="I146">
            <v>66866</v>
          </cell>
          <cell r="J146">
            <v>40202</v>
          </cell>
          <cell r="K146" t="str">
            <v>医用棉花类</v>
          </cell>
          <cell r="L146" t="str">
            <v>医用卫生材料及敷料</v>
          </cell>
          <cell r="M146" t="str">
            <v>医疗器械</v>
          </cell>
          <cell r="N146">
            <v>4</v>
          </cell>
          <cell r="O146">
            <v>22.43</v>
          </cell>
        </row>
        <row r="147">
          <cell r="D147">
            <v>9508</v>
          </cell>
          <cell r="E147" t="str">
            <v>克林霉素甲硝唑搽剂(痤康王)</v>
          </cell>
          <cell r="F147" t="str">
            <v>◆20ml</v>
          </cell>
          <cell r="G147" t="str">
            <v>瓶</v>
          </cell>
          <cell r="H147" t="str">
            <v>昆明滇虹</v>
          </cell>
          <cell r="I147">
            <v>1045</v>
          </cell>
          <cell r="J147">
            <v>12104</v>
          </cell>
          <cell r="K147" t="str">
            <v>痤疮病用药</v>
          </cell>
          <cell r="L147" t="str">
            <v>皮肤科用药</v>
          </cell>
          <cell r="M147" t="str">
            <v>药品</v>
          </cell>
          <cell r="N147">
            <v>1</v>
          </cell>
          <cell r="O147">
            <v>22</v>
          </cell>
        </row>
        <row r="148">
          <cell r="D148">
            <v>1789</v>
          </cell>
          <cell r="E148" t="str">
            <v>八正合剂</v>
          </cell>
          <cell r="F148" t="str">
            <v>◆120ml</v>
          </cell>
          <cell r="G148" t="str">
            <v>瓶</v>
          </cell>
          <cell r="H148" t="str">
            <v>重庆桐君阁</v>
          </cell>
          <cell r="I148">
            <v>1441</v>
          </cell>
          <cell r="J148">
            <v>11001</v>
          </cell>
          <cell r="K148" t="str">
            <v>利尿通淋药</v>
          </cell>
          <cell r="L148" t="str">
            <v>泌尿系统药</v>
          </cell>
          <cell r="M148" t="str">
            <v>药品</v>
          </cell>
          <cell r="N148">
            <v>1</v>
          </cell>
          <cell r="O148">
            <v>22</v>
          </cell>
        </row>
        <row r="149">
          <cell r="D149">
            <v>49992</v>
          </cell>
          <cell r="E149" t="str">
            <v>妇炎康片</v>
          </cell>
          <cell r="F149" t="str">
            <v>◆0.25gx18片x4板(糖衣)</v>
          </cell>
          <cell r="G149" t="str">
            <v>盒</v>
          </cell>
          <cell r="H149" t="str">
            <v>广东德鑫(江门德鑫)</v>
          </cell>
          <cell r="I149">
            <v>17982</v>
          </cell>
          <cell r="J149">
            <v>10802</v>
          </cell>
          <cell r="K149" t="str">
            <v>妇科消炎杀菌药</v>
          </cell>
          <cell r="L149" t="str">
            <v>妇科药</v>
          </cell>
          <cell r="M149" t="str">
            <v>药品</v>
          </cell>
          <cell r="N149">
            <v>1</v>
          </cell>
          <cell r="O149">
            <v>22</v>
          </cell>
        </row>
        <row r="150">
          <cell r="D150">
            <v>114981</v>
          </cell>
          <cell r="E150" t="str">
            <v>普乐安片</v>
          </cell>
          <cell r="F150" t="str">
            <v>◆120片(薄膜衣)</v>
          </cell>
          <cell r="G150" t="str">
            <v>瓶</v>
          </cell>
          <cell r="H150" t="str">
            <v>云南白药</v>
          </cell>
          <cell r="I150">
            <v>2290</v>
          </cell>
          <cell r="J150">
            <v>11003</v>
          </cell>
          <cell r="K150" t="str">
            <v>前列腺疾病用药</v>
          </cell>
          <cell r="L150" t="str">
            <v>泌尿系统药</v>
          </cell>
          <cell r="M150" t="str">
            <v>药品</v>
          </cell>
          <cell r="N150">
            <v>1</v>
          </cell>
          <cell r="O150">
            <v>21.5</v>
          </cell>
        </row>
        <row r="151">
          <cell r="D151">
            <v>63648</v>
          </cell>
          <cell r="E151" t="str">
            <v>复方樟脑乳膏</v>
          </cell>
          <cell r="F151" t="str">
            <v>10g</v>
          </cell>
          <cell r="G151" t="str">
            <v>支</v>
          </cell>
          <cell r="H151" t="str">
            <v>武汉诺安</v>
          </cell>
          <cell r="I151">
            <v>23518</v>
          </cell>
          <cell r="J151">
            <v>12122</v>
          </cell>
          <cell r="K151" t="str">
            <v>其它皮炎用药</v>
          </cell>
          <cell r="L151" t="str">
            <v>皮肤科用药</v>
          </cell>
          <cell r="M151" t="str">
            <v>药品</v>
          </cell>
          <cell r="N151">
            <v>1</v>
          </cell>
          <cell r="O151">
            <v>21</v>
          </cell>
        </row>
        <row r="152">
          <cell r="D152">
            <v>58937</v>
          </cell>
          <cell r="E152" t="str">
            <v>急支颗粒</v>
          </cell>
          <cell r="F152" t="str">
            <v>◆4gx12袋</v>
          </cell>
          <cell r="G152" t="str">
            <v>盒</v>
          </cell>
          <cell r="H152" t="str">
            <v>涪陵制药厂</v>
          </cell>
          <cell r="I152">
            <v>8211</v>
          </cell>
          <cell r="J152">
            <v>10307</v>
          </cell>
          <cell r="K152" t="str">
            <v>化痰止咳药</v>
          </cell>
          <cell r="L152" t="str">
            <v>止咳化痰平喘药</v>
          </cell>
          <cell r="M152" t="str">
            <v>药品</v>
          </cell>
          <cell r="N152">
            <v>1</v>
          </cell>
          <cell r="O152">
            <v>20.7</v>
          </cell>
        </row>
        <row r="153">
          <cell r="D153">
            <v>90181</v>
          </cell>
          <cell r="E153" t="str">
            <v>耐磨防水创可贴(蓝色装)</v>
          </cell>
          <cell r="F153" t="str">
            <v>◆5片x20袋(厚度0.05mm)</v>
          </cell>
          <cell r="G153" t="str">
            <v>盒</v>
          </cell>
          <cell r="H153" t="str">
            <v>哈药总厂制剂厂</v>
          </cell>
          <cell r="I153">
            <v>17553</v>
          </cell>
          <cell r="J153">
            <v>40205</v>
          </cell>
          <cell r="K153" t="str">
            <v>创可贴类</v>
          </cell>
          <cell r="L153" t="str">
            <v>医用卫生材料及敷料</v>
          </cell>
          <cell r="M153" t="str">
            <v>医疗器械</v>
          </cell>
          <cell r="N153">
            <v>0.5</v>
          </cell>
          <cell r="O153">
            <v>20.34</v>
          </cell>
        </row>
        <row r="154">
          <cell r="D154">
            <v>39551</v>
          </cell>
          <cell r="E154" t="str">
            <v>木香理气片</v>
          </cell>
          <cell r="F154" t="str">
            <v>◆0.25gx36片(糖衣)</v>
          </cell>
          <cell r="G154" t="str">
            <v>盒</v>
          </cell>
          <cell r="H154" t="str">
            <v>河北安国</v>
          </cell>
          <cell r="I154">
            <v>7709</v>
          </cell>
          <cell r="J154">
            <v>10401</v>
          </cell>
          <cell r="K154" t="str">
            <v>消化不良用药</v>
          </cell>
          <cell r="L154" t="str">
            <v>胃肠道药</v>
          </cell>
          <cell r="M154" t="str">
            <v>药品</v>
          </cell>
          <cell r="N154">
            <v>1</v>
          </cell>
          <cell r="O154">
            <v>19.8</v>
          </cell>
        </row>
        <row r="155">
          <cell r="D155">
            <v>104137</v>
          </cell>
          <cell r="E155" t="str">
            <v>菊梅利咽含片</v>
          </cell>
          <cell r="F155" t="str">
            <v>◆1.2gx18片</v>
          </cell>
          <cell r="G155" t="str">
            <v>盒</v>
          </cell>
          <cell r="H155" t="str">
            <v>哈药三精四厂</v>
          </cell>
          <cell r="I155">
            <v>23106</v>
          </cell>
          <cell r="J155">
            <v>11203</v>
          </cell>
          <cell r="K155" t="str">
            <v>咽喉疾病用药</v>
          </cell>
          <cell r="L155" t="str">
            <v>耳鼻喉口腔科药</v>
          </cell>
          <cell r="M155" t="str">
            <v>药品</v>
          </cell>
          <cell r="N155">
            <v>1</v>
          </cell>
          <cell r="O155">
            <v>19.73</v>
          </cell>
        </row>
        <row r="156">
          <cell r="D156">
            <v>117306</v>
          </cell>
          <cell r="E156" t="str">
            <v>黄连胶囊</v>
          </cell>
          <cell r="F156" t="str">
            <v>0.25gx12粒x3板</v>
          </cell>
          <cell r="G156" t="str">
            <v>盒</v>
          </cell>
          <cell r="H156" t="str">
            <v>湖北香连</v>
          </cell>
          <cell r="I156">
            <v>16559</v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>
            <v>1</v>
          </cell>
          <cell r="O156">
            <v>19.100000000000001</v>
          </cell>
        </row>
        <row r="157">
          <cell r="D157">
            <v>34043</v>
          </cell>
          <cell r="E157" t="str">
            <v>鲜竹沥</v>
          </cell>
          <cell r="F157" t="str">
            <v>◆30mlx8支</v>
          </cell>
          <cell r="G157" t="str">
            <v>盒</v>
          </cell>
          <cell r="H157" t="str">
            <v>江西盛翔</v>
          </cell>
          <cell r="I157">
            <v>19475</v>
          </cell>
          <cell r="J157">
            <v>10307</v>
          </cell>
          <cell r="K157" t="str">
            <v>化痰止咳药</v>
          </cell>
          <cell r="L157" t="str">
            <v>止咳化痰平喘药</v>
          </cell>
          <cell r="M157" t="str">
            <v>药品</v>
          </cell>
          <cell r="N157">
            <v>2</v>
          </cell>
          <cell r="O157">
            <v>18.29</v>
          </cell>
        </row>
        <row r="158">
          <cell r="D158">
            <v>28247</v>
          </cell>
          <cell r="E158" t="str">
            <v>头孢羟氨苄胶囊</v>
          </cell>
          <cell r="F158" t="str">
            <v>0.25gx12粒</v>
          </cell>
          <cell r="G158" t="str">
            <v>盒</v>
          </cell>
          <cell r="H158" t="str">
            <v>华北制药河北华民</v>
          </cell>
          <cell r="I158">
            <v>71921</v>
          </cell>
          <cell r="J158">
            <v>10102</v>
          </cell>
          <cell r="K158" t="str">
            <v>头孢菌素类抗菌消炎药</v>
          </cell>
          <cell r="L158" t="str">
            <v>抗感染药</v>
          </cell>
          <cell r="M158" t="str">
            <v>药品</v>
          </cell>
          <cell r="N158">
            <v>2</v>
          </cell>
          <cell r="O158">
            <v>17.96</v>
          </cell>
        </row>
        <row r="159">
          <cell r="D159">
            <v>114932</v>
          </cell>
          <cell r="E159" t="str">
            <v>小儿七星茶颗粒</v>
          </cell>
          <cell r="F159" t="str">
            <v>◆7gx12袋</v>
          </cell>
          <cell r="G159" t="str">
            <v>盒</v>
          </cell>
          <cell r="H159" t="str">
            <v>云南白药</v>
          </cell>
          <cell r="I159">
            <v>2290</v>
          </cell>
          <cell r="J159">
            <v>12605</v>
          </cell>
          <cell r="K159" t="str">
            <v>儿科专用胃肠道疾病用药</v>
          </cell>
          <cell r="L159" t="str">
            <v>儿科药</v>
          </cell>
          <cell r="M159" t="str">
            <v>药品</v>
          </cell>
          <cell r="N159">
            <v>2</v>
          </cell>
          <cell r="O159">
            <v>17.91</v>
          </cell>
        </row>
        <row r="160">
          <cell r="D160">
            <v>14986</v>
          </cell>
          <cell r="E160" t="str">
            <v>柴连口服液</v>
          </cell>
          <cell r="F160" t="str">
            <v>10mlx6支</v>
          </cell>
          <cell r="G160" t="str">
            <v>盒</v>
          </cell>
          <cell r="H160" t="str">
            <v>哈药三精</v>
          </cell>
          <cell r="I160">
            <v>1376</v>
          </cell>
          <cell r="J160">
            <v>10504</v>
          </cell>
          <cell r="K160" t="str">
            <v>风热感冒用药</v>
          </cell>
          <cell r="L160" t="str">
            <v>抗感冒药</v>
          </cell>
          <cell r="M160" t="str">
            <v>药品</v>
          </cell>
          <cell r="N160">
            <v>1</v>
          </cell>
          <cell r="O160">
            <v>17.28</v>
          </cell>
        </row>
        <row r="161">
          <cell r="D161">
            <v>99265</v>
          </cell>
          <cell r="E161" t="str">
            <v>奥硝唑栓(美尔凯)</v>
          </cell>
          <cell r="F161" t="str">
            <v>◆0.5gx5粒</v>
          </cell>
          <cell r="G161" t="str">
            <v>盒</v>
          </cell>
          <cell r="H161" t="str">
            <v xml:space="preserve">湖南方盛 </v>
          </cell>
          <cell r="I161" t="str">
            <v/>
          </cell>
          <cell r="J161">
            <v>10802</v>
          </cell>
          <cell r="K161" t="str">
            <v>妇科消炎杀菌药</v>
          </cell>
          <cell r="L161" t="str">
            <v>妇科药</v>
          </cell>
          <cell r="M161" t="str">
            <v>药品</v>
          </cell>
          <cell r="N161">
            <v>1</v>
          </cell>
          <cell r="O161">
            <v>16.920000000000002</v>
          </cell>
        </row>
        <row r="162">
          <cell r="D162">
            <v>24173</v>
          </cell>
          <cell r="E162" t="str">
            <v>痔疮栓</v>
          </cell>
          <cell r="F162" t="str">
            <v>◆2gx5粒</v>
          </cell>
          <cell r="G162" t="str">
            <v>盒</v>
          </cell>
          <cell r="H162" t="str">
            <v>荣昌制药</v>
          </cell>
          <cell r="I162">
            <v>16041</v>
          </cell>
          <cell r="J162">
            <v>10406</v>
          </cell>
          <cell r="K162" t="str">
            <v>痔疮用药</v>
          </cell>
          <cell r="L162" t="str">
            <v>胃肠道药</v>
          </cell>
          <cell r="M162" t="str">
            <v>药品</v>
          </cell>
          <cell r="N162">
            <v>1</v>
          </cell>
          <cell r="O162">
            <v>16.8</v>
          </cell>
        </row>
        <row r="163">
          <cell r="D163">
            <v>38015</v>
          </cell>
          <cell r="E163" t="str">
            <v>头孢克肟干混悬剂</v>
          </cell>
          <cell r="F163" t="str">
            <v>◆1g:50mgx6袋</v>
          </cell>
          <cell r="G163" t="str">
            <v>盒</v>
          </cell>
          <cell r="H163" t="str">
            <v>哈尔滨凯程</v>
          </cell>
          <cell r="I163">
            <v>1407</v>
          </cell>
          <cell r="J163">
            <v>10102</v>
          </cell>
          <cell r="K163" t="str">
            <v>头孢菌素类抗菌消炎药</v>
          </cell>
          <cell r="L163" t="str">
            <v>抗感染药</v>
          </cell>
          <cell r="M163" t="str">
            <v>药品</v>
          </cell>
          <cell r="N163">
            <v>1</v>
          </cell>
          <cell r="O163">
            <v>16.399999999999999</v>
          </cell>
        </row>
        <row r="164">
          <cell r="D164">
            <v>117550</v>
          </cell>
          <cell r="E164" t="str">
            <v>银黄颗粒</v>
          </cell>
          <cell r="F164" t="str">
            <v>4gx20袋</v>
          </cell>
          <cell r="G164" t="str">
            <v>盒</v>
          </cell>
          <cell r="H164" t="str">
            <v>成都神鹤药业</v>
          </cell>
          <cell r="I164">
            <v>19386</v>
          </cell>
          <cell r="J164">
            <v>10504</v>
          </cell>
          <cell r="K164" t="str">
            <v>风热感冒用药</v>
          </cell>
          <cell r="L164" t="str">
            <v>抗感冒药</v>
          </cell>
          <cell r="M164" t="str">
            <v>药品</v>
          </cell>
          <cell r="N164">
            <v>1</v>
          </cell>
          <cell r="O164">
            <v>16.3</v>
          </cell>
        </row>
        <row r="165">
          <cell r="D165">
            <v>104436</v>
          </cell>
          <cell r="E165" t="str">
            <v>透明防水创可贴(哈药)</v>
          </cell>
          <cell r="F165" t="str">
            <v>◆65mmx25mmx5片x20袋</v>
          </cell>
          <cell r="G165" t="str">
            <v>盒</v>
          </cell>
          <cell r="H165" t="str">
            <v>哈药总厂制剂厂</v>
          </cell>
          <cell r="I165">
            <v>17553</v>
          </cell>
          <cell r="J165">
            <v>40205</v>
          </cell>
          <cell r="K165" t="str">
            <v>创可贴类</v>
          </cell>
          <cell r="L165" t="str">
            <v>医用卫生材料及敷料</v>
          </cell>
          <cell r="M165" t="str">
            <v>医疗器械</v>
          </cell>
          <cell r="N165">
            <v>0.25</v>
          </cell>
          <cell r="O165">
            <v>16.149999999999999</v>
          </cell>
        </row>
        <row r="166">
          <cell r="D166">
            <v>38545</v>
          </cell>
          <cell r="E166" t="str">
            <v>奥硝唑片</v>
          </cell>
          <cell r="F166" t="str">
            <v>◆0.25gx12片</v>
          </cell>
          <cell r="G166" t="str">
            <v>盒</v>
          </cell>
          <cell r="H166" t="str">
            <v>浙江爱生</v>
          </cell>
          <cell r="I166">
            <v>13492</v>
          </cell>
          <cell r="J166">
            <v>10106</v>
          </cell>
          <cell r="K166" t="str">
            <v>硝基咪唑类抗菌消炎药</v>
          </cell>
          <cell r="L166" t="str">
            <v>抗感染药</v>
          </cell>
          <cell r="M166" t="str">
            <v>药品</v>
          </cell>
          <cell r="N166">
            <v>1</v>
          </cell>
          <cell r="O166">
            <v>15.9</v>
          </cell>
        </row>
        <row r="167">
          <cell r="D167">
            <v>30475</v>
          </cell>
          <cell r="E167" t="str">
            <v>多潘立酮片(麦达啉)</v>
          </cell>
          <cell r="F167" t="str">
            <v>◆10mgx30片</v>
          </cell>
          <cell r="G167" t="str">
            <v>盒</v>
          </cell>
          <cell r="H167" t="str">
            <v>江西捷众</v>
          </cell>
          <cell r="I167">
            <v>3590</v>
          </cell>
          <cell r="J167">
            <v>10404</v>
          </cell>
          <cell r="K167" t="str">
            <v>促进胃肠动力药</v>
          </cell>
          <cell r="L167" t="str">
            <v>胃肠道药</v>
          </cell>
          <cell r="M167" t="str">
            <v>药品</v>
          </cell>
          <cell r="N167">
            <v>2</v>
          </cell>
          <cell r="O167">
            <v>15.6</v>
          </cell>
        </row>
        <row r="168">
          <cell r="D168">
            <v>104468</v>
          </cell>
          <cell r="E168" t="str">
            <v>耐磨防水创可贴(橙色装)</v>
          </cell>
          <cell r="F168" t="str">
            <v>◆5片x20袋(厚度0.03mm)</v>
          </cell>
          <cell r="G168" t="str">
            <v>盒</v>
          </cell>
          <cell r="H168" t="str">
            <v>哈药总厂制剂厂</v>
          </cell>
          <cell r="I168">
            <v>17553</v>
          </cell>
          <cell r="J168">
            <v>40205</v>
          </cell>
          <cell r="K168" t="str">
            <v>创可贴类</v>
          </cell>
          <cell r="L168" t="str">
            <v>医用卫生材料及敷料</v>
          </cell>
          <cell r="M168" t="str">
            <v>医疗器械</v>
          </cell>
          <cell r="N168">
            <v>0.25</v>
          </cell>
          <cell r="O168">
            <v>15.6</v>
          </cell>
        </row>
        <row r="169">
          <cell r="D169">
            <v>12652</v>
          </cell>
          <cell r="E169" t="str">
            <v>氯雷他定胶囊(海王抒瑞)</v>
          </cell>
          <cell r="F169" t="str">
            <v>10mgx6片(成人)</v>
          </cell>
          <cell r="G169" t="str">
            <v>盒</v>
          </cell>
          <cell r="H169" t="str">
            <v>深圳海王</v>
          </cell>
          <cell r="I169">
            <v>1587</v>
          </cell>
          <cell r="J169">
            <v>12501</v>
          </cell>
          <cell r="K169" t="str">
            <v>抗过敏用药</v>
          </cell>
          <cell r="L169" t="str">
            <v>抗过敏用药</v>
          </cell>
          <cell r="M169" t="str">
            <v>药品</v>
          </cell>
          <cell r="N169">
            <v>1</v>
          </cell>
          <cell r="O169">
            <v>15.5</v>
          </cell>
        </row>
        <row r="170">
          <cell r="D170">
            <v>43233</v>
          </cell>
          <cell r="E170" t="str">
            <v>氯雷他定片</v>
          </cell>
          <cell r="F170" t="str">
            <v>◆10mgx6片</v>
          </cell>
          <cell r="G170" t="str">
            <v>盒</v>
          </cell>
          <cell r="H170" t="str">
            <v>河北元森</v>
          </cell>
          <cell r="I170">
            <v>21322</v>
          </cell>
          <cell r="J170">
            <v>12501</v>
          </cell>
          <cell r="K170" t="str">
            <v>抗过敏用药</v>
          </cell>
          <cell r="L170" t="str">
            <v>抗过敏用药</v>
          </cell>
          <cell r="M170" t="str">
            <v>药品</v>
          </cell>
          <cell r="N170">
            <v>1</v>
          </cell>
          <cell r="O170">
            <v>15</v>
          </cell>
        </row>
        <row r="171">
          <cell r="D171">
            <v>90183</v>
          </cell>
          <cell r="E171" t="str">
            <v>卡通防水创可贴</v>
          </cell>
          <cell r="F171" t="str">
            <v>◆5片x20袋(时尚型)</v>
          </cell>
          <cell r="G171" t="str">
            <v>盒</v>
          </cell>
          <cell r="H171" t="str">
            <v>哈药集团制剂厂</v>
          </cell>
          <cell r="I171" t="str">
            <v/>
          </cell>
          <cell r="J171">
            <v>40205</v>
          </cell>
          <cell r="K171" t="str">
            <v>创可贴类</v>
          </cell>
          <cell r="L171" t="str">
            <v>医用卫生材料及敷料</v>
          </cell>
          <cell r="M171" t="str">
            <v>医疗器械</v>
          </cell>
          <cell r="N171">
            <v>0.2</v>
          </cell>
          <cell r="O171">
            <v>14.44</v>
          </cell>
        </row>
        <row r="172">
          <cell r="D172">
            <v>45252</v>
          </cell>
          <cell r="E172" t="str">
            <v>辛芩颗粒</v>
          </cell>
          <cell r="F172" t="str">
            <v>20gx10袋</v>
          </cell>
          <cell r="G172" t="str">
            <v>盒</v>
          </cell>
          <cell r="H172" t="str">
            <v>四川同人泰</v>
          </cell>
          <cell r="I172">
            <v>3474</v>
          </cell>
          <cell r="J172">
            <v>11202</v>
          </cell>
          <cell r="K172" t="str">
            <v>鼻病用药</v>
          </cell>
          <cell r="L172" t="str">
            <v>耳鼻喉口腔科药</v>
          </cell>
          <cell r="M172" t="str">
            <v>药品</v>
          </cell>
          <cell r="N172">
            <v>1</v>
          </cell>
          <cell r="O172">
            <v>14.4</v>
          </cell>
        </row>
        <row r="173">
          <cell r="D173">
            <v>108663</v>
          </cell>
          <cell r="E173" t="str">
            <v>人绒毛膜促性腺激素检测试纸（胶体金法）</v>
          </cell>
          <cell r="F173" t="str">
            <v>◆笔型/1个装</v>
          </cell>
          <cell r="G173" t="str">
            <v>盒</v>
          </cell>
          <cell r="H173" t="str">
            <v>北京库尔科技</v>
          </cell>
          <cell r="I173">
            <v>70691</v>
          </cell>
          <cell r="J173">
            <v>40409</v>
          </cell>
          <cell r="K173" t="str">
            <v>孕娠检测器械</v>
          </cell>
          <cell r="L173" t="str">
            <v>医用诊断检测器械</v>
          </cell>
          <cell r="M173" t="str">
            <v>医疗器械</v>
          </cell>
          <cell r="N173">
            <v>1</v>
          </cell>
          <cell r="O173">
            <v>14.4</v>
          </cell>
        </row>
        <row r="174">
          <cell r="D174">
            <v>91596</v>
          </cell>
          <cell r="E174" t="str">
            <v>潘高寿川贝枇杷糖(铁盒)</v>
          </cell>
          <cell r="F174" t="str">
            <v>◆33g</v>
          </cell>
          <cell r="G174" t="str">
            <v>盒</v>
          </cell>
          <cell r="H174" t="str">
            <v>广州潘高寿</v>
          </cell>
          <cell r="I174">
            <v>73210</v>
          </cell>
          <cell r="J174">
            <v>30101</v>
          </cell>
          <cell r="K174" t="str">
            <v>清咽润喉类保健食品</v>
          </cell>
          <cell r="L174" t="str">
            <v>清咽润喉类保健食品</v>
          </cell>
          <cell r="M174" t="str">
            <v>保健食品</v>
          </cell>
          <cell r="N174">
            <v>1</v>
          </cell>
          <cell r="O174">
            <v>14</v>
          </cell>
        </row>
        <row r="175">
          <cell r="D175">
            <v>1466</v>
          </cell>
          <cell r="E175" t="str">
            <v>复方熊胆薄荷含片(熊胆舒喉片)</v>
          </cell>
          <cell r="F175" t="str">
            <v>◆8片x2板</v>
          </cell>
          <cell r="G175" t="str">
            <v>盒</v>
          </cell>
          <cell r="H175" t="str">
            <v>重庆桐君阁</v>
          </cell>
          <cell r="I175">
            <v>1441</v>
          </cell>
          <cell r="J175">
            <v>11203</v>
          </cell>
          <cell r="K175" t="str">
            <v>咽喉疾病用药</v>
          </cell>
          <cell r="L175" t="str">
            <v>耳鼻喉口腔科药</v>
          </cell>
          <cell r="M175" t="str">
            <v>药品</v>
          </cell>
          <cell r="N175">
            <v>1</v>
          </cell>
          <cell r="O175">
            <v>12.92</v>
          </cell>
        </row>
        <row r="176">
          <cell r="D176">
            <v>85358</v>
          </cell>
          <cell r="E176" t="str">
            <v>晕车贴</v>
          </cell>
          <cell r="F176" t="str">
            <v>◆2贴+1片(促销装)</v>
          </cell>
          <cell r="G176" t="str">
            <v>盒</v>
          </cell>
          <cell r="H176" t="str">
            <v>广州雨纯</v>
          </cell>
          <cell r="I176">
            <v>66866</v>
          </cell>
          <cell r="J176">
            <v>40102</v>
          </cell>
          <cell r="K176" t="str">
            <v>含药贴膏类器械</v>
          </cell>
          <cell r="L176" t="str">
            <v>治疗康复保健器械</v>
          </cell>
          <cell r="M176" t="str">
            <v>医疗器械</v>
          </cell>
          <cell r="N176">
            <v>1</v>
          </cell>
          <cell r="O176">
            <v>12</v>
          </cell>
        </row>
        <row r="177">
          <cell r="D177">
            <v>46536</v>
          </cell>
          <cell r="E177" t="str">
            <v>盐酸洛美沙星滴眼液</v>
          </cell>
          <cell r="F177" t="str">
            <v>◆10ml：30mg</v>
          </cell>
          <cell r="G177" t="str">
            <v>盒</v>
          </cell>
          <cell r="H177" t="str">
            <v>南京天朗制药</v>
          </cell>
          <cell r="I177" t="str">
            <v/>
          </cell>
          <cell r="J177">
            <v>11104</v>
          </cell>
          <cell r="K177" t="str">
            <v>眼科消炎药</v>
          </cell>
          <cell r="L177" t="str">
            <v>眼科药</v>
          </cell>
          <cell r="M177" t="str">
            <v>药品</v>
          </cell>
          <cell r="N177">
            <v>1</v>
          </cell>
          <cell r="O177">
            <v>11.53</v>
          </cell>
        </row>
        <row r="178">
          <cell r="D178">
            <v>106897</v>
          </cell>
          <cell r="E178" t="str">
            <v>硫酸锌尿囊素滴眼液(沃古林)</v>
          </cell>
          <cell r="F178" t="str">
            <v>8ml/支</v>
          </cell>
          <cell r="G178" t="str">
            <v>盒</v>
          </cell>
          <cell r="H178" t="str">
            <v>武汉五景</v>
          </cell>
          <cell r="I178">
            <v>1429</v>
          </cell>
          <cell r="J178">
            <v>11104</v>
          </cell>
          <cell r="K178" t="str">
            <v>眼科消炎药</v>
          </cell>
          <cell r="L178" t="str">
            <v>眼科药</v>
          </cell>
          <cell r="M178" t="str">
            <v>药品</v>
          </cell>
          <cell r="N178">
            <v>1</v>
          </cell>
          <cell r="O178">
            <v>9</v>
          </cell>
        </row>
        <row r="179">
          <cell r="D179">
            <v>64995</v>
          </cell>
          <cell r="E179" t="str">
            <v>感冒软胶囊</v>
          </cell>
          <cell r="F179" t="str">
            <v>◆0.45gx15粒+赠3粒</v>
          </cell>
          <cell r="G179" t="str">
            <v>盒</v>
          </cell>
          <cell r="H179" t="str">
            <v>北京健都(原北京康的)</v>
          </cell>
          <cell r="I179">
            <v>25220</v>
          </cell>
          <cell r="J179">
            <v>10503</v>
          </cell>
          <cell r="K179" t="str">
            <v>风寒感冒用药</v>
          </cell>
          <cell r="L179" t="str">
            <v>抗感冒药</v>
          </cell>
          <cell r="M179" t="str">
            <v>药品</v>
          </cell>
          <cell r="N179">
            <v>1</v>
          </cell>
          <cell r="O179">
            <v>9</v>
          </cell>
        </row>
        <row r="180">
          <cell r="D180">
            <v>85896</v>
          </cell>
          <cell r="E180" t="str">
            <v>复方氢溴酸东莨菪碱贴膏</v>
          </cell>
          <cell r="F180" t="str">
            <v>◆2贴</v>
          </cell>
          <cell r="G180" t="str">
            <v>盒</v>
          </cell>
          <cell r="H180" t="str">
            <v>桂林天和</v>
          </cell>
          <cell r="I180">
            <v>1207</v>
          </cell>
          <cell r="J180">
            <v>11909</v>
          </cell>
          <cell r="K180" t="str">
            <v>眩晕症用药</v>
          </cell>
          <cell r="L180" t="str">
            <v>神经系统药</v>
          </cell>
          <cell r="M180" t="str">
            <v>药品</v>
          </cell>
          <cell r="N180">
            <v>1</v>
          </cell>
          <cell r="O180">
            <v>8.5</v>
          </cell>
        </row>
        <row r="181">
          <cell r="D181">
            <v>99137</v>
          </cell>
          <cell r="E181" t="str">
            <v>人绒毛膜促性腺激素检测试纸（胶体金法）</v>
          </cell>
          <cell r="F181" t="str">
            <v>◆条形/1个装</v>
          </cell>
          <cell r="G181" t="str">
            <v>盒</v>
          </cell>
          <cell r="H181" t="str">
            <v>北京库尔科技</v>
          </cell>
          <cell r="I181">
            <v>70691</v>
          </cell>
          <cell r="J181">
            <v>40409</v>
          </cell>
          <cell r="K181" t="str">
            <v>孕娠检测器械</v>
          </cell>
          <cell r="L181" t="str">
            <v>医用诊断检测器械</v>
          </cell>
          <cell r="M181" t="str">
            <v>医疗器械</v>
          </cell>
          <cell r="N181">
            <v>1</v>
          </cell>
          <cell r="O181">
            <v>8</v>
          </cell>
        </row>
        <row r="182">
          <cell r="D182">
            <v>6205</v>
          </cell>
          <cell r="E182" t="str">
            <v>盐酸氟桂利嗪胶囊</v>
          </cell>
          <cell r="F182" t="str">
            <v>5mgx20粒</v>
          </cell>
          <cell r="G182" t="str">
            <v>盒</v>
          </cell>
          <cell r="H182" t="str">
            <v>湖南迪诺制药</v>
          </cell>
          <cell r="I182">
            <v>4287</v>
          </cell>
          <cell r="J182">
            <v>10707</v>
          </cell>
          <cell r="K182" t="str">
            <v>其它心脑血管疾病用药</v>
          </cell>
          <cell r="L182" t="str">
            <v>心脑血管药</v>
          </cell>
          <cell r="M182" t="str">
            <v>药品</v>
          </cell>
          <cell r="N182">
            <v>1</v>
          </cell>
          <cell r="O182">
            <v>6.84</v>
          </cell>
        </row>
        <row r="183">
          <cell r="D183">
            <v>1410</v>
          </cell>
          <cell r="E183" t="str">
            <v>霍香正气胶囊</v>
          </cell>
          <cell r="F183" t="str">
            <v>◆12粒</v>
          </cell>
          <cell r="G183" t="str">
            <v>盒</v>
          </cell>
          <cell r="H183" t="str">
            <v>山西华康药业</v>
          </cell>
          <cell r="I183">
            <v>1430</v>
          </cell>
          <cell r="J183">
            <v>10505</v>
          </cell>
          <cell r="K183" t="str">
            <v>暑湿感冒用药</v>
          </cell>
          <cell r="L183" t="str">
            <v>抗感冒药</v>
          </cell>
          <cell r="M183" t="str">
            <v>药品</v>
          </cell>
          <cell r="N183">
            <v>1</v>
          </cell>
          <cell r="O183">
            <v>5.7</v>
          </cell>
        </row>
        <row r="184">
          <cell r="D184">
            <v>4759</v>
          </cell>
          <cell r="E184" t="str">
            <v>双唑泰栓</v>
          </cell>
          <cell r="F184" t="str">
            <v>◆7枚</v>
          </cell>
          <cell r="G184" t="str">
            <v>盒</v>
          </cell>
          <cell r="H184" t="str">
            <v>葫芦岛国帝(葫芦岛渤海)</v>
          </cell>
          <cell r="I184">
            <v>3563</v>
          </cell>
          <cell r="J184">
            <v>10802</v>
          </cell>
          <cell r="K184" t="str">
            <v>妇科消炎杀菌药</v>
          </cell>
          <cell r="L184" t="str">
            <v>妇科药</v>
          </cell>
          <cell r="M184" t="str">
            <v>药品</v>
          </cell>
          <cell r="N184">
            <v>1</v>
          </cell>
          <cell r="O184">
            <v>4.9000000000000004</v>
          </cell>
        </row>
        <row r="185">
          <cell r="D185">
            <v>90182</v>
          </cell>
          <cell r="E185" t="str">
            <v>卡通防水创可贴(哈药)</v>
          </cell>
          <cell r="F185" t="str">
            <v>◆5片x20袋(儿童型)</v>
          </cell>
          <cell r="G185" t="str">
            <v>盒</v>
          </cell>
          <cell r="H185" t="str">
            <v>哈药总厂制剂厂</v>
          </cell>
          <cell r="I185">
            <v>17553</v>
          </cell>
          <cell r="J185">
            <v>40205</v>
          </cell>
          <cell r="K185" t="str">
            <v>创可贴类</v>
          </cell>
          <cell r="L185" t="str">
            <v>医用卫生材料及敷料</v>
          </cell>
          <cell r="M185" t="str">
            <v>医疗器械</v>
          </cell>
          <cell r="N185">
            <v>0.05</v>
          </cell>
          <cell r="O185">
            <v>2.98</v>
          </cell>
        </row>
        <row r="186">
          <cell r="D186">
            <v>104449</v>
          </cell>
          <cell r="E186" t="str">
            <v>舒适透气创可贴(哈药)</v>
          </cell>
          <cell r="F186" t="str">
            <v>◆70mmx18mmx100片(通用型)</v>
          </cell>
          <cell r="G186" t="str">
            <v>盒</v>
          </cell>
          <cell r="H186" t="str">
            <v>哈药总厂制剂厂</v>
          </cell>
          <cell r="I186">
            <v>17553</v>
          </cell>
          <cell r="J186">
            <v>40205</v>
          </cell>
          <cell r="K186" t="str">
            <v>创可贴类</v>
          </cell>
          <cell r="L186" t="str">
            <v>医用卫生材料及敷料</v>
          </cell>
          <cell r="M186" t="str">
            <v>医疗器械</v>
          </cell>
          <cell r="N186">
            <v>0.13</v>
          </cell>
          <cell r="O186">
            <v>2.77</v>
          </cell>
        </row>
        <row r="187"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>
            <v>739.77</v>
          </cell>
          <cell r="O187">
            <v>27283.88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 refreshError="1">
        <row r="1">
          <cell r="D1" t="str">
            <v>货品ID</v>
          </cell>
          <cell r="E1" t="str">
            <v>货品状态ID</v>
          </cell>
          <cell r="F1" t="str">
            <v>货品状态</v>
          </cell>
          <cell r="G1" t="str">
            <v>库存数量</v>
          </cell>
        </row>
        <row r="2">
          <cell r="D2">
            <v>3485</v>
          </cell>
          <cell r="E2">
            <v>1</v>
          </cell>
          <cell r="F2" t="str">
            <v>合格</v>
          </cell>
          <cell r="G2">
            <v>1</v>
          </cell>
        </row>
        <row r="3">
          <cell r="D3">
            <v>18291</v>
          </cell>
          <cell r="E3">
            <v>1</v>
          </cell>
          <cell r="F3" t="str">
            <v>合格</v>
          </cell>
          <cell r="G3">
            <v>16</v>
          </cell>
        </row>
        <row r="4">
          <cell r="D4">
            <v>38545</v>
          </cell>
          <cell r="E4">
            <v>1</v>
          </cell>
          <cell r="F4" t="str">
            <v>合格</v>
          </cell>
          <cell r="G4">
            <v>1</v>
          </cell>
        </row>
        <row r="5">
          <cell r="D5">
            <v>10954</v>
          </cell>
          <cell r="E5">
            <v>1</v>
          </cell>
          <cell r="F5" t="str">
            <v>合格</v>
          </cell>
          <cell r="G5">
            <v>55</v>
          </cell>
        </row>
        <row r="6">
          <cell r="D6">
            <v>50172</v>
          </cell>
          <cell r="E6">
            <v>1</v>
          </cell>
          <cell r="F6" t="str">
            <v>合格</v>
          </cell>
          <cell r="G6">
            <v>1</v>
          </cell>
        </row>
        <row r="7">
          <cell r="D7">
            <v>50181</v>
          </cell>
          <cell r="E7">
            <v>1</v>
          </cell>
          <cell r="F7" t="str">
            <v>合格</v>
          </cell>
          <cell r="G7">
            <v>3</v>
          </cell>
        </row>
        <row r="8">
          <cell r="D8">
            <v>50183</v>
          </cell>
          <cell r="E8">
            <v>1</v>
          </cell>
          <cell r="F8" t="str">
            <v>合格</v>
          </cell>
          <cell r="G8">
            <v>1</v>
          </cell>
        </row>
        <row r="9">
          <cell r="D9">
            <v>68179</v>
          </cell>
          <cell r="E9">
            <v>1</v>
          </cell>
          <cell r="F9" t="str">
            <v>合格</v>
          </cell>
          <cell r="G9">
            <v>4</v>
          </cell>
        </row>
        <row r="10">
          <cell r="D10">
            <v>35144</v>
          </cell>
          <cell r="E10">
            <v>1</v>
          </cell>
          <cell r="F10" t="str">
            <v>合格</v>
          </cell>
          <cell r="G10">
            <v>39</v>
          </cell>
        </row>
        <row r="11">
          <cell r="D11">
            <v>46536</v>
          </cell>
          <cell r="E11">
            <v>1</v>
          </cell>
          <cell r="F11" t="str">
            <v>合格</v>
          </cell>
          <cell r="G11">
            <v>8</v>
          </cell>
        </row>
        <row r="12">
          <cell r="D12">
            <v>54418</v>
          </cell>
          <cell r="E12">
            <v>1</v>
          </cell>
          <cell r="F12" t="str">
            <v>合格</v>
          </cell>
          <cell r="G12">
            <v>91</v>
          </cell>
        </row>
        <row r="13">
          <cell r="D13">
            <v>69067</v>
          </cell>
          <cell r="E13">
            <v>1</v>
          </cell>
          <cell r="F13" t="str">
            <v>合格</v>
          </cell>
          <cell r="G13">
            <v>1</v>
          </cell>
        </row>
        <row r="14">
          <cell r="D14">
            <v>53863</v>
          </cell>
          <cell r="E14">
            <v>1</v>
          </cell>
          <cell r="F14" t="str">
            <v>合格</v>
          </cell>
          <cell r="G14">
            <v>1</v>
          </cell>
        </row>
        <row r="15">
          <cell r="D15">
            <v>60078</v>
          </cell>
          <cell r="E15">
            <v>1</v>
          </cell>
          <cell r="F15" t="str">
            <v>合格</v>
          </cell>
          <cell r="G15">
            <v>3</v>
          </cell>
        </row>
        <row r="16">
          <cell r="D16">
            <v>45075</v>
          </cell>
          <cell r="E16">
            <v>1</v>
          </cell>
          <cell r="F16" t="str">
            <v>合格</v>
          </cell>
          <cell r="G16">
            <v>10</v>
          </cell>
        </row>
        <row r="17">
          <cell r="D17">
            <v>81427</v>
          </cell>
          <cell r="E17">
            <v>1</v>
          </cell>
          <cell r="F17" t="str">
            <v>合格</v>
          </cell>
          <cell r="G17">
            <v>47.74</v>
          </cell>
        </row>
        <row r="18">
          <cell r="D18">
            <v>69133</v>
          </cell>
          <cell r="E18">
            <v>1</v>
          </cell>
          <cell r="F18" t="str">
            <v>合格</v>
          </cell>
          <cell r="G18">
            <v>1</v>
          </cell>
        </row>
        <row r="19">
          <cell r="D19">
            <v>96073</v>
          </cell>
          <cell r="E19">
            <v>1</v>
          </cell>
          <cell r="F19" t="str">
            <v>合格</v>
          </cell>
          <cell r="G19">
            <v>3</v>
          </cell>
        </row>
        <row r="20">
          <cell r="D20">
            <v>97152</v>
          </cell>
          <cell r="E20">
            <v>1</v>
          </cell>
          <cell r="F20" t="str">
            <v>合格</v>
          </cell>
          <cell r="G20">
            <v>2</v>
          </cell>
        </row>
        <row r="21">
          <cell r="D21">
            <v>30283</v>
          </cell>
          <cell r="E21">
            <v>1</v>
          </cell>
          <cell r="F21" t="str">
            <v>合格</v>
          </cell>
          <cell r="G21">
            <v>13</v>
          </cell>
        </row>
        <row r="22">
          <cell r="D22">
            <v>104137</v>
          </cell>
          <cell r="E22">
            <v>1</v>
          </cell>
          <cell r="F22" t="str">
            <v>合格</v>
          </cell>
          <cell r="G22">
            <v>1</v>
          </cell>
        </row>
        <row r="23">
          <cell r="D23">
            <v>62718</v>
          </cell>
          <cell r="E23">
            <v>1</v>
          </cell>
          <cell r="F23" t="str">
            <v>合格</v>
          </cell>
          <cell r="G23">
            <v>66</v>
          </cell>
        </row>
        <row r="24">
          <cell r="D24">
            <v>57318</v>
          </cell>
          <cell r="E24">
            <v>1</v>
          </cell>
          <cell r="F24" t="str">
            <v>合格</v>
          </cell>
          <cell r="G24">
            <v>10</v>
          </cell>
        </row>
        <row r="25">
          <cell r="D25">
            <v>108260</v>
          </cell>
          <cell r="E25">
            <v>1</v>
          </cell>
          <cell r="F25" t="str">
            <v>合格</v>
          </cell>
          <cell r="G25">
            <v>2</v>
          </cell>
        </row>
        <row r="26">
          <cell r="D26">
            <v>111976</v>
          </cell>
          <cell r="E26">
            <v>1</v>
          </cell>
          <cell r="F26" t="str">
            <v>合格</v>
          </cell>
          <cell r="G26">
            <v>9</v>
          </cell>
        </row>
        <row r="27">
          <cell r="D27">
            <v>84287</v>
          </cell>
          <cell r="E27">
            <v>1</v>
          </cell>
          <cell r="F27" t="str">
            <v>合格</v>
          </cell>
          <cell r="G27">
            <v>5</v>
          </cell>
        </row>
        <row r="28">
          <cell r="D28">
            <v>66292</v>
          </cell>
          <cell r="E28">
            <v>1</v>
          </cell>
          <cell r="F28" t="str">
            <v>合格</v>
          </cell>
          <cell r="G28">
            <v>33</v>
          </cell>
        </row>
        <row r="29">
          <cell r="D29">
            <v>108270</v>
          </cell>
          <cell r="E29">
            <v>1</v>
          </cell>
          <cell r="F29" t="str">
            <v>合格</v>
          </cell>
          <cell r="G29">
            <v>2</v>
          </cell>
        </row>
        <row r="30">
          <cell r="D30">
            <v>106912</v>
          </cell>
          <cell r="E30">
            <v>2</v>
          </cell>
          <cell r="F30" t="str">
            <v>不合格</v>
          </cell>
          <cell r="G30">
            <v>4</v>
          </cell>
        </row>
        <row r="31">
          <cell r="D31">
            <v>110873</v>
          </cell>
          <cell r="E31">
            <v>1</v>
          </cell>
          <cell r="F31" t="str">
            <v>合格</v>
          </cell>
          <cell r="G31">
            <v>5</v>
          </cell>
        </row>
        <row r="32">
          <cell r="D32">
            <v>69143</v>
          </cell>
          <cell r="E32">
            <v>1</v>
          </cell>
          <cell r="F32" t="str">
            <v>合格</v>
          </cell>
          <cell r="G32">
            <v>4</v>
          </cell>
        </row>
        <row r="33">
          <cell r="D33">
            <v>66931</v>
          </cell>
          <cell r="E33">
            <v>1</v>
          </cell>
          <cell r="F33" t="str">
            <v>合格</v>
          </cell>
          <cell r="G33">
            <v>1</v>
          </cell>
        </row>
        <row r="34">
          <cell r="D34">
            <v>96043</v>
          </cell>
          <cell r="E34">
            <v>1</v>
          </cell>
          <cell r="F34" t="str">
            <v>合格</v>
          </cell>
          <cell r="G34">
            <v>6</v>
          </cell>
        </row>
        <row r="35">
          <cell r="D35">
            <v>98581</v>
          </cell>
          <cell r="E35">
            <v>1</v>
          </cell>
          <cell r="F35" t="str">
            <v>合格</v>
          </cell>
          <cell r="G35">
            <v>6</v>
          </cell>
        </row>
        <row r="36">
          <cell r="D36">
            <v>104020</v>
          </cell>
          <cell r="E36">
            <v>1</v>
          </cell>
          <cell r="F36" t="str">
            <v>合格</v>
          </cell>
          <cell r="G36">
            <v>9</v>
          </cell>
        </row>
        <row r="37">
          <cell r="D37">
            <v>73676</v>
          </cell>
          <cell r="E37">
            <v>1</v>
          </cell>
          <cell r="F37" t="str">
            <v>合格</v>
          </cell>
          <cell r="G37">
            <v>5</v>
          </cell>
        </row>
        <row r="38">
          <cell r="D38">
            <v>28100</v>
          </cell>
          <cell r="E38">
            <v>1</v>
          </cell>
          <cell r="F38" t="str">
            <v>合格</v>
          </cell>
          <cell r="G38">
            <v>2</v>
          </cell>
        </row>
        <row r="39">
          <cell r="D39">
            <v>93716</v>
          </cell>
          <cell r="E39">
            <v>1</v>
          </cell>
          <cell r="F39" t="str">
            <v>合格</v>
          </cell>
          <cell r="G39">
            <v>14</v>
          </cell>
        </row>
        <row r="40">
          <cell r="D40">
            <v>82519</v>
          </cell>
          <cell r="E40">
            <v>1</v>
          </cell>
          <cell r="F40" t="str">
            <v>合格</v>
          </cell>
          <cell r="G40">
            <v>2</v>
          </cell>
        </row>
        <row r="41">
          <cell r="D41">
            <v>82751</v>
          </cell>
          <cell r="E41">
            <v>1</v>
          </cell>
          <cell r="F41" t="str">
            <v>合格</v>
          </cell>
          <cell r="G41">
            <v>10</v>
          </cell>
        </row>
        <row r="42">
          <cell r="D42">
            <v>45754</v>
          </cell>
          <cell r="E42">
            <v>1</v>
          </cell>
          <cell r="F42" t="str">
            <v>合格</v>
          </cell>
          <cell r="G42">
            <v>17</v>
          </cell>
        </row>
        <row r="43">
          <cell r="D43">
            <v>111529</v>
          </cell>
          <cell r="E43">
            <v>1</v>
          </cell>
          <cell r="F43" t="str">
            <v>合格</v>
          </cell>
          <cell r="G43">
            <v>3</v>
          </cell>
        </row>
        <row r="44">
          <cell r="D44">
            <v>111743</v>
          </cell>
          <cell r="E44">
            <v>1</v>
          </cell>
          <cell r="F44" t="str">
            <v>合格</v>
          </cell>
          <cell r="G44">
            <v>1</v>
          </cell>
        </row>
        <row r="45">
          <cell r="D45">
            <v>100716</v>
          </cell>
          <cell r="E45">
            <v>1</v>
          </cell>
          <cell r="F45" t="str">
            <v>合格</v>
          </cell>
          <cell r="G45">
            <v>5</v>
          </cell>
        </row>
        <row r="46">
          <cell r="D46">
            <v>104436</v>
          </cell>
          <cell r="E46">
            <v>1</v>
          </cell>
          <cell r="F46" t="str">
            <v>合格</v>
          </cell>
          <cell r="G46">
            <v>5.3</v>
          </cell>
        </row>
        <row r="47">
          <cell r="D47">
            <v>117371</v>
          </cell>
          <cell r="E47">
            <v>1</v>
          </cell>
          <cell r="F47" t="str">
            <v>合格</v>
          </cell>
          <cell r="G47">
            <v>2</v>
          </cell>
        </row>
        <row r="48">
          <cell r="D48">
            <v>104021</v>
          </cell>
          <cell r="E48">
            <v>1</v>
          </cell>
          <cell r="F48" t="str">
            <v>合格</v>
          </cell>
          <cell r="G48">
            <v>10</v>
          </cell>
        </row>
        <row r="49">
          <cell r="D49">
            <v>111523</v>
          </cell>
          <cell r="E49">
            <v>1</v>
          </cell>
          <cell r="F49" t="str">
            <v>合格</v>
          </cell>
          <cell r="G49">
            <v>5</v>
          </cell>
        </row>
        <row r="50">
          <cell r="D50">
            <v>50134</v>
          </cell>
          <cell r="E50">
            <v>1</v>
          </cell>
          <cell r="F50" t="str">
            <v>合格</v>
          </cell>
          <cell r="G50">
            <v>1</v>
          </cell>
        </row>
        <row r="51">
          <cell r="D51">
            <v>114932</v>
          </cell>
          <cell r="E51">
            <v>1</v>
          </cell>
          <cell r="F51" t="str">
            <v>合格</v>
          </cell>
          <cell r="G51">
            <v>8</v>
          </cell>
        </row>
        <row r="52">
          <cell r="D52">
            <v>85358</v>
          </cell>
          <cell r="E52">
            <v>1</v>
          </cell>
          <cell r="F52" t="str">
            <v>合格</v>
          </cell>
          <cell r="G52">
            <v>20</v>
          </cell>
        </row>
        <row r="53">
          <cell r="D53">
            <v>115442</v>
          </cell>
          <cell r="E53">
            <v>1</v>
          </cell>
          <cell r="F53" t="str">
            <v>合格</v>
          </cell>
          <cell r="G53">
            <v>2</v>
          </cell>
        </row>
        <row r="54">
          <cell r="D54">
            <v>118248</v>
          </cell>
          <cell r="E54">
            <v>1</v>
          </cell>
          <cell r="F54" t="str">
            <v>合格</v>
          </cell>
          <cell r="G54">
            <v>2</v>
          </cell>
        </row>
        <row r="55">
          <cell r="D55">
            <v>63746</v>
          </cell>
          <cell r="E55">
            <v>1</v>
          </cell>
          <cell r="F55" t="str">
            <v>合格</v>
          </cell>
          <cell r="G55">
            <v>21</v>
          </cell>
        </row>
        <row r="56">
          <cell r="D56">
            <v>1789</v>
          </cell>
          <cell r="E56">
            <v>1</v>
          </cell>
          <cell r="F56" t="str">
            <v>合格</v>
          </cell>
          <cell r="G56">
            <v>16</v>
          </cell>
        </row>
        <row r="57">
          <cell r="D57">
            <v>9508</v>
          </cell>
          <cell r="E57">
            <v>1</v>
          </cell>
          <cell r="F57" t="str">
            <v>合格</v>
          </cell>
          <cell r="G57">
            <v>12</v>
          </cell>
        </row>
        <row r="58">
          <cell r="D58">
            <v>26754</v>
          </cell>
          <cell r="E58">
            <v>1</v>
          </cell>
          <cell r="F58" t="str">
            <v>合格</v>
          </cell>
          <cell r="G58">
            <v>2</v>
          </cell>
        </row>
        <row r="59">
          <cell r="D59">
            <v>6205</v>
          </cell>
          <cell r="E59">
            <v>1</v>
          </cell>
          <cell r="F59" t="str">
            <v>合格</v>
          </cell>
          <cell r="G59">
            <v>1</v>
          </cell>
        </row>
        <row r="60">
          <cell r="D60">
            <v>49004</v>
          </cell>
          <cell r="E60">
            <v>1</v>
          </cell>
          <cell r="F60" t="str">
            <v>合格</v>
          </cell>
          <cell r="G60">
            <v>2</v>
          </cell>
        </row>
        <row r="61">
          <cell r="D61">
            <v>31170</v>
          </cell>
          <cell r="E61">
            <v>1</v>
          </cell>
          <cell r="F61" t="str">
            <v>合格</v>
          </cell>
          <cell r="G61">
            <v>14</v>
          </cell>
        </row>
        <row r="62">
          <cell r="D62">
            <v>50187</v>
          </cell>
          <cell r="E62">
            <v>1</v>
          </cell>
          <cell r="F62" t="str">
            <v>合格</v>
          </cell>
          <cell r="G62">
            <v>5</v>
          </cell>
        </row>
        <row r="63">
          <cell r="D63">
            <v>50191</v>
          </cell>
          <cell r="E63">
            <v>1</v>
          </cell>
          <cell r="F63" t="str">
            <v>合格</v>
          </cell>
          <cell r="G63">
            <v>115</v>
          </cell>
        </row>
        <row r="64">
          <cell r="D64">
            <v>46489</v>
          </cell>
          <cell r="E64">
            <v>1</v>
          </cell>
          <cell r="F64" t="str">
            <v>合格</v>
          </cell>
          <cell r="G64">
            <v>4</v>
          </cell>
        </row>
        <row r="65">
          <cell r="D65">
            <v>67208</v>
          </cell>
          <cell r="E65">
            <v>1</v>
          </cell>
          <cell r="F65" t="str">
            <v>合格</v>
          </cell>
          <cell r="G65">
            <v>2</v>
          </cell>
        </row>
        <row r="66">
          <cell r="D66">
            <v>67209</v>
          </cell>
          <cell r="E66">
            <v>1</v>
          </cell>
          <cell r="F66" t="str">
            <v>合格</v>
          </cell>
          <cell r="G66">
            <v>1</v>
          </cell>
        </row>
        <row r="67">
          <cell r="D67">
            <v>67832</v>
          </cell>
          <cell r="E67">
            <v>1</v>
          </cell>
          <cell r="F67" t="str">
            <v>合格</v>
          </cell>
          <cell r="G67">
            <v>2</v>
          </cell>
        </row>
        <row r="68">
          <cell r="D68">
            <v>63648</v>
          </cell>
          <cell r="E68">
            <v>1</v>
          </cell>
          <cell r="F68" t="str">
            <v>合格</v>
          </cell>
          <cell r="G68">
            <v>10</v>
          </cell>
        </row>
        <row r="69">
          <cell r="D69">
            <v>65872</v>
          </cell>
          <cell r="E69">
            <v>1</v>
          </cell>
          <cell r="F69" t="str">
            <v>合格</v>
          </cell>
          <cell r="G69">
            <v>4</v>
          </cell>
        </row>
        <row r="70">
          <cell r="D70">
            <v>74227</v>
          </cell>
          <cell r="E70">
            <v>1</v>
          </cell>
          <cell r="F70" t="str">
            <v>合格</v>
          </cell>
          <cell r="G70">
            <v>3</v>
          </cell>
        </row>
        <row r="71">
          <cell r="D71">
            <v>62189</v>
          </cell>
          <cell r="E71">
            <v>1</v>
          </cell>
          <cell r="F71" t="str">
            <v>合格</v>
          </cell>
          <cell r="G71">
            <v>4</v>
          </cell>
        </row>
        <row r="72">
          <cell r="D72">
            <v>75272</v>
          </cell>
          <cell r="E72">
            <v>2</v>
          </cell>
          <cell r="F72" t="str">
            <v>不合格</v>
          </cell>
          <cell r="G72">
            <v>1</v>
          </cell>
        </row>
        <row r="73">
          <cell r="D73">
            <v>1410</v>
          </cell>
          <cell r="E73">
            <v>1</v>
          </cell>
          <cell r="F73" t="str">
            <v>合格</v>
          </cell>
          <cell r="G73">
            <v>1</v>
          </cell>
        </row>
        <row r="74">
          <cell r="D74">
            <v>93420</v>
          </cell>
          <cell r="E74">
            <v>1</v>
          </cell>
          <cell r="F74" t="str">
            <v>合格</v>
          </cell>
          <cell r="G74">
            <v>3</v>
          </cell>
        </row>
        <row r="75">
          <cell r="D75">
            <v>85840</v>
          </cell>
          <cell r="E75">
            <v>2</v>
          </cell>
          <cell r="F75" t="str">
            <v>不合格</v>
          </cell>
          <cell r="G75">
            <v>1</v>
          </cell>
        </row>
        <row r="76">
          <cell r="D76">
            <v>96059</v>
          </cell>
          <cell r="E76">
            <v>1</v>
          </cell>
          <cell r="F76" t="str">
            <v>合格</v>
          </cell>
          <cell r="G76">
            <v>7</v>
          </cell>
        </row>
        <row r="77">
          <cell r="D77">
            <v>95843</v>
          </cell>
          <cell r="E77">
            <v>1</v>
          </cell>
          <cell r="F77" t="str">
            <v>合格</v>
          </cell>
          <cell r="G77">
            <v>2</v>
          </cell>
        </row>
        <row r="78">
          <cell r="D78">
            <v>98391</v>
          </cell>
          <cell r="E78">
            <v>1</v>
          </cell>
          <cell r="F78" t="str">
            <v>合格</v>
          </cell>
          <cell r="G78">
            <v>4</v>
          </cell>
        </row>
        <row r="79">
          <cell r="D79">
            <v>108663</v>
          </cell>
          <cell r="E79">
            <v>1</v>
          </cell>
          <cell r="F79" t="str">
            <v>合格</v>
          </cell>
          <cell r="G79">
            <v>7</v>
          </cell>
        </row>
        <row r="80">
          <cell r="D80">
            <v>58937</v>
          </cell>
          <cell r="E80">
            <v>1</v>
          </cell>
          <cell r="F80" t="str">
            <v>合格</v>
          </cell>
          <cell r="G80">
            <v>10</v>
          </cell>
        </row>
        <row r="81">
          <cell r="D81">
            <v>69178</v>
          </cell>
          <cell r="E81">
            <v>1</v>
          </cell>
          <cell r="F81" t="str">
            <v>合格</v>
          </cell>
          <cell r="G81">
            <v>11</v>
          </cell>
        </row>
        <row r="82">
          <cell r="D82">
            <v>25939</v>
          </cell>
          <cell r="E82">
            <v>1</v>
          </cell>
          <cell r="F82" t="str">
            <v>合格</v>
          </cell>
          <cell r="G82">
            <v>13</v>
          </cell>
        </row>
        <row r="83">
          <cell r="D83">
            <v>64995</v>
          </cell>
          <cell r="E83">
            <v>1</v>
          </cell>
          <cell r="F83" t="str">
            <v>合格</v>
          </cell>
          <cell r="G83">
            <v>38</v>
          </cell>
        </row>
        <row r="84">
          <cell r="D84">
            <v>98192</v>
          </cell>
          <cell r="E84">
            <v>1</v>
          </cell>
          <cell r="F84" t="str">
            <v>合格</v>
          </cell>
          <cell r="G84">
            <v>7</v>
          </cell>
        </row>
        <row r="85">
          <cell r="D85">
            <v>94918</v>
          </cell>
          <cell r="E85">
            <v>1</v>
          </cell>
          <cell r="F85" t="str">
            <v>合格</v>
          </cell>
          <cell r="G85">
            <v>2</v>
          </cell>
        </row>
        <row r="86">
          <cell r="D86">
            <v>29234</v>
          </cell>
          <cell r="E86">
            <v>1</v>
          </cell>
          <cell r="F86" t="str">
            <v>合格</v>
          </cell>
          <cell r="G86">
            <v>1</v>
          </cell>
        </row>
        <row r="87">
          <cell r="D87">
            <v>39568</v>
          </cell>
          <cell r="E87">
            <v>1</v>
          </cell>
          <cell r="F87" t="str">
            <v>合格</v>
          </cell>
          <cell r="G87">
            <v>1</v>
          </cell>
        </row>
        <row r="88">
          <cell r="D88">
            <v>102689</v>
          </cell>
          <cell r="E88">
            <v>1</v>
          </cell>
          <cell r="F88" t="str">
            <v>合格</v>
          </cell>
          <cell r="G88">
            <v>1</v>
          </cell>
        </row>
        <row r="89">
          <cell r="D89">
            <v>68235</v>
          </cell>
          <cell r="E89">
            <v>1</v>
          </cell>
          <cell r="F89" t="str">
            <v>合格</v>
          </cell>
          <cell r="G89">
            <v>4</v>
          </cell>
        </row>
        <row r="90">
          <cell r="D90">
            <v>112441</v>
          </cell>
          <cell r="E90">
            <v>1</v>
          </cell>
          <cell r="F90" t="str">
            <v>合格</v>
          </cell>
          <cell r="G90">
            <v>6</v>
          </cell>
        </row>
        <row r="91">
          <cell r="D91">
            <v>92708</v>
          </cell>
          <cell r="E91">
            <v>1</v>
          </cell>
          <cell r="F91" t="str">
            <v>合格</v>
          </cell>
          <cell r="G91">
            <v>9</v>
          </cell>
        </row>
        <row r="92">
          <cell r="D92">
            <v>104013</v>
          </cell>
          <cell r="E92">
            <v>1</v>
          </cell>
          <cell r="F92" t="str">
            <v>合格</v>
          </cell>
          <cell r="G92">
            <v>22</v>
          </cell>
        </row>
        <row r="93">
          <cell r="D93">
            <v>110872</v>
          </cell>
          <cell r="E93">
            <v>1</v>
          </cell>
          <cell r="F93" t="str">
            <v>合格</v>
          </cell>
          <cell r="G93">
            <v>4</v>
          </cell>
        </row>
        <row r="94">
          <cell r="D94">
            <v>110877</v>
          </cell>
          <cell r="E94">
            <v>1</v>
          </cell>
          <cell r="F94" t="str">
            <v>合格</v>
          </cell>
          <cell r="G94">
            <v>5</v>
          </cell>
        </row>
        <row r="95">
          <cell r="D95">
            <v>110881</v>
          </cell>
          <cell r="E95">
            <v>1</v>
          </cell>
          <cell r="F95" t="str">
            <v>合格</v>
          </cell>
          <cell r="G95">
            <v>3</v>
          </cell>
        </row>
        <row r="96">
          <cell r="D96">
            <v>110890</v>
          </cell>
          <cell r="E96">
            <v>1</v>
          </cell>
          <cell r="F96" t="str">
            <v>合格</v>
          </cell>
          <cell r="G96">
            <v>5</v>
          </cell>
        </row>
        <row r="97">
          <cell r="D97">
            <v>67044</v>
          </cell>
          <cell r="E97">
            <v>1</v>
          </cell>
          <cell r="F97" t="str">
            <v>合格</v>
          </cell>
          <cell r="G97">
            <v>1</v>
          </cell>
        </row>
        <row r="98">
          <cell r="D98">
            <v>104014</v>
          </cell>
          <cell r="E98">
            <v>1</v>
          </cell>
          <cell r="F98" t="str">
            <v>合格</v>
          </cell>
          <cell r="G98">
            <v>25</v>
          </cell>
        </row>
        <row r="99">
          <cell r="D99">
            <v>1466</v>
          </cell>
          <cell r="E99">
            <v>1</v>
          </cell>
          <cell r="F99" t="str">
            <v>合格</v>
          </cell>
          <cell r="G99">
            <v>13</v>
          </cell>
        </row>
        <row r="100">
          <cell r="D100">
            <v>68917</v>
          </cell>
          <cell r="E100">
            <v>1</v>
          </cell>
          <cell r="F100" t="str">
            <v>合格</v>
          </cell>
          <cell r="G100">
            <v>6</v>
          </cell>
        </row>
        <row r="101">
          <cell r="D101">
            <v>108261</v>
          </cell>
          <cell r="E101">
            <v>1</v>
          </cell>
          <cell r="F101" t="str">
            <v>合格</v>
          </cell>
          <cell r="G101">
            <v>1</v>
          </cell>
        </row>
        <row r="102">
          <cell r="D102">
            <v>82530</v>
          </cell>
          <cell r="E102">
            <v>1</v>
          </cell>
          <cell r="F102" t="str">
            <v>合格</v>
          </cell>
          <cell r="G102">
            <v>10</v>
          </cell>
        </row>
        <row r="103">
          <cell r="D103">
            <v>108484</v>
          </cell>
          <cell r="E103">
            <v>1</v>
          </cell>
          <cell r="F103" t="str">
            <v>合格</v>
          </cell>
          <cell r="G103">
            <v>13</v>
          </cell>
        </row>
        <row r="104">
          <cell r="D104">
            <v>108094</v>
          </cell>
          <cell r="E104">
            <v>1</v>
          </cell>
          <cell r="F104" t="str">
            <v>合格</v>
          </cell>
          <cell r="G104">
            <v>10</v>
          </cell>
        </row>
        <row r="105">
          <cell r="D105">
            <v>108212</v>
          </cell>
          <cell r="E105">
            <v>1</v>
          </cell>
          <cell r="F105" t="str">
            <v>合格</v>
          </cell>
          <cell r="G105">
            <v>11</v>
          </cell>
        </row>
        <row r="106">
          <cell r="D106">
            <v>60575</v>
          </cell>
          <cell r="E106">
            <v>1</v>
          </cell>
          <cell r="F106" t="str">
            <v>合格</v>
          </cell>
          <cell r="G106">
            <v>1</v>
          </cell>
        </row>
        <row r="107">
          <cell r="D107">
            <v>60577</v>
          </cell>
          <cell r="E107">
            <v>1</v>
          </cell>
          <cell r="F107" t="str">
            <v>合格</v>
          </cell>
          <cell r="G107">
            <v>2</v>
          </cell>
        </row>
        <row r="108">
          <cell r="D108">
            <v>100961</v>
          </cell>
          <cell r="E108">
            <v>1</v>
          </cell>
          <cell r="F108" t="str">
            <v>合格</v>
          </cell>
          <cell r="G108">
            <v>11</v>
          </cell>
        </row>
        <row r="109">
          <cell r="D109">
            <v>50190</v>
          </cell>
          <cell r="E109">
            <v>1</v>
          </cell>
          <cell r="F109" t="str">
            <v>合格</v>
          </cell>
          <cell r="G109">
            <v>1</v>
          </cell>
        </row>
        <row r="110">
          <cell r="D110">
            <v>100913</v>
          </cell>
          <cell r="E110">
            <v>1</v>
          </cell>
          <cell r="F110" t="str">
            <v>合格</v>
          </cell>
          <cell r="G110">
            <v>6</v>
          </cell>
        </row>
        <row r="111">
          <cell r="D111">
            <v>83372</v>
          </cell>
          <cell r="E111">
            <v>1</v>
          </cell>
          <cell r="F111" t="str">
            <v>合格</v>
          </cell>
          <cell r="G111">
            <v>2</v>
          </cell>
        </row>
        <row r="112">
          <cell r="D112">
            <v>67054</v>
          </cell>
          <cell r="E112">
            <v>1</v>
          </cell>
          <cell r="F112" t="str">
            <v>合格</v>
          </cell>
          <cell r="G112">
            <v>1</v>
          </cell>
        </row>
        <row r="113">
          <cell r="D113">
            <v>85896</v>
          </cell>
          <cell r="E113">
            <v>1</v>
          </cell>
          <cell r="F113" t="str">
            <v>合格</v>
          </cell>
          <cell r="G113">
            <v>10</v>
          </cell>
        </row>
        <row r="114">
          <cell r="D114">
            <v>98195</v>
          </cell>
          <cell r="E114">
            <v>1</v>
          </cell>
          <cell r="F114" t="str">
            <v>合格</v>
          </cell>
          <cell r="G114">
            <v>1</v>
          </cell>
        </row>
        <row r="115">
          <cell r="D115">
            <v>118019</v>
          </cell>
          <cell r="E115">
            <v>1</v>
          </cell>
          <cell r="F115" t="str">
            <v>合格</v>
          </cell>
          <cell r="G115">
            <v>2</v>
          </cell>
        </row>
        <row r="116">
          <cell r="D116">
            <v>118021</v>
          </cell>
          <cell r="E116">
            <v>1</v>
          </cell>
          <cell r="F116" t="str">
            <v>合格</v>
          </cell>
          <cell r="G116">
            <v>3</v>
          </cell>
        </row>
        <row r="117">
          <cell r="D117">
            <v>14986</v>
          </cell>
          <cell r="E117">
            <v>1</v>
          </cell>
          <cell r="F117" t="str">
            <v>合格</v>
          </cell>
          <cell r="G117">
            <v>14</v>
          </cell>
        </row>
        <row r="118">
          <cell r="D118">
            <v>42928</v>
          </cell>
          <cell r="E118">
            <v>1</v>
          </cell>
          <cell r="F118" t="str">
            <v>合格</v>
          </cell>
          <cell r="G118">
            <v>5</v>
          </cell>
        </row>
        <row r="119">
          <cell r="D119">
            <v>49781</v>
          </cell>
          <cell r="E119">
            <v>1</v>
          </cell>
          <cell r="F119" t="str">
            <v>合格</v>
          </cell>
          <cell r="G119">
            <v>2</v>
          </cell>
        </row>
        <row r="120">
          <cell r="D120">
            <v>104930</v>
          </cell>
          <cell r="E120">
            <v>1</v>
          </cell>
          <cell r="F120" t="str">
            <v>合格</v>
          </cell>
          <cell r="G120">
            <v>6</v>
          </cell>
        </row>
        <row r="121">
          <cell r="D121">
            <v>114983</v>
          </cell>
          <cell r="E121">
            <v>1</v>
          </cell>
          <cell r="F121" t="str">
            <v>合格</v>
          </cell>
          <cell r="G121">
            <v>12</v>
          </cell>
        </row>
        <row r="122">
          <cell r="D122">
            <v>50176</v>
          </cell>
          <cell r="E122">
            <v>1</v>
          </cell>
          <cell r="F122" t="str">
            <v>合格</v>
          </cell>
          <cell r="G122">
            <v>10</v>
          </cell>
        </row>
        <row r="123">
          <cell r="D123">
            <v>115431</v>
          </cell>
          <cell r="E123">
            <v>1</v>
          </cell>
          <cell r="F123" t="str">
            <v>合格</v>
          </cell>
          <cell r="G123">
            <v>12</v>
          </cell>
        </row>
        <row r="124">
          <cell r="D124">
            <v>115429</v>
          </cell>
          <cell r="E124">
            <v>1</v>
          </cell>
          <cell r="F124" t="str">
            <v>合格</v>
          </cell>
          <cell r="G124">
            <v>5</v>
          </cell>
        </row>
        <row r="125">
          <cell r="D125">
            <v>118899</v>
          </cell>
          <cell r="E125">
            <v>1</v>
          </cell>
          <cell r="F125" t="str">
            <v>合格</v>
          </cell>
          <cell r="G125">
            <v>2</v>
          </cell>
        </row>
        <row r="126">
          <cell r="D126">
            <v>112208</v>
          </cell>
          <cell r="E126">
            <v>1</v>
          </cell>
          <cell r="F126" t="str">
            <v>合格</v>
          </cell>
          <cell r="G126">
            <v>1</v>
          </cell>
        </row>
        <row r="127">
          <cell r="D127">
            <v>16123</v>
          </cell>
          <cell r="E127">
            <v>1</v>
          </cell>
          <cell r="F127" t="str">
            <v>合格</v>
          </cell>
          <cell r="G127">
            <v>3</v>
          </cell>
        </row>
        <row r="128">
          <cell r="D128">
            <v>46434</v>
          </cell>
          <cell r="E128">
            <v>1</v>
          </cell>
          <cell r="F128" t="str">
            <v>合格</v>
          </cell>
          <cell r="G128">
            <v>16</v>
          </cell>
        </row>
        <row r="129">
          <cell r="D129">
            <v>32035</v>
          </cell>
          <cell r="E129">
            <v>1</v>
          </cell>
          <cell r="F129" t="str">
            <v>合格</v>
          </cell>
          <cell r="G129">
            <v>16</v>
          </cell>
        </row>
        <row r="130">
          <cell r="D130">
            <v>1330</v>
          </cell>
          <cell r="E130">
            <v>1</v>
          </cell>
          <cell r="F130" t="str">
            <v>合格</v>
          </cell>
          <cell r="G130">
            <v>35</v>
          </cell>
        </row>
        <row r="131">
          <cell r="D131">
            <v>28604</v>
          </cell>
          <cell r="E131">
            <v>1</v>
          </cell>
          <cell r="F131" t="str">
            <v>合格</v>
          </cell>
          <cell r="G131">
            <v>1</v>
          </cell>
        </row>
        <row r="132">
          <cell r="D132">
            <v>26043</v>
          </cell>
          <cell r="E132">
            <v>1</v>
          </cell>
          <cell r="F132" t="str">
            <v>合格</v>
          </cell>
          <cell r="G132">
            <v>10</v>
          </cell>
        </row>
        <row r="133">
          <cell r="D133">
            <v>27666</v>
          </cell>
          <cell r="E133">
            <v>1</v>
          </cell>
          <cell r="F133" t="str">
            <v>合格</v>
          </cell>
          <cell r="G133">
            <v>33</v>
          </cell>
        </row>
        <row r="134">
          <cell r="D134">
            <v>37221</v>
          </cell>
          <cell r="E134">
            <v>1</v>
          </cell>
          <cell r="F134" t="str">
            <v>合格</v>
          </cell>
          <cell r="G134">
            <v>1</v>
          </cell>
        </row>
        <row r="135">
          <cell r="D135">
            <v>26744</v>
          </cell>
          <cell r="E135">
            <v>1</v>
          </cell>
          <cell r="F135" t="str">
            <v>合格</v>
          </cell>
          <cell r="G135">
            <v>8</v>
          </cell>
        </row>
        <row r="136">
          <cell r="D136">
            <v>26754</v>
          </cell>
          <cell r="E136">
            <v>2</v>
          </cell>
          <cell r="F136" t="str">
            <v>不合格</v>
          </cell>
          <cell r="G136">
            <v>4</v>
          </cell>
        </row>
        <row r="137">
          <cell r="D137">
            <v>50177</v>
          </cell>
          <cell r="E137">
            <v>1</v>
          </cell>
          <cell r="F137" t="str">
            <v>合格</v>
          </cell>
          <cell r="G137">
            <v>4</v>
          </cell>
        </row>
        <row r="138">
          <cell r="D138">
            <v>24425</v>
          </cell>
          <cell r="E138">
            <v>1</v>
          </cell>
          <cell r="F138" t="str">
            <v>合格</v>
          </cell>
          <cell r="G138">
            <v>1</v>
          </cell>
        </row>
        <row r="139">
          <cell r="D139">
            <v>40270</v>
          </cell>
          <cell r="E139">
            <v>1</v>
          </cell>
          <cell r="F139" t="str">
            <v>合格</v>
          </cell>
          <cell r="G139">
            <v>2</v>
          </cell>
        </row>
        <row r="140">
          <cell r="D140">
            <v>68805</v>
          </cell>
          <cell r="E140">
            <v>1</v>
          </cell>
          <cell r="F140" t="str">
            <v>合格</v>
          </cell>
          <cell r="G140">
            <v>13</v>
          </cell>
        </row>
        <row r="141">
          <cell r="D141">
            <v>31478</v>
          </cell>
          <cell r="E141">
            <v>1</v>
          </cell>
          <cell r="F141" t="str">
            <v>合格</v>
          </cell>
          <cell r="G141">
            <v>9</v>
          </cell>
        </row>
        <row r="142">
          <cell r="D142">
            <v>46432</v>
          </cell>
          <cell r="E142">
            <v>1</v>
          </cell>
          <cell r="F142" t="str">
            <v>合格</v>
          </cell>
          <cell r="G142">
            <v>26</v>
          </cell>
        </row>
        <row r="143">
          <cell r="D143">
            <v>30475</v>
          </cell>
          <cell r="E143">
            <v>2</v>
          </cell>
          <cell r="F143" t="str">
            <v>不合格</v>
          </cell>
          <cell r="G143">
            <v>10</v>
          </cell>
        </row>
        <row r="144">
          <cell r="D144">
            <v>67844</v>
          </cell>
          <cell r="E144">
            <v>1</v>
          </cell>
          <cell r="F144" t="str">
            <v>合格</v>
          </cell>
          <cell r="G144">
            <v>2</v>
          </cell>
        </row>
        <row r="145">
          <cell r="D145">
            <v>69963</v>
          </cell>
          <cell r="E145">
            <v>1</v>
          </cell>
          <cell r="F145" t="str">
            <v>合格</v>
          </cell>
          <cell r="G145">
            <v>12</v>
          </cell>
        </row>
        <row r="146">
          <cell r="D146">
            <v>86114</v>
          </cell>
          <cell r="E146">
            <v>1</v>
          </cell>
          <cell r="F146" t="str">
            <v>合格</v>
          </cell>
          <cell r="G146">
            <v>24</v>
          </cell>
        </row>
        <row r="147">
          <cell r="D147">
            <v>53924</v>
          </cell>
          <cell r="E147">
            <v>1</v>
          </cell>
          <cell r="F147" t="str">
            <v>合格</v>
          </cell>
          <cell r="G147">
            <v>1</v>
          </cell>
        </row>
        <row r="148">
          <cell r="D148">
            <v>84167</v>
          </cell>
          <cell r="E148">
            <v>1</v>
          </cell>
          <cell r="F148" t="str">
            <v>合格</v>
          </cell>
          <cell r="G148">
            <v>1</v>
          </cell>
        </row>
        <row r="149">
          <cell r="D149">
            <v>103459</v>
          </cell>
          <cell r="E149">
            <v>1</v>
          </cell>
          <cell r="F149" t="str">
            <v>合格</v>
          </cell>
          <cell r="G149">
            <v>1</v>
          </cell>
        </row>
        <row r="150">
          <cell r="D150">
            <v>27444</v>
          </cell>
          <cell r="E150">
            <v>1</v>
          </cell>
          <cell r="F150" t="str">
            <v>合格</v>
          </cell>
          <cell r="G150">
            <v>10</v>
          </cell>
        </row>
        <row r="151">
          <cell r="D151">
            <v>104934</v>
          </cell>
          <cell r="E151">
            <v>1</v>
          </cell>
          <cell r="F151" t="str">
            <v>合格</v>
          </cell>
          <cell r="G151">
            <v>15</v>
          </cell>
        </row>
        <row r="152">
          <cell r="D152">
            <v>103959</v>
          </cell>
          <cell r="E152">
            <v>1</v>
          </cell>
          <cell r="F152" t="str">
            <v>合格</v>
          </cell>
          <cell r="G152">
            <v>7</v>
          </cell>
        </row>
        <row r="153">
          <cell r="D153">
            <v>1505</v>
          </cell>
          <cell r="E153">
            <v>1</v>
          </cell>
          <cell r="F153" t="str">
            <v>合格</v>
          </cell>
          <cell r="G153">
            <v>6</v>
          </cell>
        </row>
        <row r="154">
          <cell r="D154">
            <v>24173</v>
          </cell>
          <cell r="E154">
            <v>1</v>
          </cell>
          <cell r="F154" t="str">
            <v>合格</v>
          </cell>
          <cell r="G154">
            <v>13</v>
          </cell>
        </row>
        <row r="155">
          <cell r="D155">
            <v>110878</v>
          </cell>
          <cell r="E155">
            <v>1</v>
          </cell>
          <cell r="F155" t="str">
            <v>合格</v>
          </cell>
          <cell r="G155">
            <v>3</v>
          </cell>
        </row>
        <row r="156">
          <cell r="D156">
            <v>88729</v>
          </cell>
          <cell r="E156">
            <v>1</v>
          </cell>
          <cell r="F156" t="str">
            <v>合格</v>
          </cell>
          <cell r="G156">
            <v>11</v>
          </cell>
        </row>
        <row r="157">
          <cell r="D157">
            <v>28247</v>
          </cell>
          <cell r="E157">
            <v>1</v>
          </cell>
          <cell r="F157" t="str">
            <v>合格</v>
          </cell>
          <cell r="G157">
            <v>15</v>
          </cell>
        </row>
        <row r="158">
          <cell r="D158">
            <v>74801</v>
          </cell>
          <cell r="E158">
            <v>1</v>
          </cell>
          <cell r="F158" t="str">
            <v>合格</v>
          </cell>
          <cell r="G158">
            <v>9</v>
          </cell>
        </row>
        <row r="159">
          <cell r="D159">
            <v>31165</v>
          </cell>
          <cell r="E159">
            <v>1</v>
          </cell>
          <cell r="F159" t="str">
            <v>合格</v>
          </cell>
          <cell r="G159">
            <v>21</v>
          </cell>
        </row>
        <row r="160">
          <cell r="D160">
            <v>101042</v>
          </cell>
          <cell r="E160">
            <v>1</v>
          </cell>
          <cell r="F160" t="str">
            <v>合格</v>
          </cell>
          <cell r="G160">
            <v>2</v>
          </cell>
        </row>
        <row r="161">
          <cell r="D161">
            <v>113839</v>
          </cell>
          <cell r="E161">
            <v>1</v>
          </cell>
          <cell r="F161" t="str">
            <v>合格</v>
          </cell>
          <cell r="G161">
            <v>10</v>
          </cell>
        </row>
        <row r="162">
          <cell r="D162">
            <v>49784</v>
          </cell>
          <cell r="E162">
            <v>1</v>
          </cell>
          <cell r="F162" t="str">
            <v>合格</v>
          </cell>
          <cell r="G162">
            <v>1</v>
          </cell>
        </row>
        <row r="163">
          <cell r="D163">
            <v>98112</v>
          </cell>
          <cell r="E163">
            <v>1</v>
          </cell>
          <cell r="F163" t="str">
            <v>合格</v>
          </cell>
          <cell r="G163">
            <v>2</v>
          </cell>
        </row>
        <row r="164">
          <cell r="D164">
            <v>66994</v>
          </cell>
          <cell r="E164">
            <v>1</v>
          </cell>
          <cell r="F164" t="str">
            <v>合格</v>
          </cell>
          <cell r="G164">
            <v>6</v>
          </cell>
        </row>
        <row r="165">
          <cell r="D165">
            <v>97266</v>
          </cell>
          <cell r="E165">
            <v>1</v>
          </cell>
          <cell r="F165" t="str">
            <v>合格</v>
          </cell>
          <cell r="G165">
            <v>5</v>
          </cell>
        </row>
        <row r="166">
          <cell r="D166">
            <v>88055</v>
          </cell>
          <cell r="E166">
            <v>1</v>
          </cell>
          <cell r="F166" t="str">
            <v>合格</v>
          </cell>
          <cell r="G166">
            <v>3</v>
          </cell>
        </row>
        <row r="167">
          <cell r="D167">
            <v>31012</v>
          </cell>
          <cell r="E167">
            <v>1</v>
          </cell>
          <cell r="F167" t="str">
            <v>合格</v>
          </cell>
          <cell r="G167">
            <v>16</v>
          </cell>
        </row>
        <row r="168">
          <cell r="D168">
            <v>104012</v>
          </cell>
          <cell r="E168">
            <v>1</v>
          </cell>
          <cell r="F168" t="str">
            <v>合格</v>
          </cell>
          <cell r="G168">
            <v>7</v>
          </cell>
        </row>
        <row r="169">
          <cell r="D169">
            <v>60583</v>
          </cell>
          <cell r="E169">
            <v>1</v>
          </cell>
          <cell r="F169" t="str">
            <v>合格</v>
          </cell>
          <cell r="G169">
            <v>2</v>
          </cell>
        </row>
        <row r="170">
          <cell r="D170">
            <v>117306</v>
          </cell>
          <cell r="E170">
            <v>1</v>
          </cell>
          <cell r="F170" t="str">
            <v>合格</v>
          </cell>
          <cell r="G170">
            <v>9</v>
          </cell>
        </row>
        <row r="171">
          <cell r="D171">
            <v>111526</v>
          </cell>
          <cell r="E171">
            <v>1</v>
          </cell>
          <cell r="F171" t="str">
            <v>合格</v>
          </cell>
          <cell r="G171">
            <v>7</v>
          </cell>
        </row>
        <row r="172">
          <cell r="D172">
            <v>104030</v>
          </cell>
          <cell r="E172">
            <v>1</v>
          </cell>
          <cell r="F172" t="str">
            <v>合格</v>
          </cell>
          <cell r="G172">
            <v>4</v>
          </cell>
        </row>
        <row r="173">
          <cell r="D173">
            <v>72291</v>
          </cell>
          <cell r="E173">
            <v>1</v>
          </cell>
          <cell r="F173" t="str">
            <v>合格</v>
          </cell>
          <cell r="G173">
            <v>7</v>
          </cell>
        </row>
        <row r="174">
          <cell r="D174">
            <v>100959</v>
          </cell>
          <cell r="E174">
            <v>1</v>
          </cell>
          <cell r="F174" t="str">
            <v>合格</v>
          </cell>
          <cell r="G174">
            <v>14</v>
          </cell>
        </row>
        <row r="175">
          <cell r="D175">
            <v>98228</v>
          </cell>
          <cell r="E175">
            <v>1</v>
          </cell>
          <cell r="F175" t="str">
            <v>合格</v>
          </cell>
          <cell r="G175">
            <v>2</v>
          </cell>
        </row>
        <row r="176">
          <cell r="D176">
            <v>104455</v>
          </cell>
          <cell r="E176">
            <v>1</v>
          </cell>
          <cell r="F176" t="str">
            <v>合格</v>
          </cell>
          <cell r="G176">
            <v>5.0999999999999996</v>
          </cell>
        </row>
        <row r="177">
          <cell r="D177">
            <v>108147</v>
          </cell>
          <cell r="E177">
            <v>1</v>
          </cell>
          <cell r="F177" t="str">
            <v>合格</v>
          </cell>
          <cell r="G177">
            <v>1</v>
          </cell>
        </row>
        <row r="178">
          <cell r="D178">
            <v>85359</v>
          </cell>
          <cell r="E178">
            <v>1</v>
          </cell>
          <cell r="F178" t="str">
            <v>合格</v>
          </cell>
          <cell r="G178">
            <v>15</v>
          </cell>
        </row>
        <row r="179">
          <cell r="D179">
            <v>115437</v>
          </cell>
          <cell r="E179">
            <v>1</v>
          </cell>
          <cell r="F179" t="str">
            <v>合格</v>
          </cell>
          <cell r="G179">
            <v>12</v>
          </cell>
        </row>
        <row r="180">
          <cell r="D180">
            <v>110880</v>
          </cell>
          <cell r="E180">
            <v>1</v>
          </cell>
          <cell r="F180" t="str">
            <v>合格</v>
          </cell>
          <cell r="G180">
            <v>4</v>
          </cell>
        </row>
        <row r="181">
          <cell r="D181">
            <v>113838</v>
          </cell>
          <cell r="E181">
            <v>1</v>
          </cell>
          <cell r="F181" t="str">
            <v>合格</v>
          </cell>
          <cell r="G181">
            <v>10</v>
          </cell>
        </row>
        <row r="182">
          <cell r="D182">
            <v>113904</v>
          </cell>
          <cell r="E182">
            <v>1</v>
          </cell>
          <cell r="F182" t="str">
            <v>合格</v>
          </cell>
          <cell r="G182">
            <v>7</v>
          </cell>
        </row>
        <row r="183">
          <cell r="D183">
            <v>66067</v>
          </cell>
          <cell r="E183">
            <v>1</v>
          </cell>
          <cell r="F183" t="str">
            <v>合格</v>
          </cell>
          <cell r="G183">
            <v>4</v>
          </cell>
        </row>
        <row r="184">
          <cell r="D184">
            <v>96576</v>
          </cell>
          <cell r="E184">
            <v>1</v>
          </cell>
          <cell r="F184" t="str">
            <v>合格</v>
          </cell>
          <cell r="G184">
            <v>2</v>
          </cell>
        </row>
        <row r="185">
          <cell r="D185">
            <v>98196</v>
          </cell>
          <cell r="E185">
            <v>1</v>
          </cell>
          <cell r="F185" t="str">
            <v>合格</v>
          </cell>
          <cell r="G185">
            <v>6</v>
          </cell>
        </row>
        <row r="186">
          <cell r="D186">
            <v>2534</v>
          </cell>
          <cell r="E186">
            <v>1</v>
          </cell>
          <cell r="F186" t="str">
            <v>合格</v>
          </cell>
          <cell r="G186">
            <v>2</v>
          </cell>
        </row>
        <row r="187">
          <cell r="D187">
            <v>49780</v>
          </cell>
          <cell r="E187">
            <v>1</v>
          </cell>
          <cell r="F187" t="str">
            <v>合格</v>
          </cell>
          <cell r="G187">
            <v>1</v>
          </cell>
        </row>
        <row r="188">
          <cell r="D188">
            <v>14200</v>
          </cell>
          <cell r="E188">
            <v>1</v>
          </cell>
          <cell r="F188" t="str">
            <v>合格</v>
          </cell>
          <cell r="G188">
            <v>2</v>
          </cell>
        </row>
        <row r="189">
          <cell r="D189">
            <v>29355</v>
          </cell>
          <cell r="E189">
            <v>1</v>
          </cell>
          <cell r="F189" t="str">
            <v>合格</v>
          </cell>
          <cell r="G189">
            <v>6</v>
          </cell>
        </row>
        <row r="190">
          <cell r="D190">
            <v>50240</v>
          </cell>
          <cell r="E190">
            <v>1</v>
          </cell>
          <cell r="F190" t="str">
            <v>合格</v>
          </cell>
          <cell r="G190">
            <v>4</v>
          </cell>
        </row>
        <row r="191">
          <cell r="D191">
            <v>68209</v>
          </cell>
          <cell r="E191">
            <v>1</v>
          </cell>
          <cell r="F191" t="str">
            <v>合格</v>
          </cell>
          <cell r="G191">
            <v>1</v>
          </cell>
        </row>
        <row r="192">
          <cell r="D192">
            <v>34013</v>
          </cell>
          <cell r="E192">
            <v>1</v>
          </cell>
          <cell r="F192" t="str">
            <v>合格</v>
          </cell>
          <cell r="G192">
            <v>19</v>
          </cell>
        </row>
        <row r="193">
          <cell r="D193">
            <v>54431</v>
          </cell>
          <cell r="E193">
            <v>1</v>
          </cell>
          <cell r="F193" t="str">
            <v>合格</v>
          </cell>
          <cell r="G193">
            <v>1</v>
          </cell>
        </row>
        <row r="194">
          <cell r="D194">
            <v>35228</v>
          </cell>
          <cell r="E194">
            <v>1</v>
          </cell>
          <cell r="F194" t="str">
            <v>合格</v>
          </cell>
          <cell r="G194">
            <v>2</v>
          </cell>
        </row>
        <row r="195">
          <cell r="D195">
            <v>30739</v>
          </cell>
          <cell r="E195">
            <v>1</v>
          </cell>
          <cell r="F195" t="str">
            <v>合格</v>
          </cell>
          <cell r="G195">
            <v>1</v>
          </cell>
        </row>
        <row r="196">
          <cell r="D196">
            <v>67200</v>
          </cell>
          <cell r="E196">
            <v>1</v>
          </cell>
          <cell r="F196" t="str">
            <v>合格</v>
          </cell>
          <cell r="G196">
            <v>4</v>
          </cell>
        </row>
        <row r="197">
          <cell r="D197">
            <v>69061</v>
          </cell>
          <cell r="E197">
            <v>1</v>
          </cell>
          <cell r="F197" t="str">
            <v>合格</v>
          </cell>
          <cell r="G197">
            <v>3</v>
          </cell>
        </row>
        <row r="198">
          <cell r="D198">
            <v>75028</v>
          </cell>
          <cell r="E198">
            <v>1</v>
          </cell>
          <cell r="F198" t="str">
            <v>合格</v>
          </cell>
          <cell r="G198">
            <v>60</v>
          </cell>
        </row>
        <row r="199">
          <cell r="D199">
            <v>99265</v>
          </cell>
          <cell r="E199">
            <v>1</v>
          </cell>
          <cell r="F199" t="str">
            <v>合格</v>
          </cell>
          <cell r="G199">
            <v>3</v>
          </cell>
        </row>
        <row r="200">
          <cell r="D200">
            <v>59539</v>
          </cell>
          <cell r="E200">
            <v>1</v>
          </cell>
          <cell r="F200" t="str">
            <v>合格</v>
          </cell>
          <cell r="G200">
            <v>10</v>
          </cell>
        </row>
        <row r="201">
          <cell r="D201">
            <v>45106</v>
          </cell>
          <cell r="E201">
            <v>1</v>
          </cell>
          <cell r="F201" t="str">
            <v>合格</v>
          </cell>
          <cell r="G201">
            <v>6</v>
          </cell>
        </row>
        <row r="202">
          <cell r="D202">
            <v>85839</v>
          </cell>
          <cell r="E202">
            <v>1</v>
          </cell>
          <cell r="F202" t="str">
            <v>合格</v>
          </cell>
          <cell r="G202">
            <v>8</v>
          </cell>
        </row>
        <row r="203">
          <cell r="D203">
            <v>93377</v>
          </cell>
          <cell r="E203">
            <v>1</v>
          </cell>
          <cell r="F203" t="str">
            <v>合格</v>
          </cell>
          <cell r="G203">
            <v>3</v>
          </cell>
        </row>
        <row r="204">
          <cell r="D204">
            <v>99188</v>
          </cell>
          <cell r="E204">
            <v>1</v>
          </cell>
          <cell r="F204" t="str">
            <v>合格</v>
          </cell>
          <cell r="G204">
            <v>1</v>
          </cell>
        </row>
        <row r="205">
          <cell r="D205">
            <v>96568</v>
          </cell>
          <cell r="E205">
            <v>1</v>
          </cell>
          <cell r="F205" t="str">
            <v>合格</v>
          </cell>
          <cell r="G205">
            <v>4</v>
          </cell>
        </row>
        <row r="206">
          <cell r="D206">
            <v>81716</v>
          </cell>
          <cell r="E206">
            <v>1</v>
          </cell>
          <cell r="F206" t="str">
            <v>合格</v>
          </cell>
          <cell r="G206">
            <v>1</v>
          </cell>
        </row>
        <row r="207">
          <cell r="D207">
            <v>21247</v>
          </cell>
          <cell r="E207">
            <v>1</v>
          </cell>
          <cell r="F207" t="str">
            <v>合格</v>
          </cell>
          <cell r="G207">
            <v>15</v>
          </cell>
        </row>
        <row r="208">
          <cell r="D208">
            <v>98198</v>
          </cell>
          <cell r="E208">
            <v>1</v>
          </cell>
          <cell r="F208" t="str">
            <v>合格</v>
          </cell>
          <cell r="G208">
            <v>1</v>
          </cell>
        </row>
        <row r="209">
          <cell r="D209">
            <v>68467</v>
          </cell>
          <cell r="E209">
            <v>1</v>
          </cell>
          <cell r="F209" t="str">
            <v>合格</v>
          </cell>
          <cell r="G209">
            <v>7</v>
          </cell>
        </row>
        <row r="210">
          <cell r="D210">
            <v>26411</v>
          </cell>
          <cell r="E210">
            <v>1</v>
          </cell>
          <cell r="F210" t="str">
            <v>合格</v>
          </cell>
          <cell r="G210">
            <v>11</v>
          </cell>
        </row>
        <row r="211">
          <cell r="D211">
            <v>84573</v>
          </cell>
          <cell r="E211">
            <v>1</v>
          </cell>
          <cell r="F211" t="str">
            <v>合格</v>
          </cell>
          <cell r="G211">
            <v>2</v>
          </cell>
        </row>
        <row r="212">
          <cell r="D212">
            <v>99139</v>
          </cell>
          <cell r="E212">
            <v>1</v>
          </cell>
          <cell r="F212" t="str">
            <v>合格</v>
          </cell>
          <cell r="G212">
            <v>15</v>
          </cell>
        </row>
        <row r="213">
          <cell r="D213">
            <v>42934</v>
          </cell>
          <cell r="E213">
            <v>1</v>
          </cell>
          <cell r="F213" t="str">
            <v>合格</v>
          </cell>
          <cell r="G213">
            <v>1</v>
          </cell>
        </row>
        <row r="214">
          <cell r="D214">
            <v>43557</v>
          </cell>
          <cell r="E214">
            <v>1</v>
          </cell>
          <cell r="F214" t="str">
            <v>合格</v>
          </cell>
          <cell r="G214">
            <v>6</v>
          </cell>
        </row>
        <row r="215">
          <cell r="D215">
            <v>108146</v>
          </cell>
          <cell r="E215">
            <v>1</v>
          </cell>
          <cell r="F215" t="str">
            <v>合格</v>
          </cell>
          <cell r="G215">
            <v>1</v>
          </cell>
        </row>
        <row r="216">
          <cell r="D216">
            <v>111978</v>
          </cell>
          <cell r="E216">
            <v>1</v>
          </cell>
          <cell r="F216" t="str">
            <v>合格</v>
          </cell>
          <cell r="G216">
            <v>11</v>
          </cell>
        </row>
        <row r="217">
          <cell r="D217">
            <v>66290</v>
          </cell>
          <cell r="E217">
            <v>1</v>
          </cell>
          <cell r="F217" t="str">
            <v>合格</v>
          </cell>
          <cell r="G217">
            <v>17</v>
          </cell>
        </row>
        <row r="218">
          <cell r="D218">
            <v>108095</v>
          </cell>
          <cell r="E218">
            <v>1</v>
          </cell>
          <cell r="F218" t="str">
            <v>合格</v>
          </cell>
          <cell r="G218">
            <v>7</v>
          </cell>
        </row>
        <row r="219">
          <cell r="D219">
            <v>110889</v>
          </cell>
          <cell r="E219">
            <v>1</v>
          </cell>
          <cell r="F219" t="str">
            <v>合格</v>
          </cell>
          <cell r="G219">
            <v>4</v>
          </cell>
        </row>
        <row r="220">
          <cell r="D220">
            <v>69091</v>
          </cell>
          <cell r="E220">
            <v>1</v>
          </cell>
          <cell r="F220" t="str">
            <v>合格</v>
          </cell>
          <cell r="G220">
            <v>2</v>
          </cell>
        </row>
        <row r="221">
          <cell r="D221">
            <v>101034</v>
          </cell>
          <cell r="E221">
            <v>1</v>
          </cell>
          <cell r="F221" t="str">
            <v>合格</v>
          </cell>
          <cell r="G221">
            <v>51</v>
          </cell>
        </row>
        <row r="222">
          <cell r="D222">
            <v>24732</v>
          </cell>
          <cell r="E222">
            <v>1</v>
          </cell>
          <cell r="F222" t="str">
            <v>合格</v>
          </cell>
          <cell r="G222">
            <v>1</v>
          </cell>
        </row>
        <row r="223">
          <cell r="D223">
            <v>104011</v>
          </cell>
          <cell r="E223">
            <v>1</v>
          </cell>
          <cell r="F223" t="str">
            <v>合格</v>
          </cell>
          <cell r="G223">
            <v>3</v>
          </cell>
        </row>
        <row r="224">
          <cell r="D224">
            <v>104018</v>
          </cell>
          <cell r="E224">
            <v>1</v>
          </cell>
          <cell r="F224" t="str">
            <v>合格</v>
          </cell>
          <cell r="G224">
            <v>22</v>
          </cell>
        </row>
        <row r="225">
          <cell r="D225">
            <v>104016</v>
          </cell>
          <cell r="E225">
            <v>1</v>
          </cell>
          <cell r="F225" t="str">
            <v>合格</v>
          </cell>
          <cell r="G225">
            <v>6</v>
          </cell>
        </row>
        <row r="226">
          <cell r="D226">
            <v>108041</v>
          </cell>
          <cell r="E226">
            <v>1</v>
          </cell>
          <cell r="F226" t="str">
            <v>合格</v>
          </cell>
          <cell r="G226">
            <v>7</v>
          </cell>
        </row>
        <row r="227">
          <cell r="D227">
            <v>67206</v>
          </cell>
          <cell r="E227">
            <v>1</v>
          </cell>
          <cell r="F227" t="str">
            <v>合格</v>
          </cell>
          <cell r="G227">
            <v>3</v>
          </cell>
        </row>
        <row r="228">
          <cell r="D228">
            <v>50250</v>
          </cell>
          <cell r="E228">
            <v>1</v>
          </cell>
          <cell r="F228" t="str">
            <v>合格</v>
          </cell>
          <cell r="G228">
            <v>3</v>
          </cell>
        </row>
        <row r="229">
          <cell r="D229">
            <v>65389</v>
          </cell>
          <cell r="E229">
            <v>1</v>
          </cell>
          <cell r="F229" t="str">
            <v>合格</v>
          </cell>
          <cell r="G229">
            <v>6</v>
          </cell>
        </row>
        <row r="230">
          <cell r="D230">
            <v>108264</v>
          </cell>
          <cell r="E230">
            <v>1</v>
          </cell>
          <cell r="F230" t="str">
            <v>合格</v>
          </cell>
          <cell r="G230">
            <v>2</v>
          </cell>
        </row>
        <row r="231">
          <cell r="D231">
            <v>110886</v>
          </cell>
          <cell r="E231">
            <v>1</v>
          </cell>
          <cell r="F231" t="str">
            <v>合格</v>
          </cell>
          <cell r="G231">
            <v>5</v>
          </cell>
        </row>
        <row r="232">
          <cell r="D232">
            <v>112467</v>
          </cell>
          <cell r="E232">
            <v>1</v>
          </cell>
          <cell r="F232" t="str">
            <v>合格</v>
          </cell>
          <cell r="G232">
            <v>1</v>
          </cell>
        </row>
        <row r="233">
          <cell r="D233">
            <v>112468</v>
          </cell>
          <cell r="E233">
            <v>1</v>
          </cell>
          <cell r="F233" t="str">
            <v>合格</v>
          </cell>
          <cell r="G233">
            <v>5</v>
          </cell>
        </row>
        <row r="234">
          <cell r="D234">
            <v>114910</v>
          </cell>
          <cell r="E234">
            <v>1</v>
          </cell>
          <cell r="F234" t="str">
            <v>合格</v>
          </cell>
          <cell r="G234">
            <v>23</v>
          </cell>
        </row>
        <row r="235">
          <cell r="D235">
            <v>104449</v>
          </cell>
          <cell r="E235">
            <v>1</v>
          </cell>
          <cell r="F235" t="str">
            <v>合格</v>
          </cell>
          <cell r="G235">
            <v>5.8</v>
          </cell>
        </row>
        <row r="236">
          <cell r="D236">
            <v>84940</v>
          </cell>
          <cell r="E236">
            <v>1</v>
          </cell>
          <cell r="F236" t="str">
            <v>合格</v>
          </cell>
          <cell r="G236">
            <v>1</v>
          </cell>
        </row>
        <row r="237">
          <cell r="D237">
            <v>114019</v>
          </cell>
          <cell r="E237">
            <v>1</v>
          </cell>
          <cell r="F237" t="str">
            <v>合格</v>
          </cell>
          <cell r="G237">
            <v>10</v>
          </cell>
        </row>
        <row r="238">
          <cell r="D238">
            <v>113377</v>
          </cell>
          <cell r="E238">
            <v>1</v>
          </cell>
          <cell r="F238" t="str">
            <v>合格</v>
          </cell>
          <cell r="G238">
            <v>2</v>
          </cell>
        </row>
        <row r="239">
          <cell r="D239">
            <v>114906</v>
          </cell>
          <cell r="E239">
            <v>1</v>
          </cell>
          <cell r="F239" t="str">
            <v>合格</v>
          </cell>
          <cell r="G239">
            <v>13</v>
          </cell>
        </row>
        <row r="240">
          <cell r="D240">
            <v>100701</v>
          </cell>
          <cell r="E240">
            <v>1</v>
          </cell>
          <cell r="F240" t="str">
            <v>合格</v>
          </cell>
          <cell r="G240">
            <v>10</v>
          </cell>
        </row>
        <row r="241">
          <cell r="D241">
            <v>98098</v>
          </cell>
          <cell r="E241">
            <v>1</v>
          </cell>
          <cell r="F241" t="str">
            <v>合格</v>
          </cell>
          <cell r="G241">
            <v>5</v>
          </cell>
        </row>
        <row r="242">
          <cell r="D242">
            <v>110882</v>
          </cell>
          <cell r="E242">
            <v>1</v>
          </cell>
          <cell r="F242" t="str">
            <v>合格</v>
          </cell>
          <cell r="G242">
            <v>2</v>
          </cell>
        </row>
        <row r="243">
          <cell r="D243">
            <v>118408</v>
          </cell>
          <cell r="E243">
            <v>1</v>
          </cell>
          <cell r="F243" t="str">
            <v>合格</v>
          </cell>
          <cell r="G243">
            <v>5</v>
          </cell>
        </row>
        <row r="244">
          <cell r="D244">
            <v>117550</v>
          </cell>
          <cell r="E244">
            <v>1</v>
          </cell>
          <cell r="F244" t="str">
            <v>合格</v>
          </cell>
          <cell r="G244">
            <v>4</v>
          </cell>
        </row>
        <row r="245">
          <cell r="D245">
            <v>26410</v>
          </cell>
          <cell r="E245">
            <v>1</v>
          </cell>
          <cell r="F245" t="str">
            <v>合格</v>
          </cell>
          <cell r="G245">
            <v>10</v>
          </cell>
        </row>
        <row r="246">
          <cell r="D246">
            <v>9999</v>
          </cell>
          <cell r="E246">
            <v>1</v>
          </cell>
          <cell r="F246" t="str">
            <v>合格</v>
          </cell>
          <cell r="G246">
            <v>9</v>
          </cell>
        </row>
        <row r="247">
          <cell r="D247">
            <v>4759</v>
          </cell>
          <cell r="E247">
            <v>1</v>
          </cell>
          <cell r="F247" t="str">
            <v>合格</v>
          </cell>
          <cell r="G247">
            <v>9</v>
          </cell>
        </row>
        <row r="248">
          <cell r="D248">
            <v>27070</v>
          </cell>
          <cell r="E248">
            <v>1</v>
          </cell>
          <cell r="F248" t="str">
            <v>合格</v>
          </cell>
          <cell r="G248">
            <v>5</v>
          </cell>
        </row>
        <row r="249">
          <cell r="D249">
            <v>38059</v>
          </cell>
          <cell r="E249">
            <v>1</v>
          </cell>
          <cell r="F249" t="str">
            <v>合格</v>
          </cell>
          <cell r="G249">
            <v>34</v>
          </cell>
        </row>
        <row r="250">
          <cell r="D250">
            <v>52454</v>
          </cell>
          <cell r="E250">
            <v>1</v>
          </cell>
          <cell r="F250" t="str">
            <v>合格</v>
          </cell>
          <cell r="G250">
            <v>5</v>
          </cell>
        </row>
        <row r="251">
          <cell r="D251">
            <v>49004</v>
          </cell>
          <cell r="E251">
            <v>2</v>
          </cell>
          <cell r="F251" t="str">
            <v>不合格</v>
          </cell>
          <cell r="G251">
            <v>1</v>
          </cell>
        </row>
        <row r="252">
          <cell r="D252">
            <v>13303</v>
          </cell>
          <cell r="E252">
            <v>1</v>
          </cell>
          <cell r="F252" t="str">
            <v>合格</v>
          </cell>
          <cell r="G252">
            <v>3</v>
          </cell>
        </row>
        <row r="253">
          <cell r="D253">
            <v>31168</v>
          </cell>
          <cell r="E253">
            <v>1</v>
          </cell>
          <cell r="F253" t="str">
            <v>合格</v>
          </cell>
          <cell r="G253">
            <v>8</v>
          </cell>
        </row>
        <row r="254">
          <cell r="D254">
            <v>50173</v>
          </cell>
          <cell r="E254">
            <v>1</v>
          </cell>
          <cell r="F254" t="str">
            <v>合格</v>
          </cell>
          <cell r="G254">
            <v>1</v>
          </cell>
        </row>
        <row r="255">
          <cell r="D255">
            <v>50178</v>
          </cell>
          <cell r="E255">
            <v>1</v>
          </cell>
          <cell r="F255" t="str">
            <v>合格</v>
          </cell>
          <cell r="G255">
            <v>1</v>
          </cell>
        </row>
        <row r="256">
          <cell r="D256">
            <v>50184</v>
          </cell>
          <cell r="E256">
            <v>1</v>
          </cell>
          <cell r="F256" t="str">
            <v>合格</v>
          </cell>
          <cell r="G256">
            <v>5</v>
          </cell>
        </row>
        <row r="257">
          <cell r="D257">
            <v>45774</v>
          </cell>
          <cell r="E257">
            <v>1</v>
          </cell>
          <cell r="F257" t="str">
            <v>合格</v>
          </cell>
          <cell r="G257">
            <v>8</v>
          </cell>
        </row>
        <row r="258">
          <cell r="D258">
            <v>46489</v>
          </cell>
          <cell r="E258">
            <v>2</v>
          </cell>
          <cell r="F258" t="str">
            <v>不合格</v>
          </cell>
          <cell r="G258">
            <v>1</v>
          </cell>
        </row>
        <row r="259">
          <cell r="D259">
            <v>45310</v>
          </cell>
          <cell r="E259">
            <v>1</v>
          </cell>
          <cell r="F259" t="str">
            <v>合格</v>
          </cell>
          <cell r="G259">
            <v>1</v>
          </cell>
        </row>
        <row r="260">
          <cell r="D260">
            <v>30743</v>
          </cell>
          <cell r="E260">
            <v>1</v>
          </cell>
          <cell r="F260" t="str">
            <v>合格</v>
          </cell>
          <cell r="G260">
            <v>2</v>
          </cell>
        </row>
        <row r="261">
          <cell r="D261">
            <v>39551</v>
          </cell>
          <cell r="E261">
            <v>1</v>
          </cell>
          <cell r="F261" t="str">
            <v>合格</v>
          </cell>
          <cell r="G261">
            <v>1</v>
          </cell>
        </row>
        <row r="262">
          <cell r="D262">
            <v>74380</v>
          </cell>
          <cell r="E262">
            <v>1</v>
          </cell>
          <cell r="F262" t="str">
            <v>合格</v>
          </cell>
          <cell r="G262">
            <v>10</v>
          </cell>
        </row>
        <row r="263">
          <cell r="D263">
            <v>66896</v>
          </cell>
          <cell r="E263">
            <v>1</v>
          </cell>
          <cell r="F263" t="str">
            <v>合格</v>
          </cell>
          <cell r="G263">
            <v>2</v>
          </cell>
        </row>
        <row r="264">
          <cell r="D264">
            <v>66990</v>
          </cell>
          <cell r="E264">
            <v>1</v>
          </cell>
          <cell r="F264" t="str">
            <v>合格</v>
          </cell>
          <cell r="G264">
            <v>1</v>
          </cell>
        </row>
        <row r="265">
          <cell r="D265">
            <v>67204</v>
          </cell>
          <cell r="E265">
            <v>1</v>
          </cell>
          <cell r="F265" t="str">
            <v>合格</v>
          </cell>
          <cell r="G265">
            <v>1</v>
          </cell>
        </row>
        <row r="266">
          <cell r="D266">
            <v>67121</v>
          </cell>
          <cell r="E266">
            <v>1</v>
          </cell>
          <cell r="F266" t="str">
            <v>合格</v>
          </cell>
          <cell r="G266">
            <v>10</v>
          </cell>
        </row>
        <row r="267">
          <cell r="D267">
            <v>73636</v>
          </cell>
          <cell r="E267">
            <v>1</v>
          </cell>
          <cell r="F267" t="str">
            <v>合格</v>
          </cell>
          <cell r="G267">
            <v>4</v>
          </cell>
        </row>
        <row r="268">
          <cell r="D268">
            <v>66656</v>
          </cell>
          <cell r="E268">
            <v>1</v>
          </cell>
          <cell r="F268" t="str">
            <v>合格</v>
          </cell>
          <cell r="G268">
            <v>4</v>
          </cell>
        </row>
        <row r="269">
          <cell r="D269">
            <v>84535</v>
          </cell>
          <cell r="E269">
            <v>1</v>
          </cell>
          <cell r="F269" t="str">
            <v>合格</v>
          </cell>
          <cell r="G269">
            <v>3</v>
          </cell>
        </row>
        <row r="270">
          <cell r="D270">
            <v>43165</v>
          </cell>
          <cell r="E270">
            <v>1</v>
          </cell>
          <cell r="F270" t="str">
            <v>合格</v>
          </cell>
          <cell r="G270">
            <v>50</v>
          </cell>
        </row>
        <row r="271">
          <cell r="D271">
            <v>88054</v>
          </cell>
          <cell r="E271">
            <v>1</v>
          </cell>
          <cell r="F271" t="str">
            <v>合格</v>
          </cell>
          <cell r="G271">
            <v>7</v>
          </cell>
        </row>
        <row r="272">
          <cell r="D272">
            <v>75251</v>
          </cell>
          <cell r="E272">
            <v>1</v>
          </cell>
          <cell r="F272" t="str">
            <v>合格</v>
          </cell>
          <cell r="G272">
            <v>6</v>
          </cell>
        </row>
        <row r="273">
          <cell r="D273">
            <v>71679</v>
          </cell>
          <cell r="E273">
            <v>1</v>
          </cell>
          <cell r="F273" t="str">
            <v>合格</v>
          </cell>
          <cell r="G273">
            <v>9</v>
          </cell>
        </row>
        <row r="274">
          <cell r="D274">
            <v>43001</v>
          </cell>
          <cell r="E274">
            <v>1</v>
          </cell>
          <cell r="F274" t="str">
            <v>合格</v>
          </cell>
          <cell r="G274">
            <v>1</v>
          </cell>
        </row>
        <row r="275">
          <cell r="D275">
            <v>30398</v>
          </cell>
          <cell r="E275">
            <v>1</v>
          </cell>
          <cell r="F275" t="str">
            <v>合格</v>
          </cell>
          <cell r="G275">
            <v>1</v>
          </cell>
        </row>
        <row r="276">
          <cell r="D276">
            <v>84941</v>
          </cell>
          <cell r="E276">
            <v>1</v>
          </cell>
          <cell r="F276" t="str">
            <v>合格</v>
          </cell>
          <cell r="G276">
            <v>2</v>
          </cell>
        </row>
        <row r="277">
          <cell r="D277">
            <v>40656</v>
          </cell>
          <cell r="E277">
            <v>1</v>
          </cell>
          <cell r="F277" t="str">
            <v>合格</v>
          </cell>
          <cell r="G277">
            <v>10</v>
          </cell>
        </row>
        <row r="278">
          <cell r="D278">
            <v>6302</v>
          </cell>
          <cell r="E278">
            <v>1</v>
          </cell>
          <cell r="F278" t="str">
            <v>合格</v>
          </cell>
          <cell r="G278">
            <v>10</v>
          </cell>
        </row>
        <row r="279">
          <cell r="D279">
            <v>60603</v>
          </cell>
          <cell r="E279">
            <v>1</v>
          </cell>
          <cell r="F279" t="str">
            <v>合格</v>
          </cell>
          <cell r="G279">
            <v>6</v>
          </cell>
        </row>
        <row r="280">
          <cell r="D280">
            <v>42606</v>
          </cell>
          <cell r="E280">
            <v>1</v>
          </cell>
          <cell r="F280" t="str">
            <v>合格</v>
          </cell>
          <cell r="G280">
            <v>18</v>
          </cell>
        </row>
        <row r="281">
          <cell r="D281">
            <v>24796</v>
          </cell>
          <cell r="E281">
            <v>1</v>
          </cell>
          <cell r="F281" t="str">
            <v>合格</v>
          </cell>
          <cell r="G281">
            <v>1</v>
          </cell>
        </row>
        <row r="282">
          <cell r="D282">
            <v>69177</v>
          </cell>
          <cell r="E282">
            <v>1</v>
          </cell>
          <cell r="F282" t="str">
            <v>合格</v>
          </cell>
          <cell r="G282">
            <v>9</v>
          </cell>
        </row>
        <row r="283">
          <cell r="D283">
            <v>112230</v>
          </cell>
          <cell r="E283">
            <v>1</v>
          </cell>
          <cell r="F283" t="str">
            <v>合格</v>
          </cell>
          <cell r="G283">
            <v>24</v>
          </cell>
        </row>
        <row r="284">
          <cell r="D284">
            <v>65392</v>
          </cell>
          <cell r="E284">
            <v>1</v>
          </cell>
          <cell r="F284" t="str">
            <v>合格</v>
          </cell>
          <cell r="G284">
            <v>4</v>
          </cell>
        </row>
        <row r="285">
          <cell r="D285">
            <v>104659</v>
          </cell>
          <cell r="E285">
            <v>1</v>
          </cell>
          <cell r="F285" t="str">
            <v>合格</v>
          </cell>
          <cell r="G285">
            <v>3</v>
          </cell>
        </row>
        <row r="286">
          <cell r="D286">
            <v>44425</v>
          </cell>
          <cell r="E286">
            <v>1</v>
          </cell>
          <cell r="F286" t="str">
            <v>合格</v>
          </cell>
          <cell r="G286">
            <v>10</v>
          </cell>
        </row>
        <row r="287">
          <cell r="D287">
            <v>111888</v>
          </cell>
          <cell r="E287">
            <v>1</v>
          </cell>
          <cell r="F287" t="str">
            <v>合格</v>
          </cell>
          <cell r="G287">
            <v>10</v>
          </cell>
        </row>
        <row r="288">
          <cell r="D288">
            <v>37629</v>
          </cell>
          <cell r="E288">
            <v>1</v>
          </cell>
          <cell r="F288" t="str">
            <v>合格</v>
          </cell>
          <cell r="G288">
            <v>11</v>
          </cell>
        </row>
        <row r="289">
          <cell r="D289">
            <v>56370</v>
          </cell>
          <cell r="E289">
            <v>1</v>
          </cell>
          <cell r="F289" t="str">
            <v>合格</v>
          </cell>
          <cell r="G289">
            <v>10</v>
          </cell>
        </row>
        <row r="290">
          <cell r="D290">
            <v>67091</v>
          </cell>
          <cell r="E290">
            <v>1</v>
          </cell>
          <cell r="F290" t="str">
            <v>合格</v>
          </cell>
          <cell r="G290">
            <v>2</v>
          </cell>
        </row>
        <row r="291">
          <cell r="D291">
            <v>100045</v>
          </cell>
          <cell r="E291">
            <v>1</v>
          </cell>
          <cell r="F291" t="str">
            <v>合格</v>
          </cell>
          <cell r="G291">
            <v>2</v>
          </cell>
        </row>
        <row r="292">
          <cell r="D292">
            <v>113376</v>
          </cell>
          <cell r="E292">
            <v>1</v>
          </cell>
          <cell r="F292" t="str">
            <v>合格</v>
          </cell>
          <cell r="G292">
            <v>2</v>
          </cell>
        </row>
        <row r="293">
          <cell r="D293">
            <v>106021</v>
          </cell>
          <cell r="E293">
            <v>1</v>
          </cell>
          <cell r="F293" t="str">
            <v>合格</v>
          </cell>
          <cell r="G293">
            <v>20</v>
          </cell>
        </row>
        <row r="294">
          <cell r="D294">
            <v>44883</v>
          </cell>
          <cell r="E294">
            <v>1</v>
          </cell>
          <cell r="F294" t="str">
            <v>合格</v>
          </cell>
          <cell r="G294">
            <v>1</v>
          </cell>
        </row>
        <row r="295">
          <cell r="D295">
            <v>46834</v>
          </cell>
          <cell r="E295">
            <v>1</v>
          </cell>
          <cell r="F295" t="str">
            <v>合格</v>
          </cell>
          <cell r="G295">
            <v>21</v>
          </cell>
        </row>
        <row r="296">
          <cell r="D296">
            <v>66935</v>
          </cell>
          <cell r="E296">
            <v>1</v>
          </cell>
          <cell r="F296" t="str">
            <v>合格</v>
          </cell>
          <cell r="G296">
            <v>1</v>
          </cell>
        </row>
        <row r="297">
          <cell r="D297">
            <v>54084</v>
          </cell>
          <cell r="E297">
            <v>1</v>
          </cell>
          <cell r="F297" t="str">
            <v>合格</v>
          </cell>
          <cell r="G297">
            <v>1</v>
          </cell>
        </row>
        <row r="298">
          <cell r="D298">
            <v>84349</v>
          </cell>
          <cell r="E298">
            <v>1</v>
          </cell>
          <cell r="F298" t="str">
            <v>合格</v>
          </cell>
          <cell r="G298">
            <v>6</v>
          </cell>
        </row>
        <row r="299">
          <cell r="D299">
            <v>98193</v>
          </cell>
          <cell r="E299">
            <v>1</v>
          </cell>
          <cell r="F299" t="str">
            <v>合格</v>
          </cell>
          <cell r="G299">
            <v>4</v>
          </cell>
        </row>
        <row r="300">
          <cell r="D300">
            <v>100908</v>
          </cell>
          <cell r="E300">
            <v>1</v>
          </cell>
          <cell r="F300" t="str">
            <v>合格</v>
          </cell>
          <cell r="G300">
            <v>3</v>
          </cell>
        </row>
        <row r="301">
          <cell r="D301">
            <v>31169</v>
          </cell>
          <cell r="E301">
            <v>1</v>
          </cell>
          <cell r="F301" t="str">
            <v>合格</v>
          </cell>
          <cell r="G301">
            <v>3</v>
          </cell>
        </row>
        <row r="302">
          <cell r="D302">
            <v>75241</v>
          </cell>
          <cell r="E302">
            <v>1</v>
          </cell>
          <cell r="F302" t="str">
            <v>合格</v>
          </cell>
          <cell r="G302">
            <v>5</v>
          </cell>
        </row>
        <row r="303">
          <cell r="D303">
            <v>85077</v>
          </cell>
          <cell r="E303">
            <v>1</v>
          </cell>
          <cell r="F303" t="str">
            <v>合格</v>
          </cell>
          <cell r="G303">
            <v>2</v>
          </cell>
        </row>
        <row r="304">
          <cell r="D304">
            <v>110897</v>
          </cell>
          <cell r="E304">
            <v>1</v>
          </cell>
          <cell r="F304" t="str">
            <v>合格</v>
          </cell>
          <cell r="G304">
            <v>1</v>
          </cell>
        </row>
        <row r="305">
          <cell r="D305">
            <v>101084</v>
          </cell>
          <cell r="E305">
            <v>1</v>
          </cell>
          <cell r="F305" t="str">
            <v>合格</v>
          </cell>
          <cell r="G305">
            <v>11</v>
          </cell>
        </row>
        <row r="306">
          <cell r="D306">
            <v>90181</v>
          </cell>
          <cell r="E306">
            <v>1</v>
          </cell>
          <cell r="F306" t="str">
            <v>合格</v>
          </cell>
          <cell r="G306">
            <v>5.15</v>
          </cell>
        </row>
        <row r="307">
          <cell r="D307">
            <v>110898</v>
          </cell>
          <cell r="E307">
            <v>1</v>
          </cell>
          <cell r="F307" t="str">
            <v>合格</v>
          </cell>
          <cell r="G307">
            <v>2</v>
          </cell>
        </row>
        <row r="308">
          <cell r="D308">
            <v>106192</v>
          </cell>
          <cell r="E308">
            <v>1</v>
          </cell>
          <cell r="F308" t="str">
            <v>合格</v>
          </cell>
          <cell r="G308">
            <v>5</v>
          </cell>
        </row>
        <row r="309">
          <cell r="D309">
            <v>98213</v>
          </cell>
          <cell r="E309">
            <v>1</v>
          </cell>
          <cell r="F309" t="str">
            <v>合格</v>
          </cell>
          <cell r="G309">
            <v>1</v>
          </cell>
        </row>
        <row r="310">
          <cell r="D310">
            <v>115430</v>
          </cell>
          <cell r="E310">
            <v>1</v>
          </cell>
          <cell r="F310" t="str">
            <v>合格</v>
          </cell>
          <cell r="G310">
            <v>15</v>
          </cell>
        </row>
        <row r="311">
          <cell r="D311">
            <v>115436</v>
          </cell>
          <cell r="E311">
            <v>1</v>
          </cell>
          <cell r="F311" t="str">
            <v>合格</v>
          </cell>
          <cell r="G311">
            <v>13</v>
          </cell>
        </row>
        <row r="312">
          <cell r="D312">
            <v>118251</v>
          </cell>
          <cell r="E312">
            <v>1</v>
          </cell>
          <cell r="F312" t="str">
            <v>合格</v>
          </cell>
          <cell r="G312">
            <v>2</v>
          </cell>
        </row>
        <row r="313">
          <cell r="D313">
            <v>110875</v>
          </cell>
          <cell r="E313">
            <v>1</v>
          </cell>
          <cell r="F313" t="str">
            <v>合格</v>
          </cell>
          <cell r="G313">
            <v>5</v>
          </cell>
        </row>
        <row r="314">
          <cell r="D314">
            <v>3708</v>
          </cell>
          <cell r="E314">
            <v>1</v>
          </cell>
          <cell r="F314" t="str">
            <v>合格</v>
          </cell>
          <cell r="G314">
            <v>3</v>
          </cell>
        </row>
        <row r="315">
          <cell r="D315">
            <v>86066</v>
          </cell>
          <cell r="E315">
            <v>1</v>
          </cell>
          <cell r="F315" t="str">
            <v>合格</v>
          </cell>
          <cell r="G315">
            <v>15</v>
          </cell>
        </row>
        <row r="316">
          <cell r="D316">
            <v>38015</v>
          </cell>
          <cell r="E316">
            <v>1</v>
          </cell>
          <cell r="F316" t="str">
            <v>合格</v>
          </cell>
          <cell r="G316">
            <v>14</v>
          </cell>
        </row>
        <row r="317">
          <cell r="D317">
            <v>7919</v>
          </cell>
          <cell r="E317">
            <v>1</v>
          </cell>
          <cell r="F317" t="str">
            <v>合格</v>
          </cell>
          <cell r="G317">
            <v>2</v>
          </cell>
        </row>
        <row r="318">
          <cell r="D318">
            <v>24001</v>
          </cell>
          <cell r="E318">
            <v>1</v>
          </cell>
          <cell r="F318" t="str">
            <v>合格</v>
          </cell>
          <cell r="G318">
            <v>1</v>
          </cell>
        </row>
        <row r="319">
          <cell r="D319">
            <v>31128</v>
          </cell>
          <cell r="E319">
            <v>1</v>
          </cell>
          <cell r="F319" t="str">
            <v>合格</v>
          </cell>
          <cell r="G319">
            <v>4</v>
          </cell>
        </row>
        <row r="320">
          <cell r="D320">
            <v>45298</v>
          </cell>
          <cell r="E320">
            <v>1</v>
          </cell>
          <cell r="F320" t="str">
            <v>合格</v>
          </cell>
          <cell r="G320">
            <v>1</v>
          </cell>
        </row>
        <row r="321">
          <cell r="D321">
            <v>46420</v>
          </cell>
          <cell r="E321">
            <v>1</v>
          </cell>
          <cell r="F321" t="str">
            <v>合格</v>
          </cell>
          <cell r="G321">
            <v>9</v>
          </cell>
        </row>
        <row r="322">
          <cell r="D322">
            <v>30475</v>
          </cell>
          <cell r="E322">
            <v>1</v>
          </cell>
          <cell r="F322" t="str">
            <v>合格</v>
          </cell>
          <cell r="G322">
            <v>1</v>
          </cell>
        </row>
        <row r="323">
          <cell r="D323">
            <v>38896</v>
          </cell>
          <cell r="E323">
            <v>1</v>
          </cell>
          <cell r="F323" t="str">
            <v>合格</v>
          </cell>
          <cell r="G323">
            <v>1</v>
          </cell>
        </row>
        <row r="324">
          <cell r="D324">
            <v>69766</v>
          </cell>
          <cell r="E324">
            <v>1</v>
          </cell>
          <cell r="F324" t="str">
            <v>合格</v>
          </cell>
          <cell r="G324">
            <v>5</v>
          </cell>
        </row>
        <row r="325">
          <cell r="D325">
            <v>64936</v>
          </cell>
          <cell r="E325">
            <v>1</v>
          </cell>
          <cell r="F325" t="str">
            <v>合格</v>
          </cell>
          <cell r="G325">
            <v>6</v>
          </cell>
        </row>
        <row r="326">
          <cell r="D326">
            <v>101011</v>
          </cell>
          <cell r="E326">
            <v>1</v>
          </cell>
          <cell r="F326" t="str">
            <v>合格</v>
          </cell>
          <cell r="G326">
            <v>30</v>
          </cell>
        </row>
        <row r="327">
          <cell r="D327">
            <v>75251</v>
          </cell>
          <cell r="E327">
            <v>2</v>
          </cell>
          <cell r="F327" t="str">
            <v>不合格</v>
          </cell>
          <cell r="G327">
            <v>1</v>
          </cell>
        </row>
        <row r="328">
          <cell r="D328">
            <v>75272</v>
          </cell>
          <cell r="E328">
            <v>1</v>
          </cell>
          <cell r="F328" t="str">
            <v>合格</v>
          </cell>
          <cell r="G328">
            <v>6</v>
          </cell>
        </row>
        <row r="329">
          <cell r="D329">
            <v>62803</v>
          </cell>
          <cell r="E329">
            <v>2</v>
          </cell>
          <cell r="F329" t="str">
            <v>不合格</v>
          </cell>
          <cell r="G329">
            <v>2</v>
          </cell>
        </row>
        <row r="330">
          <cell r="D330">
            <v>85837</v>
          </cell>
          <cell r="E330">
            <v>1</v>
          </cell>
          <cell r="F330" t="str">
            <v>合格</v>
          </cell>
          <cell r="G330">
            <v>5</v>
          </cell>
        </row>
        <row r="331">
          <cell r="D331">
            <v>88091</v>
          </cell>
          <cell r="E331">
            <v>1</v>
          </cell>
          <cell r="F331" t="str">
            <v>合格</v>
          </cell>
          <cell r="G331">
            <v>2</v>
          </cell>
        </row>
        <row r="332">
          <cell r="D332">
            <v>47011</v>
          </cell>
          <cell r="E332">
            <v>1</v>
          </cell>
          <cell r="F332" t="str">
            <v>合格</v>
          </cell>
          <cell r="G332">
            <v>5</v>
          </cell>
        </row>
        <row r="333">
          <cell r="D333">
            <v>96236</v>
          </cell>
          <cell r="E333">
            <v>1</v>
          </cell>
          <cell r="F333" t="str">
            <v>合格</v>
          </cell>
          <cell r="G333">
            <v>4</v>
          </cell>
        </row>
        <row r="334">
          <cell r="D334">
            <v>41433</v>
          </cell>
          <cell r="E334">
            <v>1</v>
          </cell>
          <cell r="F334" t="str">
            <v>合格</v>
          </cell>
          <cell r="G334">
            <v>4</v>
          </cell>
        </row>
        <row r="335">
          <cell r="D335">
            <v>42641</v>
          </cell>
          <cell r="E335">
            <v>1</v>
          </cell>
          <cell r="F335" t="str">
            <v>合格</v>
          </cell>
          <cell r="G335">
            <v>6</v>
          </cell>
        </row>
        <row r="336">
          <cell r="D336">
            <v>46835</v>
          </cell>
          <cell r="E336">
            <v>1</v>
          </cell>
          <cell r="F336" t="str">
            <v>合格</v>
          </cell>
          <cell r="G336">
            <v>1</v>
          </cell>
        </row>
        <row r="337">
          <cell r="D337">
            <v>99137</v>
          </cell>
          <cell r="E337">
            <v>1</v>
          </cell>
          <cell r="F337" t="str">
            <v>合格</v>
          </cell>
          <cell r="G337">
            <v>7</v>
          </cell>
        </row>
        <row r="338">
          <cell r="D338">
            <v>91596</v>
          </cell>
          <cell r="E338">
            <v>1</v>
          </cell>
          <cell r="F338" t="str">
            <v>合格</v>
          </cell>
          <cell r="G338">
            <v>16</v>
          </cell>
        </row>
        <row r="339">
          <cell r="D339">
            <v>54434</v>
          </cell>
          <cell r="E339">
            <v>1</v>
          </cell>
          <cell r="F339" t="str">
            <v>合格</v>
          </cell>
          <cell r="G339">
            <v>5</v>
          </cell>
        </row>
        <row r="340">
          <cell r="D340">
            <v>108145</v>
          </cell>
          <cell r="E340">
            <v>1</v>
          </cell>
          <cell r="F340" t="str">
            <v>合格</v>
          </cell>
          <cell r="G340">
            <v>2</v>
          </cell>
        </row>
        <row r="341">
          <cell r="D341">
            <v>108265</v>
          </cell>
          <cell r="E341">
            <v>1</v>
          </cell>
          <cell r="F341" t="str">
            <v>合格</v>
          </cell>
          <cell r="G341">
            <v>2</v>
          </cell>
        </row>
        <row r="342">
          <cell r="D342">
            <v>87324</v>
          </cell>
          <cell r="E342">
            <v>1</v>
          </cell>
          <cell r="F342" t="str">
            <v>合格</v>
          </cell>
          <cell r="G342">
            <v>2</v>
          </cell>
        </row>
        <row r="343">
          <cell r="D343">
            <v>75320</v>
          </cell>
          <cell r="E343">
            <v>1</v>
          </cell>
          <cell r="F343" t="str">
            <v>合格</v>
          </cell>
          <cell r="G343">
            <v>15</v>
          </cell>
        </row>
        <row r="344">
          <cell r="D344">
            <v>108185</v>
          </cell>
          <cell r="E344">
            <v>1</v>
          </cell>
          <cell r="F344" t="str">
            <v>合格</v>
          </cell>
          <cell r="G344">
            <v>2</v>
          </cell>
        </row>
        <row r="345">
          <cell r="D345">
            <v>46426</v>
          </cell>
          <cell r="E345">
            <v>1</v>
          </cell>
          <cell r="F345" t="str">
            <v>合格</v>
          </cell>
          <cell r="G345">
            <v>9</v>
          </cell>
        </row>
        <row r="346">
          <cell r="D346">
            <v>77748</v>
          </cell>
          <cell r="E346">
            <v>2</v>
          </cell>
          <cell r="F346" t="str">
            <v>不合格</v>
          </cell>
          <cell r="G346">
            <v>7</v>
          </cell>
        </row>
        <row r="347">
          <cell r="D347">
            <v>108266</v>
          </cell>
          <cell r="E347">
            <v>1</v>
          </cell>
          <cell r="F347" t="str">
            <v>合格</v>
          </cell>
          <cell r="G347">
            <v>2</v>
          </cell>
        </row>
        <row r="348">
          <cell r="D348">
            <v>108267</v>
          </cell>
          <cell r="E348">
            <v>1</v>
          </cell>
          <cell r="F348" t="str">
            <v>合格</v>
          </cell>
          <cell r="G348">
            <v>2</v>
          </cell>
        </row>
        <row r="349">
          <cell r="D349">
            <v>112209</v>
          </cell>
          <cell r="E349">
            <v>1</v>
          </cell>
          <cell r="F349" t="str">
            <v>合格</v>
          </cell>
          <cell r="G349">
            <v>4</v>
          </cell>
        </row>
        <row r="350">
          <cell r="D350">
            <v>90182</v>
          </cell>
          <cell r="E350">
            <v>1</v>
          </cell>
          <cell r="F350" t="str">
            <v>合格</v>
          </cell>
          <cell r="G350">
            <v>5.8</v>
          </cell>
        </row>
        <row r="351">
          <cell r="D351">
            <v>113906</v>
          </cell>
          <cell r="E351">
            <v>1</v>
          </cell>
          <cell r="F351" t="str">
            <v>合格</v>
          </cell>
          <cell r="G351">
            <v>6</v>
          </cell>
        </row>
        <row r="352">
          <cell r="D352">
            <v>60576</v>
          </cell>
          <cell r="E352">
            <v>1</v>
          </cell>
          <cell r="F352" t="str">
            <v>合格</v>
          </cell>
          <cell r="G352">
            <v>2</v>
          </cell>
        </row>
        <row r="353">
          <cell r="D353">
            <v>46433</v>
          </cell>
          <cell r="E353">
            <v>1</v>
          </cell>
          <cell r="F353" t="str">
            <v>合格</v>
          </cell>
          <cell r="G353">
            <v>32</v>
          </cell>
        </row>
        <row r="354">
          <cell r="D354">
            <v>67821</v>
          </cell>
          <cell r="E354">
            <v>1</v>
          </cell>
          <cell r="F354" t="str">
            <v>合格</v>
          </cell>
          <cell r="G354">
            <v>1</v>
          </cell>
        </row>
        <row r="355">
          <cell r="D355">
            <v>106081</v>
          </cell>
          <cell r="E355">
            <v>1</v>
          </cell>
          <cell r="F355" t="str">
            <v>合格</v>
          </cell>
          <cell r="G355">
            <v>44</v>
          </cell>
        </row>
        <row r="356">
          <cell r="D356">
            <v>25661</v>
          </cell>
          <cell r="E356">
            <v>1</v>
          </cell>
          <cell r="F356" t="str">
            <v>合格</v>
          </cell>
          <cell r="G356">
            <v>15</v>
          </cell>
        </row>
        <row r="357">
          <cell r="D357">
            <v>50175</v>
          </cell>
          <cell r="E357">
            <v>1</v>
          </cell>
          <cell r="F357" t="str">
            <v>合格</v>
          </cell>
          <cell r="G357">
            <v>3</v>
          </cell>
        </row>
        <row r="358">
          <cell r="D358">
            <v>53980</v>
          </cell>
          <cell r="E358">
            <v>1</v>
          </cell>
          <cell r="F358" t="str">
            <v>合格</v>
          </cell>
          <cell r="G358">
            <v>16</v>
          </cell>
        </row>
        <row r="359">
          <cell r="D359">
            <v>67199</v>
          </cell>
          <cell r="E359">
            <v>1</v>
          </cell>
          <cell r="F359" t="str">
            <v>合格</v>
          </cell>
          <cell r="G359">
            <v>3</v>
          </cell>
        </row>
        <row r="360">
          <cell r="D360">
            <v>69072</v>
          </cell>
          <cell r="E360">
            <v>1</v>
          </cell>
          <cell r="F360" t="str">
            <v>合格</v>
          </cell>
          <cell r="G360">
            <v>2</v>
          </cell>
        </row>
        <row r="361">
          <cell r="D361">
            <v>96233</v>
          </cell>
          <cell r="E361">
            <v>1</v>
          </cell>
          <cell r="F361" t="str">
            <v>合格</v>
          </cell>
          <cell r="G361">
            <v>1</v>
          </cell>
        </row>
        <row r="362">
          <cell r="D362">
            <v>103774</v>
          </cell>
          <cell r="E362">
            <v>1</v>
          </cell>
          <cell r="F362" t="str">
            <v>合格</v>
          </cell>
          <cell r="G362">
            <v>3</v>
          </cell>
        </row>
        <row r="363">
          <cell r="D363">
            <v>55212</v>
          </cell>
          <cell r="E363">
            <v>1</v>
          </cell>
          <cell r="F363" t="str">
            <v>合格</v>
          </cell>
          <cell r="G363">
            <v>9</v>
          </cell>
        </row>
        <row r="364">
          <cell r="D364">
            <v>68049</v>
          </cell>
          <cell r="E364">
            <v>1</v>
          </cell>
          <cell r="F364" t="str">
            <v>合格</v>
          </cell>
          <cell r="G364">
            <v>16</v>
          </cell>
        </row>
        <row r="365">
          <cell r="D365">
            <v>64952</v>
          </cell>
          <cell r="E365">
            <v>1</v>
          </cell>
          <cell r="F365" t="str">
            <v>合格</v>
          </cell>
          <cell r="G365">
            <v>68</v>
          </cell>
        </row>
        <row r="366">
          <cell r="D366">
            <v>49734</v>
          </cell>
          <cell r="E366">
            <v>1</v>
          </cell>
          <cell r="F366" t="str">
            <v>合格</v>
          </cell>
          <cell r="G366">
            <v>2</v>
          </cell>
        </row>
        <row r="367">
          <cell r="D367">
            <v>37290</v>
          </cell>
          <cell r="E367">
            <v>1</v>
          </cell>
          <cell r="F367" t="str">
            <v>合格</v>
          </cell>
          <cell r="G367">
            <v>1</v>
          </cell>
        </row>
        <row r="368">
          <cell r="D368">
            <v>25940</v>
          </cell>
          <cell r="E368">
            <v>1</v>
          </cell>
          <cell r="F368" t="str">
            <v>合格</v>
          </cell>
          <cell r="G368">
            <v>6.8</v>
          </cell>
        </row>
        <row r="369">
          <cell r="D369">
            <v>13005</v>
          </cell>
          <cell r="E369">
            <v>1</v>
          </cell>
          <cell r="F369" t="str">
            <v>合格</v>
          </cell>
          <cell r="G369">
            <v>4</v>
          </cell>
        </row>
        <row r="370">
          <cell r="D370">
            <v>50239</v>
          </cell>
          <cell r="E370">
            <v>1</v>
          </cell>
          <cell r="F370" t="str">
            <v>合格</v>
          </cell>
          <cell r="G370">
            <v>2</v>
          </cell>
        </row>
        <row r="371">
          <cell r="D371">
            <v>50249</v>
          </cell>
          <cell r="E371">
            <v>1</v>
          </cell>
          <cell r="F371" t="str">
            <v>合格</v>
          </cell>
          <cell r="G371">
            <v>14</v>
          </cell>
        </row>
        <row r="372">
          <cell r="D372">
            <v>68183</v>
          </cell>
          <cell r="E372">
            <v>1</v>
          </cell>
          <cell r="F372" t="str">
            <v>合格</v>
          </cell>
          <cell r="G372">
            <v>2</v>
          </cell>
        </row>
        <row r="373">
          <cell r="D373">
            <v>35145</v>
          </cell>
          <cell r="E373">
            <v>1</v>
          </cell>
          <cell r="F373" t="str">
            <v>合格</v>
          </cell>
          <cell r="G373">
            <v>14</v>
          </cell>
        </row>
        <row r="374">
          <cell r="D374">
            <v>31409</v>
          </cell>
          <cell r="E374">
            <v>1</v>
          </cell>
          <cell r="F374" t="str">
            <v>合格</v>
          </cell>
          <cell r="G374">
            <v>9</v>
          </cell>
        </row>
        <row r="375">
          <cell r="D375">
            <v>54453</v>
          </cell>
          <cell r="E375">
            <v>1</v>
          </cell>
          <cell r="F375" t="str">
            <v>合格</v>
          </cell>
          <cell r="G375">
            <v>4</v>
          </cell>
        </row>
        <row r="376">
          <cell r="D376">
            <v>69757</v>
          </cell>
          <cell r="E376">
            <v>1</v>
          </cell>
          <cell r="F376" t="str">
            <v>合格</v>
          </cell>
          <cell r="G376">
            <v>4</v>
          </cell>
        </row>
        <row r="377">
          <cell r="D377">
            <v>86079</v>
          </cell>
          <cell r="E377">
            <v>1</v>
          </cell>
          <cell r="F377" t="str">
            <v>合格</v>
          </cell>
          <cell r="G377">
            <v>26</v>
          </cell>
        </row>
        <row r="378">
          <cell r="D378">
            <v>64936</v>
          </cell>
          <cell r="E378">
            <v>2</v>
          </cell>
          <cell r="F378" t="str">
            <v>不合格</v>
          </cell>
          <cell r="G378">
            <v>1</v>
          </cell>
        </row>
        <row r="379">
          <cell r="D379">
            <v>89960</v>
          </cell>
          <cell r="E379">
            <v>1</v>
          </cell>
          <cell r="F379" t="str">
            <v>合格</v>
          </cell>
          <cell r="G379">
            <v>2</v>
          </cell>
        </row>
        <row r="380">
          <cell r="D380">
            <v>69153</v>
          </cell>
          <cell r="E380">
            <v>1</v>
          </cell>
          <cell r="F380" t="str">
            <v>合格</v>
          </cell>
          <cell r="G380">
            <v>2</v>
          </cell>
        </row>
        <row r="381">
          <cell r="D381">
            <v>40673</v>
          </cell>
          <cell r="E381">
            <v>1</v>
          </cell>
          <cell r="F381" t="str">
            <v>合格</v>
          </cell>
          <cell r="G381">
            <v>37</v>
          </cell>
        </row>
        <row r="382">
          <cell r="D382">
            <v>97924</v>
          </cell>
          <cell r="E382">
            <v>1</v>
          </cell>
          <cell r="F382" t="str">
            <v>合格</v>
          </cell>
          <cell r="G382">
            <v>1</v>
          </cell>
        </row>
        <row r="383">
          <cell r="D383">
            <v>49992</v>
          </cell>
          <cell r="E383">
            <v>1</v>
          </cell>
          <cell r="F383" t="str">
            <v>合格</v>
          </cell>
          <cell r="G383">
            <v>23</v>
          </cell>
        </row>
        <row r="384">
          <cell r="D384">
            <v>42915</v>
          </cell>
          <cell r="E384">
            <v>1</v>
          </cell>
          <cell r="F384" t="str">
            <v>合格</v>
          </cell>
          <cell r="G384">
            <v>2</v>
          </cell>
        </row>
        <row r="385">
          <cell r="D385">
            <v>43948</v>
          </cell>
          <cell r="E385">
            <v>1</v>
          </cell>
          <cell r="F385" t="str">
            <v>合格</v>
          </cell>
          <cell r="G385">
            <v>3</v>
          </cell>
        </row>
        <row r="386">
          <cell r="D386">
            <v>98197</v>
          </cell>
          <cell r="E386">
            <v>1</v>
          </cell>
          <cell r="F386" t="str">
            <v>合格</v>
          </cell>
          <cell r="G386">
            <v>13</v>
          </cell>
        </row>
        <row r="387">
          <cell r="D387">
            <v>69256</v>
          </cell>
          <cell r="E387">
            <v>1</v>
          </cell>
          <cell r="F387" t="str">
            <v>合格</v>
          </cell>
          <cell r="G387">
            <v>2</v>
          </cell>
        </row>
        <row r="388">
          <cell r="D388">
            <v>60816</v>
          </cell>
          <cell r="E388">
            <v>1</v>
          </cell>
          <cell r="F388" t="str">
            <v>合格</v>
          </cell>
          <cell r="G388">
            <v>1</v>
          </cell>
        </row>
        <row r="389">
          <cell r="D389">
            <v>107476</v>
          </cell>
          <cell r="E389">
            <v>1</v>
          </cell>
          <cell r="F389" t="str">
            <v>合格</v>
          </cell>
          <cell r="G389">
            <v>10</v>
          </cell>
        </row>
        <row r="390">
          <cell r="D390">
            <v>107476</v>
          </cell>
          <cell r="E390">
            <v>2</v>
          </cell>
          <cell r="F390" t="str">
            <v>不合格</v>
          </cell>
          <cell r="G390">
            <v>1</v>
          </cell>
        </row>
        <row r="391">
          <cell r="D391">
            <v>106912</v>
          </cell>
          <cell r="E391">
            <v>1</v>
          </cell>
          <cell r="F391" t="str">
            <v>合格</v>
          </cell>
          <cell r="G391">
            <v>19</v>
          </cell>
        </row>
        <row r="392">
          <cell r="D392">
            <v>106897</v>
          </cell>
          <cell r="E392">
            <v>1</v>
          </cell>
          <cell r="F392" t="str">
            <v>合格</v>
          </cell>
          <cell r="G392">
            <v>22</v>
          </cell>
        </row>
        <row r="393">
          <cell r="D393">
            <v>109613</v>
          </cell>
          <cell r="E393">
            <v>1</v>
          </cell>
          <cell r="F393" t="str">
            <v>合格</v>
          </cell>
          <cell r="G393">
            <v>4</v>
          </cell>
        </row>
        <row r="394">
          <cell r="D394">
            <v>43793</v>
          </cell>
          <cell r="E394">
            <v>1</v>
          </cell>
          <cell r="F394" t="str">
            <v>合格</v>
          </cell>
          <cell r="G394">
            <v>15</v>
          </cell>
        </row>
        <row r="395">
          <cell r="D395">
            <v>108479</v>
          </cell>
          <cell r="E395">
            <v>1</v>
          </cell>
          <cell r="F395" t="str">
            <v>合格</v>
          </cell>
          <cell r="G395">
            <v>15</v>
          </cell>
        </row>
        <row r="396">
          <cell r="D396">
            <v>108283</v>
          </cell>
          <cell r="E396">
            <v>1</v>
          </cell>
          <cell r="F396" t="str">
            <v>合格</v>
          </cell>
          <cell r="G396">
            <v>1</v>
          </cell>
        </row>
        <row r="397">
          <cell r="D397">
            <v>106022</v>
          </cell>
          <cell r="E397">
            <v>1</v>
          </cell>
          <cell r="F397" t="str">
            <v>合格</v>
          </cell>
          <cell r="G397">
            <v>21</v>
          </cell>
        </row>
        <row r="398">
          <cell r="D398">
            <v>104017</v>
          </cell>
          <cell r="E398">
            <v>1</v>
          </cell>
          <cell r="F398" t="str">
            <v>合格</v>
          </cell>
          <cell r="G398">
            <v>12</v>
          </cell>
        </row>
        <row r="399">
          <cell r="D399">
            <v>15803</v>
          </cell>
          <cell r="E399">
            <v>1</v>
          </cell>
          <cell r="F399" t="str">
            <v>合格</v>
          </cell>
          <cell r="G399">
            <v>24</v>
          </cell>
        </row>
        <row r="400">
          <cell r="D400">
            <v>98094</v>
          </cell>
          <cell r="E400">
            <v>1</v>
          </cell>
          <cell r="F400" t="str">
            <v>合格</v>
          </cell>
          <cell r="G400">
            <v>2</v>
          </cell>
        </row>
        <row r="401">
          <cell r="D401">
            <v>100700</v>
          </cell>
          <cell r="E401">
            <v>1</v>
          </cell>
          <cell r="F401" t="str">
            <v>合格</v>
          </cell>
          <cell r="G401">
            <v>10</v>
          </cell>
        </row>
        <row r="402">
          <cell r="D402">
            <v>109550</v>
          </cell>
          <cell r="E402">
            <v>1</v>
          </cell>
          <cell r="F402" t="str">
            <v>合格</v>
          </cell>
          <cell r="G402">
            <v>10</v>
          </cell>
        </row>
        <row r="403">
          <cell r="D403">
            <v>67201</v>
          </cell>
          <cell r="E403">
            <v>1</v>
          </cell>
          <cell r="F403" t="str">
            <v>合格</v>
          </cell>
          <cell r="G403">
            <v>3</v>
          </cell>
        </row>
        <row r="404">
          <cell r="D404">
            <v>98194</v>
          </cell>
          <cell r="E404">
            <v>1</v>
          </cell>
          <cell r="F404" t="str">
            <v>合格</v>
          </cell>
          <cell r="G404">
            <v>7</v>
          </cell>
        </row>
        <row r="405">
          <cell r="D405">
            <v>31012</v>
          </cell>
          <cell r="E405">
            <v>2</v>
          </cell>
          <cell r="F405" t="str">
            <v>不合格</v>
          </cell>
          <cell r="G405">
            <v>1</v>
          </cell>
        </row>
        <row r="406">
          <cell r="D406">
            <v>60582</v>
          </cell>
          <cell r="E406">
            <v>1</v>
          </cell>
          <cell r="F406" t="str">
            <v>合格</v>
          </cell>
          <cell r="G406">
            <v>3</v>
          </cell>
        </row>
        <row r="407">
          <cell r="D407">
            <v>114935</v>
          </cell>
          <cell r="E407">
            <v>1</v>
          </cell>
          <cell r="F407" t="str">
            <v>合格</v>
          </cell>
          <cell r="G407">
            <v>31</v>
          </cell>
        </row>
        <row r="408">
          <cell r="D408">
            <v>114018</v>
          </cell>
          <cell r="E408">
            <v>1</v>
          </cell>
          <cell r="F408" t="str">
            <v>合格</v>
          </cell>
          <cell r="G408">
            <v>3</v>
          </cell>
        </row>
        <row r="409">
          <cell r="D409">
            <v>114980</v>
          </cell>
          <cell r="E409">
            <v>1</v>
          </cell>
          <cell r="F409" t="str">
            <v>合格</v>
          </cell>
          <cell r="G409">
            <v>10</v>
          </cell>
        </row>
        <row r="410">
          <cell r="D410">
            <v>40886</v>
          </cell>
          <cell r="E410">
            <v>1</v>
          </cell>
          <cell r="F410" t="str">
            <v>合格</v>
          </cell>
          <cell r="G410">
            <v>4</v>
          </cell>
        </row>
        <row r="411">
          <cell r="D411">
            <v>81721</v>
          </cell>
          <cell r="E411">
            <v>1</v>
          </cell>
          <cell r="F411" t="str">
            <v>合格</v>
          </cell>
          <cell r="G411">
            <v>2</v>
          </cell>
        </row>
        <row r="412">
          <cell r="D412">
            <v>108222</v>
          </cell>
          <cell r="E412">
            <v>1</v>
          </cell>
          <cell r="F412" t="str">
            <v>合格</v>
          </cell>
          <cell r="G412">
            <v>2</v>
          </cell>
        </row>
        <row r="413">
          <cell r="D413">
            <v>90183</v>
          </cell>
          <cell r="E413">
            <v>1</v>
          </cell>
          <cell r="F413" t="str">
            <v>合格</v>
          </cell>
          <cell r="G413">
            <v>4.7300000000000004</v>
          </cell>
        </row>
        <row r="414">
          <cell r="D414">
            <v>104184</v>
          </cell>
          <cell r="E414">
            <v>1</v>
          </cell>
          <cell r="F414" t="str">
            <v>合格</v>
          </cell>
          <cell r="G414">
            <v>23</v>
          </cell>
        </row>
        <row r="415">
          <cell r="D415">
            <v>66991</v>
          </cell>
          <cell r="E415">
            <v>1</v>
          </cell>
          <cell r="F415" t="str">
            <v>合格</v>
          </cell>
          <cell r="G415">
            <v>4</v>
          </cell>
        </row>
        <row r="416">
          <cell r="D416">
            <v>8110</v>
          </cell>
          <cell r="E416">
            <v>1</v>
          </cell>
          <cell r="F416" t="str">
            <v>合格</v>
          </cell>
          <cell r="G416">
            <v>1</v>
          </cell>
        </row>
        <row r="417">
          <cell r="D417">
            <v>110893</v>
          </cell>
          <cell r="E417">
            <v>1</v>
          </cell>
          <cell r="F417" t="str">
            <v>合格</v>
          </cell>
          <cell r="G417">
            <v>4</v>
          </cell>
        </row>
        <row r="418">
          <cell r="D418">
            <v>106305</v>
          </cell>
          <cell r="E418">
            <v>1</v>
          </cell>
          <cell r="F418" t="str">
            <v>合格</v>
          </cell>
          <cell r="G418">
            <v>3</v>
          </cell>
        </row>
        <row r="419">
          <cell r="D419">
            <v>98230</v>
          </cell>
          <cell r="E419">
            <v>1</v>
          </cell>
          <cell r="F419" t="str">
            <v>合格</v>
          </cell>
          <cell r="G419">
            <v>2</v>
          </cell>
        </row>
        <row r="420">
          <cell r="D420">
            <v>57491</v>
          </cell>
          <cell r="E420">
            <v>1</v>
          </cell>
          <cell r="F420" t="str">
            <v>合格</v>
          </cell>
          <cell r="G420">
            <v>8</v>
          </cell>
        </row>
        <row r="421">
          <cell r="D421">
            <v>23434</v>
          </cell>
          <cell r="E421">
            <v>1</v>
          </cell>
          <cell r="F421" t="str">
            <v>合格</v>
          </cell>
          <cell r="G421">
            <v>6</v>
          </cell>
        </row>
        <row r="422">
          <cell r="D422">
            <v>49778</v>
          </cell>
          <cell r="E422">
            <v>1</v>
          </cell>
          <cell r="F422" t="str">
            <v>合格</v>
          </cell>
          <cell r="G422">
            <v>1</v>
          </cell>
        </row>
        <row r="423">
          <cell r="D423">
            <v>38422</v>
          </cell>
          <cell r="E423">
            <v>1</v>
          </cell>
          <cell r="F423" t="str">
            <v>合格</v>
          </cell>
          <cell r="G423">
            <v>3</v>
          </cell>
        </row>
        <row r="424">
          <cell r="D424">
            <v>12650</v>
          </cell>
          <cell r="E424">
            <v>1</v>
          </cell>
          <cell r="F424" t="str">
            <v>合格</v>
          </cell>
          <cell r="G424">
            <v>25</v>
          </cell>
        </row>
        <row r="425">
          <cell r="D425">
            <v>15654</v>
          </cell>
          <cell r="E425">
            <v>1</v>
          </cell>
          <cell r="F425" t="str">
            <v>合格</v>
          </cell>
          <cell r="G425">
            <v>5</v>
          </cell>
        </row>
        <row r="426">
          <cell r="D426">
            <v>46683</v>
          </cell>
          <cell r="E426">
            <v>1</v>
          </cell>
          <cell r="F426" t="str">
            <v>合格</v>
          </cell>
          <cell r="G426">
            <v>19</v>
          </cell>
        </row>
        <row r="427">
          <cell r="D427">
            <v>31166</v>
          </cell>
          <cell r="E427">
            <v>1</v>
          </cell>
          <cell r="F427" t="str">
            <v>合格</v>
          </cell>
          <cell r="G427">
            <v>10</v>
          </cell>
        </row>
        <row r="428">
          <cell r="D428">
            <v>50180</v>
          </cell>
          <cell r="E428">
            <v>1</v>
          </cell>
          <cell r="F428" t="str">
            <v>合格</v>
          </cell>
          <cell r="G428">
            <v>2</v>
          </cell>
        </row>
        <row r="429">
          <cell r="D429">
            <v>13015</v>
          </cell>
          <cell r="E429">
            <v>1</v>
          </cell>
          <cell r="F429" t="str">
            <v>合格</v>
          </cell>
          <cell r="G429">
            <v>4</v>
          </cell>
        </row>
        <row r="430">
          <cell r="D430">
            <v>39954</v>
          </cell>
          <cell r="E430">
            <v>1</v>
          </cell>
          <cell r="F430" t="str">
            <v>合格</v>
          </cell>
          <cell r="G430">
            <v>2</v>
          </cell>
        </row>
        <row r="431">
          <cell r="D431">
            <v>30286</v>
          </cell>
          <cell r="E431">
            <v>1</v>
          </cell>
          <cell r="F431" t="str">
            <v>合格</v>
          </cell>
          <cell r="G431">
            <v>3</v>
          </cell>
        </row>
        <row r="432">
          <cell r="D432">
            <v>46519</v>
          </cell>
          <cell r="E432">
            <v>1</v>
          </cell>
          <cell r="F432" t="str">
            <v>合格</v>
          </cell>
          <cell r="G432">
            <v>17</v>
          </cell>
        </row>
        <row r="433">
          <cell r="D433">
            <v>46519</v>
          </cell>
          <cell r="E433">
            <v>2</v>
          </cell>
          <cell r="F433" t="str">
            <v>不合格</v>
          </cell>
          <cell r="G433">
            <v>2</v>
          </cell>
        </row>
        <row r="434">
          <cell r="D434">
            <v>45252</v>
          </cell>
          <cell r="E434">
            <v>1</v>
          </cell>
          <cell r="F434" t="str">
            <v>合格</v>
          </cell>
          <cell r="G434">
            <v>6</v>
          </cell>
        </row>
        <row r="435">
          <cell r="D435">
            <v>67205</v>
          </cell>
          <cell r="E435">
            <v>1</v>
          </cell>
          <cell r="F435" t="str">
            <v>合格</v>
          </cell>
          <cell r="G435">
            <v>3</v>
          </cell>
        </row>
        <row r="436">
          <cell r="D436">
            <v>101008</v>
          </cell>
          <cell r="E436">
            <v>1</v>
          </cell>
          <cell r="F436" t="str">
            <v>合格</v>
          </cell>
          <cell r="G436">
            <v>10</v>
          </cell>
        </row>
        <row r="437">
          <cell r="D437">
            <v>75245</v>
          </cell>
          <cell r="E437">
            <v>1</v>
          </cell>
          <cell r="F437" t="str">
            <v>合格</v>
          </cell>
          <cell r="G437">
            <v>20</v>
          </cell>
        </row>
        <row r="438">
          <cell r="D438">
            <v>41197</v>
          </cell>
          <cell r="E438">
            <v>1</v>
          </cell>
          <cell r="F438" t="str">
            <v>合格</v>
          </cell>
          <cell r="G438">
            <v>1</v>
          </cell>
        </row>
        <row r="439">
          <cell r="D439">
            <v>85839</v>
          </cell>
          <cell r="E439">
            <v>99</v>
          </cell>
          <cell r="F439" t="str">
            <v>在途</v>
          </cell>
          <cell r="G439">
            <v>2</v>
          </cell>
        </row>
        <row r="440">
          <cell r="D440">
            <v>43735</v>
          </cell>
          <cell r="E440">
            <v>1</v>
          </cell>
          <cell r="F440" t="str">
            <v>合格</v>
          </cell>
          <cell r="G440">
            <v>12</v>
          </cell>
        </row>
        <row r="441">
          <cell r="D441">
            <v>98240</v>
          </cell>
          <cell r="E441">
            <v>1</v>
          </cell>
          <cell r="F441" t="str">
            <v>合格</v>
          </cell>
          <cell r="G441">
            <v>1</v>
          </cell>
        </row>
        <row r="442">
          <cell r="D442">
            <v>88117</v>
          </cell>
          <cell r="E442">
            <v>1</v>
          </cell>
          <cell r="F442" t="str">
            <v>合格</v>
          </cell>
          <cell r="G442">
            <v>2</v>
          </cell>
        </row>
        <row r="443">
          <cell r="D443">
            <v>40825</v>
          </cell>
          <cell r="E443">
            <v>1</v>
          </cell>
          <cell r="F443" t="str">
            <v>合格</v>
          </cell>
          <cell r="G443">
            <v>3</v>
          </cell>
        </row>
        <row r="444">
          <cell r="D444">
            <v>45131</v>
          </cell>
          <cell r="E444">
            <v>1</v>
          </cell>
          <cell r="F444" t="str">
            <v>合格</v>
          </cell>
          <cell r="G444">
            <v>10</v>
          </cell>
        </row>
        <row r="445">
          <cell r="D445">
            <v>86684</v>
          </cell>
          <cell r="E445">
            <v>1</v>
          </cell>
          <cell r="F445" t="str">
            <v>合格</v>
          </cell>
          <cell r="G445">
            <v>5</v>
          </cell>
        </row>
        <row r="446">
          <cell r="D446">
            <v>73674</v>
          </cell>
          <cell r="E446">
            <v>1</v>
          </cell>
          <cell r="F446" t="str">
            <v>合格</v>
          </cell>
          <cell r="G446">
            <v>9</v>
          </cell>
        </row>
        <row r="447">
          <cell r="D447">
            <v>67759</v>
          </cell>
          <cell r="E447">
            <v>1</v>
          </cell>
          <cell r="F447" t="str">
            <v>合格</v>
          </cell>
          <cell r="G447">
            <v>116</v>
          </cell>
        </row>
        <row r="448">
          <cell r="D448">
            <v>105679</v>
          </cell>
          <cell r="E448">
            <v>1</v>
          </cell>
          <cell r="F448" t="str">
            <v>合格</v>
          </cell>
          <cell r="G448">
            <v>0.7</v>
          </cell>
        </row>
        <row r="449">
          <cell r="D449">
            <v>12652</v>
          </cell>
          <cell r="E449">
            <v>1</v>
          </cell>
          <cell r="F449" t="str">
            <v>合格</v>
          </cell>
          <cell r="G449">
            <v>14</v>
          </cell>
        </row>
        <row r="450">
          <cell r="D450">
            <v>48724</v>
          </cell>
          <cell r="E450">
            <v>1</v>
          </cell>
          <cell r="F450" t="str">
            <v>合格</v>
          </cell>
          <cell r="G450">
            <v>17</v>
          </cell>
        </row>
        <row r="451">
          <cell r="D451">
            <v>16483</v>
          </cell>
          <cell r="E451">
            <v>1</v>
          </cell>
          <cell r="F451" t="str">
            <v>合格</v>
          </cell>
          <cell r="G451">
            <v>29</v>
          </cell>
        </row>
        <row r="452">
          <cell r="D452">
            <v>34043</v>
          </cell>
          <cell r="E452">
            <v>1</v>
          </cell>
          <cell r="F452" t="str">
            <v>合格</v>
          </cell>
          <cell r="G452">
            <v>5</v>
          </cell>
        </row>
        <row r="453">
          <cell r="D453">
            <v>102298</v>
          </cell>
          <cell r="E453">
            <v>1</v>
          </cell>
          <cell r="F453" t="str">
            <v>合格</v>
          </cell>
          <cell r="G453">
            <v>4</v>
          </cell>
        </row>
        <row r="454">
          <cell r="D454">
            <v>87972</v>
          </cell>
          <cell r="E454">
            <v>1</v>
          </cell>
          <cell r="F454" t="str">
            <v>合格</v>
          </cell>
          <cell r="G454">
            <v>10</v>
          </cell>
        </row>
        <row r="455">
          <cell r="D455">
            <v>63974</v>
          </cell>
          <cell r="E455">
            <v>1</v>
          </cell>
          <cell r="F455" t="str">
            <v>合格</v>
          </cell>
          <cell r="G455">
            <v>1</v>
          </cell>
        </row>
        <row r="456">
          <cell r="D456">
            <v>62934</v>
          </cell>
          <cell r="E456">
            <v>1</v>
          </cell>
          <cell r="F456" t="str">
            <v>合格</v>
          </cell>
          <cell r="G456">
            <v>5</v>
          </cell>
        </row>
        <row r="457">
          <cell r="D457">
            <v>6943</v>
          </cell>
          <cell r="E457">
            <v>1</v>
          </cell>
          <cell r="F457" t="str">
            <v>合格</v>
          </cell>
          <cell r="G457">
            <v>9</v>
          </cell>
        </row>
        <row r="458">
          <cell r="D458">
            <v>108142</v>
          </cell>
          <cell r="E458">
            <v>1</v>
          </cell>
          <cell r="F458" t="str">
            <v>合格</v>
          </cell>
          <cell r="G458">
            <v>2</v>
          </cell>
        </row>
        <row r="459">
          <cell r="D459">
            <v>108144</v>
          </cell>
          <cell r="E459">
            <v>1</v>
          </cell>
          <cell r="F459" t="str">
            <v>合格</v>
          </cell>
          <cell r="G459">
            <v>2</v>
          </cell>
        </row>
        <row r="460">
          <cell r="D460">
            <v>66957</v>
          </cell>
          <cell r="E460">
            <v>1</v>
          </cell>
          <cell r="F460" t="str">
            <v>合格</v>
          </cell>
          <cell r="G460">
            <v>20</v>
          </cell>
        </row>
        <row r="461">
          <cell r="D461">
            <v>103433</v>
          </cell>
          <cell r="E461">
            <v>1</v>
          </cell>
          <cell r="F461" t="str">
            <v>合格</v>
          </cell>
          <cell r="G461">
            <v>1</v>
          </cell>
        </row>
        <row r="462">
          <cell r="D462">
            <v>110879</v>
          </cell>
          <cell r="E462">
            <v>1</v>
          </cell>
          <cell r="F462" t="str">
            <v>合格</v>
          </cell>
          <cell r="G462">
            <v>5</v>
          </cell>
        </row>
        <row r="463">
          <cell r="D463">
            <v>52444</v>
          </cell>
          <cell r="E463">
            <v>1</v>
          </cell>
          <cell r="F463" t="str">
            <v>合格</v>
          </cell>
          <cell r="G463">
            <v>4</v>
          </cell>
        </row>
        <row r="464">
          <cell r="D464">
            <v>68220</v>
          </cell>
          <cell r="E464">
            <v>1</v>
          </cell>
          <cell r="F464" t="str">
            <v>合格</v>
          </cell>
          <cell r="G464">
            <v>9</v>
          </cell>
        </row>
        <row r="465">
          <cell r="D465">
            <v>77748</v>
          </cell>
          <cell r="E465">
            <v>1</v>
          </cell>
          <cell r="F465" t="str">
            <v>合格</v>
          </cell>
          <cell r="G465">
            <v>15</v>
          </cell>
        </row>
        <row r="466">
          <cell r="D466">
            <v>104025</v>
          </cell>
          <cell r="E466">
            <v>1</v>
          </cell>
          <cell r="F466" t="str">
            <v>合格</v>
          </cell>
          <cell r="G466">
            <v>9</v>
          </cell>
        </row>
        <row r="467">
          <cell r="D467">
            <v>104007</v>
          </cell>
          <cell r="E467">
            <v>1</v>
          </cell>
          <cell r="F467" t="str">
            <v>合格</v>
          </cell>
          <cell r="G467">
            <v>11</v>
          </cell>
        </row>
        <row r="468">
          <cell r="D468">
            <v>65110</v>
          </cell>
          <cell r="E468">
            <v>1</v>
          </cell>
          <cell r="F468" t="str">
            <v>合格</v>
          </cell>
          <cell r="G468">
            <v>47</v>
          </cell>
        </row>
        <row r="469">
          <cell r="D469">
            <v>112207</v>
          </cell>
          <cell r="E469">
            <v>1</v>
          </cell>
          <cell r="F469" t="str">
            <v>合格</v>
          </cell>
          <cell r="G469">
            <v>13</v>
          </cell>
        </row>
        <row r="470">
          <cell r="D470">
            <v>107131</v>
          </cell>
          <cell r="E470">
            <v>1</v>
          </cell>
          <cell r="F470" t="str">
            <v>合格</v>
          </cell>
          <cell r="G470">
            <v>1</v>
          </cell>
        </row>
        <row r="471">
          <cell r="D471">
            <v>98211</v>
          </cell>
          <cell r="E471">
            <v>1</v>
          </cell>
          <cell r="F471" t="str">
            <v>合格</v>
          </cell>
          <cell r="G471">
            <v>2</v>
          </cell>
        </row>
        <row r="472">
          <cell r="D472">
            <v>106896</v>
          </cell>
          <cell r="E472">
            <v>1</v>
          </cell>
          <cell r="F472" t="str">
            <v>合格</v>
          </cell>
          <cell r="G472">
            <v>16</v>
          </cell>
        </row>
        <row r="473">
          <cell r="D473">
            <v>104468</v>
          </cell>
          <cell r="E473">
            <v>1</v>
          </cell>
          <cell r="F473" t="str">
            <v>合格</v>
          </cell>
          <cell r="G473">
            <v>5.05</v>
          </cell>
        </row>
        <row r="474">
          <cell r="D474">
            <v>43233</v>
          </cell>
          <cell r="E474">
            <v>1</v>
          </cell>
          <cell r="F474" t="str">
            <v>合格</v>
          </cell>
          <cell r="G474">
            <v>4</v>
          </cell>
        </row>
        <row r="475">
          <cell r="D475">
            <v>46833</v>
          </cell>
          <cell r="E475">
            <v>1</v>
          </cell>
          <cell r="F475" t="str">
            <v>合格</v>
          </cell>
          <cell r="G475">
            <v>7</v>
          </cell>
        </row>
        <row r="476">
          <cell r="D476">
            <v>111878</v>
          </cell>
          <cell r="E476">
            <v>1</v>
          </cell>
          <cell r="F476" t="str">
            <v>合格</v>
          </cell>
          <cell r="G476">
            <v>7</v>
          </cell>
        </row>
        <row r="477">
          <cell r="D477">
            <v>112229</v>
          </cell>
          <cell r="E477">
            <v>1</v>
          </cell>
          <cell r="F477" t="str">
            <v>合格</v>
          </cell>
          <cell r="G477">
            <v>5</v>
          </cell>
        </row>
        <row r="478">
          <cell r="D478">
            <v>73638</v>
          </cell>
          <cell r="E478">
            <v>1</v>
          </cell>
          <cell r="F478" t="str">
            <v>合格</v>
          </cell>
          <cell r="G478">
            <v>5</v>
          </cell>
        </row>
        <row r="479">
          <cell r="D479">
            <v>72208</v>
          </cell>
          <cell r="E479">
            <v>1</v>
          </cell>
          <cell r="F479" t="str">
            <v>合格</v>
          </cell>
          <cell r="G479">
            <v>2</v>
          </cell>
        </row>
        <row r="480">
          <cell r="D480">
            <v>75271</v>
          </cell>
          <cell r="E480">
            <v>1</v>
          </cell>
          <cell r="F480" t="str">
            <v>合格</v>
          </cell>
          <cell r="G480">
            <v>7</v>
          </cell>
        </row>
        <row r="481">
          <cell r="D481">
            <v>56221</v>
          </cell>
          <cell r="E481">
            <v>1</v>
          </cell>
          <cell r="F481" t="str">
            <v>合格</v>
          </cell>
          <cell r="G481">
            <v>4</v>
          </cell>
        </row>
        <row r="482">
          <cell r="D482">
            <v>104189</v>
          </cell>
          <cell r="E482">
            <v>1</v>
          </cell>
          <cell r="F482" t="str">
            <v>合格</v>
          </cell>
          <cell r="G482">
            <v>12</v>
          </cell>
        </row>
        <row r="483">
          <cell r="D483">
            <v>66718</v>
          </cell>
          <cell r="E483">
            <v>1</v>
          </cell>
          <cell r="F483" t="str">
            <v>合格</v>
          </cell>
          <cell r="G483">
            <v>1</v>
          </cell>
        </row>
        <row r="484">
          <cell r="D484">
            <v>98237</v>
          </cell>
          <cell r="E484">
            <v>1</v>
          </cell>
          <cell r="F484" t="str">
            <v>合格</v>
          </cell>
          <cell r="G484">
            <v>1</v>
          </cell>
        </row>
        <row r="485">
          <cell r="D485">
            <v>114981</v>
          </cell>
          <cell r="E485">
            <v>1</v>
          </cell>
          <cell r="F485" t="str">
            <v>合格</v>
          </cell>
          <cell r="G485">
            <v>5</v>
          </cell>
        </row>
        <row r="486">
          <cell r="D486">
            <v>31167</v>
          </cell>
          <cell r="E486">
            <v>1</v>
          </cell>
          <cell r="F486" t="str">
            <v>合格</v>
          </cell>
          <cell r="G486">
            <v>11</v>
          </cell>
        </row>
        <row r="487">
          <cell r="D487">
            <v>89964</v>
          </cell>
          <cell r="E487">
            <v>1</v>
          </cell>
          <cell r="F487" t="str">
            <v>合格</v>
          </cell>
          <cell r="G487">
            <v>2</v>
          </cell>
        </row>
        <row r="488">
          <cell r="D488">
            <v>115320</v>
          </cell>
          <cell r="E488">
            <v>1</v>
          </cell>
          <cell r="F488" t="str">
            <v>合格</v>
          </cell>
          <cell r="G488">
            <v>6</v>
          </cell>
        </row>
        <row r="489">
          <cell r="D489">
            <v>40699</v>
          </cell>
          <cell r="E489">
            <v>1</v>
          </cell>
          <cell r="F489" t="str">
            <v>合格</v>
          </cell>
          <cell r="G489">
            <v>22</v>
          </cell>
        </row>
        <row r="490">
          <cell r="D490">
            <v>75112</v>
          </cell>
          <cell r="E490">
            <v>1</v>
          </cell>
          <cell r="F490" t="str">
            <v>合格</v>
          </cell>
          <cell r="G490">
            <v>17</v>
          </cell>
        </row>
        <row r="491">
          <cell r="D491">
            <v>118435</v>
          </cell>
          <cell r="E491">
            <v>1</v>
          </cell>
          <cell r="F491" t="str">
            <v>合格</v>
          </cell>
          <cell r="G491">
            <v>9</v>
          </cell>
        </row>
        <row r="492">
          <cell r="D492">
            <v>88727</v>
          </cell>
          <cell r="E492">
            <v>1</v>
          </cell>
          <cell r="F492" t="str">
            <v>合格</v>
          </cell>
          <cell r="G492">
            <v>3</v>
          </cell>
        </row>
        <row r="493">
          <cell r="D493">
            <v>110888</v>
          </cell>
          <cell r="E493">
            <v>1</v>
          </cell>
          <cell r="F493" t="str">
            <v>合格</v>
          </cell>
          <cell r="G493">
            <v>5</v>
          </cell>
        </row>
        <row r="494">
          <cell r="D494">
            <v>113837</v>
          </cell>
          <cell r="E494">
            <v>1</v>
          </cell>
          <cell r="F494" t="str">
            <v>合格</v>
          </cell>
          <cell r="G494">
            <v>13</v>
          </cell>
        </row>
        <row r="495">
          <cell r="F495" t="str">
            <v/>
          </cell>
          <cell r="G495">
            <v>4173.17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请货管理细单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明细产地</v>
          </cell>
          <cell r="I1" t="str">
            <v>请货数量</v>
          </cell>
        </row>
        <row r="2">
          <cell r="B2">
            <v>69234</v>
          </cell>
          <cell r="C2" t="str">
            <v>归芪生血颗粒</v>
          </cell>
          <cell r="D2" t="str">
            <v>6gx6袋</v>
          </cell>
          <cell r="E2" t="str">
            <v>盒</v>
          </cell>
          <cell r="F2" t="str">
            <v>太极集团重庆涪陵制药厂有限公司</v>
          </cell>
          <cell r="G2" t="str">
            <v>太极涪陵制药</v>
          </cell>
          <cell r="H2" t="str">
            <v/>
          </cell>
          <cell r="I2">
            <v>1880</v>
          </cell>
        </row>
        <row r="3">
          <cell r="B3">
            <v>1637</v>
          </cell>
          <cell r="C3" t="str">
            <v>感冒灵颗粒</v>
          </cell>
          <cell r="D3" t="str">
            <v>10gx9袋</v>
          </cell>
          <cell r="E3" t="str">
            <v>盒</v>
          </cell>
          <cell r="F3" t="str">
            <v>三九医药股份有限公司</v>
          </cell>
          <cell r="G3" t="str">
            <v>华润三九</v>
          </cell>
          <cell r="H3" t="str">
            <v/>
          </cell>
          <cell r="I3">
            <v>115</v>
          </cell>
        </row>
        <row r="4">
          <cell r="B4">
            <v>23365</v>
          </cell>
          <cell r="C4" t="str">
            <v>罗格列酮钠片(太罗)</v>
          </cell>
          <cell r="D4" t="str">
            <v>4mgx15片</v>
          </cell>
          <cell r="E4" t="str">
            <v>盒</v>
          </cell>
          <cell r="F4" t="str">
            <v>太极集团重庆涪陵制药厂有限公司</v>
          </cell>
          <cell r="G4" t="str">
            <v>太极集团重庆涪陵</v>
          </cell>
          <cell r="H4" t="str">
            <v/>
          </cell>
          <cell r="I4">
            <v>110</v>
          </cell>
        </row>
        <row r="5">
          <cell r="B5">
            <v>117980</v>
          </cell>
          <cell r="C5" t="str">
            <v>万基洋参口服液(万基洋参饮)</v>
          </cell>
          <cell r="D5" t="str">
            <v>450ml</v>
          </cell>
          <cell r="E5" t="str">
            <v>瓶</v>
          </cell>
          <cell r="F5" t="str">
            <v>深圳万基药业有限公司</v>
          </cell>
          <cell r="G5" t="str">
            <v>深圳万基药业</v>
          </cell>
          <cell r="H5" t="str">
            <v/>
          </cell>
          <cell r="I5">
            <v>105</v>
          </cell>
        </row>
        <row r="6">
          <cell r="B6">
            <v>65903</v>
          </cell>
          <cell r="C6" t="str">
            <v>金嗓子喉宝</v>
          </cell>
          <cell r="D6" t="str">
            <v>10片</v>
          </cell>
          <cell r="E6" t="str">
            <v>盒</v>
          </cell>
          <cell r="F6" t="str">
            <v>广西金嗓子保健品有限公司</v>
          </cell>
          <cell r="G6" t="str">
            <v>广西金嗓子</v>
          </cell>
          <cell r="H6" t="str">
            <v/>
          </cell>
          <cell r="I6">
            <v>95</v>
          </cell>
        </row>
        <row r="7">
          <cell r="B7">
            <v>45321</v>
          </cell>
          <cell r="C7" t="str">
            <v>复方丹参片</v>
          </cell>
          <cell r="D7" t="str">
            <v>200片(薄膜衣)</v>
          </cell>
          <cell r="E7" t="str">
            <v>瓶</v>
          </cell>
          <cell r="F7" t="str">
            <v>太极集团四川绵阳制药有限公司</v>
          </cell>
          <cell r="G7" t="str">
            <v>四川绵阳制药</v>
          </cell>
          <cell r="H7" t="str">
            <v/>
          </cell>
          <cell r="I7">
            <v>80</v>
          </cell>
        </row>
        <row r="8">
          <cell r="B8">
            <v>40881</v>
          </cell>
          <cell r="C8" t="str">
            <v>蒲地蓝消炎片</v>
          </cell>
          <cell r="D8" t="str">
            <v>0.3gx24片x2板(糖衣)</v>
          </cell>
          <cell r="E8" t="str">
            <v>盒</v>
          </cell>
          <cell r="F8" t="str">
            <v>甘肃岷海药业有限公司</v>
          </cell>
          <cell r="G8" t="str">
            <v>甘肃岷海药业</v>
          </cell>
          <cell r="H8" t="str">
            <v/>
          </cell>
          <cell r="I8">
            <v>75</v>
          </cell>
        </row>
        <row r="9">
          <cell r="B9">
            <v>115436</v>
          </cell>
          <cell r="C9" t="str">
            <v>伤风停胶囊</v>
          </cell>
          <cell r="D9" t="str">
            <v>◆0.35gx10粒x2板</v>
          </cell>
          <cell r="E9" t="str">
            <v>盒</v>
          </cell>
          <cell r="F9" t="str">
            <v>云南白药集团股份有限公司</v>
          </cell>
          <cell r="G9" t="str">
            <v>云南白药(云南希陶绿色)</v>
          </cell>
          <cell r="H9" t="str">
            <v/>
          </cell>
          <cell r="I9">
            <v>65</v>
          </cell>
        </row>
        <row r="10">
          <cell r="B10">
            <v>58812</v>
          </cell>
          <cell r="C10" t="str">
            <v>奥美拉唑肠溶胶囊</v>
          </cell>
          <cell r="D10" t="str">
            <v>◆20mgx21粒</v>
          </cell>
          <cell r="E10" t="str">
            <v>瓶</v>
          </cell>
          <cell r="F10" t="str">
            <v>哈尔滨松鹤制药有限公司</v>
          </cell>
          <cell r="G10" t="str">
            <v>哈尔滨松鹤</v>
          </cell>
          <cell r="H10" t="str">
            <v/>
          </cell>
          <cell r="I10">
            <v>60</v>
          </cell>
        </row>
        <row r="11">
          <cell r="B11">
            <v>99818</v>
          </cell>
          <cell r="C11" t="str">
            <v>酚麻美敏片(泰诺)</v>
          </cell>
          <cell r="D11" t="str">
            <v>20片(薄膜衣片)</v>
          </cell>
          <cell r="E11" t="str">
            <v>盒</v>
          </cell>
          <cell r="F11" t="str">
            <v>上海强生制药有限公司</v>
          </cell>
          <cell r="G11" t="str">
            <v>上海强生</v>
          </cell>
          <cell r="H11" t="str">
            <v/>
          </cell>
          <cell r="I11">
            <v>50</v>
          </cell>
        </row>
        <row r="12">
          <cell r="B12">
            <v>4043</v>
          </cell>
          <cell r="C12" t="str">
            <v>飞雕牌皮肤消毒液(75#消毒酒精)</v>
          </cell>
          <cell r="D12" t="str">
            <v>75#:100ml</v>
          </cell>
          <cell r="E12" t="str">
            <v>瓶</v>
          </cell>
          <cell r="F12" t="str">
            <v>成都市蓉康医疗保健实业有限公司</v>
          </cell>
          <cell r="G12" t="str">
            <v>成都蓉康</v>
          </cell>
          <cell r="H12" t="str">
            <v/>
          </cell>
          <cell r="I12">
            <v>50</v>
          </cell>
        </row>
        <row r="13">
          <cell r="B13">
            <v>933</v>
          </cell>
          <cell r="C13" t="str">
            <v>盐酸金霉素眼膏</v>
          </cell>
          <cell r="D13" t="str">
            <v>2g</v>
          </cell>
          <cell r="E13" t="str">
            <v>支</v>
          </cell>
          <cell r="F13" t="str">
            <v>南京白敬宇制药有限责任公司</v>
          </cell>
          <cell r="G13" t="str">
            <v>南京白敬宇</v>
          </cell>
          <cell r="H13" t="str">
            <v/>
          </cell>
          <cell r="I13">
            <v>45</v>
          </cell>
        </row>
        <row r="14">
          <cell r="B14">
            <v>93014</v>
          </cell>
          <cell r="C14" t="str">
            <v>芩暴红止咳片</v>
          </cell>
          <cell r="D14" t="str">
            <v>24片(糖衣)</v>
          </cell>
          <cell r="E14" t="str">
            <v>盒</v>
          </cell>
          <cell r="F14" t="str">
            <v>伊春日诺制药有限公司(原伊春吉特普制药有限公司)</v>
          </cell>
          <cell r="G14" t="str">
            <v>伊春日诺</v>
          </cell>
          <cell r="H14" t="str">
            <v/>
          </cell>
          <cell r="I14">
            <v>45</v>
          </cell>
        </row>
        <row r="15">
          <cell r="B15">
            <v>43016</v>
          </cell>
          <cell r="C15" t="str">
            <v>阿奇霉素片</v>
          </cell>
          <cell r="D15" t="str">
            <v>0.25gx6片x2板</v>
          </cell>
          <cell r="E15" t="str">
            <v>盒</v>
          </cell>
          <cell r="F15" t="str">
            <v>西南药业股份有限公司</v>
          </cell>
          <cell r="G15" t="str">
            <v>西南药业</v>
          </cell>
          <cell r="H15" t="str">
            <v/>
          </cell>
          <cell r="I15">
            <v>45</v>
          </cell>
        </row>
        <row r="16">
          <cell r="B16">
            <v>41077</v>
          </cell>
          <cell r="C16" t="str">
            <v>玄麦甘桔颗粒</v>
          </cell>
          <cell r="D16" t="str">
            <v>10gx20袋</v>
          </cell>
          <cell r="E16" t="str">
            <v>袋</v>
          </cell>
          <cell r="F16" t="str">
            <v>太极集团四川绵阳制药有限公司</v>
          </cell>
          <cell r="G16" t="str">
            <v>四川绵阳制药</v>
          </cell>
          <cell r="H16" t="str">
            <v/>
          </cell>
          <cell r="I16">
            <v>40</v>
          </cell>
        </row>
        <row r="17">
          <cell r="B17">
            <v>88726</v>
          </cell>
          <cell r="C17" t="str">
            <v>盐酸左氧氟沙星胶囊</v>
          </cell>
          <cell r="D17" t="str">
            <v>0.2gx12粒</v>
          </cell>
          <cell r="E17" t="str">
            <v>盒</v>
          </cell>
          <cell r="F17" t="str">
            <v>南阳普康药业有限公司</v>
          </cell>
          <cell r="G17" t="str">
            <v>南阳普康药业</v>
          </cell>
          <cell r="H17" t="str">
            <v/>
          </cell>
          <cell r="I17">
            <v>40</v>
          </cell>
        </row>
        <row r="18">
          <cell r="B18">
            <v>19608</v>
          </cell>
          <cell r="C18" t="str">
            <v>缬沙坦胶囊(代文)</v>
          </cell>
          <cell r="D18" t="str">
            <v>80mgx7粒</v>
          </cell>
          <cell r="E18" t="str">
            <v>盒</v>
          </cell>
          <cell r="F18" t="str">
            <v>北京诺华制药有限公司</v>
          </cell>
          <cell r="G18" t="str">
            <v>北京诺华</v>
          </cell>
          <cell r="H18" t="str">
            <v/>
          </cell>
          <cell r="I18">
            <v>40</v>
          </cell>
        </row>
        <row r="19">
          <cell r="B19">
            <v>30510</v>
          </cell>
          <cell r="C19" t="str">
            <v>坤灵丸</v>
          </cell>
          <cell r="D19" t="str">
            <v>36丸x2板</v>
          </cell>
          <cell r="E19" t="str">
            <v>盒</v>
          </cell>
          <cell r="F19" t="str">
            <v>陕西金象制药有限公司</v>
          </cell>
          <cell r="G19" t="str">
            <v>陕西金象制药</v>
          </cell>
          <cell r="H19" t="str">
            <v/>
          </cell>
          <cell r="I19">
            <v>35</v>
          </cell>
        </row>
        <row r="20">
          <cell r="B20">
            <v>39778</v>
          </cell>
          <cell r="C20" t="str">
            <v>桑椹膏</v>
          </cell>
          <cell r="D20" t="str">
            <v>200g</v>
          </cell>
          <cell r="E20" t="str">
            <v>盒</v>
          </cell>
          <cell r="F20" t="str">
            <v>江西杏林白马药业有限公司</v>
          </cell>
          <cell r="G20" t="str">
            <v>江西杏林白马</v>
          </cell>
          <cell r="H20" t="str">
            <v/>
          </cell>
          <cell r="I20">
            <v>35</v>
          </cell>
        </row>
        <row r="21">
          <cell r="B21">
            <v>8092</v>
          </cell>
          <cell r="C21" t="str">
            <v>氨酚伪麻美芬片Ⅱ/氨麻苯美片(白加黑)</v>
          </cell>
          <cell r="D21" t="str">
            <v>15片</v>
          </cell>
          <cell r="E21" t="str">
            <v>盒</v>
          </cell>
          <cell r="F21" t="str">
            <v>东盛科技启东盖天力制药股份有限公司</v>
          </cell>
          <cell r="G21" t="str">
            <v>拜耳医药启东</v>
          </cell>
          <cell r="H21" t="str">
            <v/>
          </cell>
          <cell r="I21">
            <v>35</v>
          </cell>
        </row>
        <row r="22">
          <cell r="B22">
            <v>250</v>
          </cell>
          <cell r="C22" t="str">
            <v>维生素B2片(VB2片)</v>
          </cell>
          <cell r="D22" t="str">
            <v>5mgx100片</v>
          </cell>
          <cell r="E22" t="str">
            <v>瓶</v>
          </cell>
          <cell r="F22" t="str">
            <v>湖北华中药业有限公司</v>
          </cell>
          <cell r="G22" t="str">
            <v>湖北华中</v>
          </cell>
          <cell r="H22" t="str">
            <v/>
          </cell>
          <cell r="I22">
            <v>35</v>
          </cell>
        </row>
        <row r="23">
          <cell r="B23">
            <v>110250</v>
          </cell>
          <cell r="C23" t="str">
            <v>草本润喉软糖(新康泰克喉爽)</v>
          </cell>
          <cell r="D23" t="str">
            <v>40g(20粒)薄荷口味</v>
          </cell>
          <cell r="E23" t="str">
            <v>盒</v>
          </cell>
          <cell r="F23" t="str">
            <v>中美天津史克制药有限公司</v>
          </cell>
          <cell r="G23" t="str">
            <v>中美天津史克</v>
          </cell>
          <cell r="H23" t="str">
            <v/>
          </cell>
          <cell r="I23">
            <v>30</v>
          </cell>
        </row>
        <row r="24">
          <cell r="B24">
            <v>9627</v>
          </cell>
          <cell r="C24" t="str">
            <v>维生素B6片</v>
          </cell>
          <cell r="D24" t="str">
            <v>10mgx100片</v>
          </cell>
          <cell r="E24" t="str">
            <v>瓶</v>
          </cell>
          <cell r="F24" t="str">
            <v>成都第一制药有限公司</v>
          </cell>
          <cell r="G24" t="str">
            <v>成都第一制药</v>
          </cell>
          <cell r="H24" t="str">
            <v/>
          </cell>
          <cell r="I24">
            <v>30</v>
          </cell>
        </row>
        <row r="25">
          <cell r="B25">
            <v>48956</v>
          </cell>
          <cell r="C25" t="str">
            <v>杜仲降压片</v>
          </cell>
          <cell r="D25" t="str">
            <v>0.3gx90片</v>
          </cell>
          <cell r="E25" t="str">
            <v>盒</v>
          </cell>
          <cell r="F25" t="str">
            <v>贵阳德昌祥药业有限公司</v>
          </cell>
          <cell r="G25" t="str">
            <v>贵阳德昌祥</v>
          </cell>
          <cell r="H25" t="str">
            <v/>
          </cell>
          <cell r="I25">
            <v>30</v>
          </cell>
        </row>
        <row r="26">
          <cell r="B26">
            <v>31904</v>
          </cell>
          <cell r="C26" t="str">
            <v>舒肝止痛丸</v>
          </cell>
          <cell r="D26" t="str">
            <v>4.5gx8袋</v>
          </cell>
          <cell r="E26" t="str">
            <v>盒</v>
          </cell>
          <cell r="F26" t="str">
            <v>太极集团重庆中药二厂</v>
          </cell>
          <cell r="G26" t="str">
            <v>重庆中药二厂</v>
          </cell>
          <cell r="H26" t="str">
            <v/>
          </cell>
          <cell r="I26">
            <v>30</v>
          </cell>
        </row>
        <row r="27">
          <cell r="B27">
            <v>115442</v>
          </cell>
          <cell r="C27" t="str">
            <v>人绒毛膜促性腺激素检测试纸(胶体金免疫层析法)毓婷</v>
          </cell>
          <cell r="D27" t="str">
            <v>◆1人份(卡型)</v>
          </cell>
          <cell r="E27" t="str">
            <v>盒</v>
          </cell>
          <cell r="F27" t="str">
            <v/>
          </cell>
          <cell r="G27" t="str">
            <v>北京易斯威特</v>
          </cell>
          <cell r="H27" t="str">
            <v/>
          </cell>
          <cell r="I27">
            <v>30</v>
          </cell>
        </row>
        <row r="28">
          <cell r="B28">
            <v>81941</v>
          </cell>
          <cell r="C28" t="str">
            <v>复方丹参滴丸</v>
          </cell>
          <cell r="D28" t="str">
            <v>27mgx180丸</v>
          </cell>
          <cell r="E28" t="str">
            <v>盒</v>
          </cell>
          <cell r="F28" t="str">
            <v>天津天士力制药股份有限公司</v>
          </cell>
          <cell r="G28" t="str">
            <v>天津天士力</v>
          </cell>
          <cell r="H28" t="str">
            <v/>
          </cell>
          <cell r="I28">
            <v>25</v>
          </cell>
        </row>
        <row r="29">
          <cell r="B29">
            <v>2505</v>
          </cell>
          <cell r="C29" t="str">
            <v>荆防颗粒</v>
          </cell>
          <cell r="D29" t="str">
            <v>15gx20袋</v>
          </cell>
          <cell r="E29" t="str">
            <v>包</v>
          </cell>
          <cell r="F29" t="str">
            <v>四川大千药业有限公司(四川乐山大千药业有限公司)</v>
          </cell>
          <cell r="G29" t="str">
            <v>四川大千药业</v>
          </cell>
          <cell r="H29" t="str">
            <v/>
          </cell>
          <cell r="I29">
            <v>25</v>
          </cell>
        </row>
        <row r="30">
          <cell r="B30">
            <v>39221</v>
          </cell>
          <cell r="C30" t="str">
            <v>氯沙坦钾氢氯噻嗪片(海捷亚)</v>
          </cell>
          <cell r="D30" t="str">
            <v>50mg:12.5mgx7片</v>
          </cell>
          <cell r="E30" t="str">
            <v>盒</v>
          </cell>
          <cell r="F30" t="str">
            <v>杭州默沙东制药有限公司</v>
          </cell>
          <cell r="G30" t="str">
            <v>杭州默沙东分装(Merck</v>
          </cell>
          <cell r="H30" t="str">
            <v/>
          </cell>
          <cell r="I30">
            <v>25</v>
          </cell>
        </row>
        <row r="31">
          <cell r="B31">
            <v>864</v>
          </cell>
          <cell r="C31" t="str">
            <v>水杨酸苯酚贴膏(鸡眼膏)</v>
          </cell>
          <cell r="D31" t="str">
            <v>6贴(简装)</v>
          </cell>
          <cell r="E31" t="str">
            <v>盒</v>
          </cell>
          <cell r="F31" t="str">
            <v>上海医疗器械(集团)有限公司卫生材料厂</v>
          </cell>
          <cell r="G31" t="str">
            <v>上海卫材</v>
          </cell>
          <cell r="H31" t="str">
            <v/>
          </cell>
          <cell r="I31">
            <v>25</v>
          </cell>
        </row>
        <row r="32">
          <cell r="B32">
            <v>1966</v>
          </cell>
          <cell r="C32" t="str">
            <v>云南白药膏</v>
          </cell>
          <cell r="D32" t="str">
            <v>6.5cmx10cmx5片(打孔型)</v>
          </cell>
          <cell r="E32" t="str">
            <v>盒</v>
          </cell>
          <cell r="F32" t="str">
            <v>云南白药集团无锡药业有限公司</v>
          </cell>
          <cell r="G32" t="str">
            <v>云南白药无锡</v>
          </cell>
          <cell r="H32" t="str">
            <v/>
          </cell>
          <cell r="I32">
            <v>25</v>
          </cell>
        </row>
        <row r="33">
          <cell r="B33">
            <v>102356</v>
          </cell>
          <cell r="C33" t="str">
            <v>连花清瘟颗粒</v>
          </cell>
          <cell r="D33" t="str">
            <v>6gx10袋</v>
          </cell>
          <cell r="E33" t="str">
            <v>盒</v>
          </cell>
          <cell r="F33" t="str">
            <v>北京以岭药业有限公司</v>
          </cell>
          <cell r="G33" t="str">
            <v>北京以岭药业</v>
          </cell>
          <cell r="H33" t="str">
            <v/>
          </cell>
          <cell r="I33">
            <v>25</v>
          </cell>
        </row>
        <row r="34">
          <cell r="B34">
            <v>248</v>
          </cell>
          <cell r="C34" t="str">
            <v>维生素B1片(VB1片)</v>
          </cell>
          <cell r="D34" t="str">
            <v>10mgx100片</v>
          </cell>
          <cell r="E34" t="str">
            <v>瓶</v>
          </cell>
          <cell r="F34" t="str">
            <v>湖北华中药业有限公司</v>
          </cell>
          <cell r="G34" t="str">
            <v>湖北华中</v>
          </cell>
          <cell r="H34" t="str">
            <v/>
          </cell>
          <cell r="I34">
            <v>25</v>
          </cell>
        </row>
        <row r="35">
          <cell r="B35">
            <v>30475</v>
          </cell>
          <cell r="C35" t="str">
            <v>多潘立酮片(麦达啉)</v>
          </cell>
          <cell r="D35" t="str">
            <v>◆10mgx30片</v>
          </cell>
          <cell r="E35" t="str">
            <v>盒</v>
          </cell>
          <cell r="F35" t="str">
            <v>江西捷众生物化学有限公司(原:江西上饶康达制药公司)</v>
          </cell>
          <cell r="G35" t="str">
            <v>江西捷众</v>
          </cell>
          <cell r="H35" t="str">
            <v/>
          </cell>
          <cell r="I35">
            <v>20</v>
          </cell>
        </row>
        <row r="36">
          <cell r="B36">
            <v>74305</v>
          </cell>
          <cell r="C36" t="str">
            <v>乙酰半胱氨酸颗粒(富露施)</v>
          </cell>
          <cell r="D36" t="str">
            <v>3g:0.1gx10包</v>
          </cell>
          <cell r="E36" t="str">
            <v>盒</v>
          </cell>
          <cell r="F36" t="str">
            <v>海南赞邦制药有限公司(原为海南金晓制药有限公司)</v>
          </cell>
          <cell r="G36" t="str">
            <v>海南赞邦制药</v>
          </cell>
          <cell r="H36" t="str">
            <v/>
          </cell>
          <cell r="I36">
            <v>20</v>
          </cell>
        </row>
        <row r="37">
          <cell r="B37">
            <v>44369</v>
          </cell>
          <cell r="C37" t="str">
            <v>慢严舒柠好爽糖</v>
          </cell>
          <cell r="D37" t="str">
            <v>32g(薄荷味)</v>
          </cell>
          <cell r="E37" t="str">
            <v>盒</v>
          </cell>
          <cell r="F37" t="str">
            <v>桂龙药业(安徽)有限公司</v>
          </cell>
          <cell r="G37" t="str">
            <v>桂龙药业</v>
          </cell>
          <cell r="H37" t="str">
            <v/>
          </cell>
          <cell r="I37">
            <v>20</v>
          </cell>
        </row>
        <row r="38">
          <cell r="B38">
            <v>1856</v>
          </cell>
          <cell r="C38" t="str">
            <v>急支糖浆</v>
          </cell>
          <cell r="D38" t="str">
            <v>200ml</v>
          </cell>
          <cell r="E38" t="str">
            <v>瓶</v>
          </cell>
          <cell r="F38" t="str">
            <v>太极集团重庆涪陵制药厂有限公司</v>
          </cell>
          <cell r="G38" t="str">
            <v>重庆涪陵制药</v>
          </cell>
          <cell r="H38" t="str">
            <v/>
          </cell>
          <cell r="I38">
            <v>20</v>
          </cell>
        </row>
        <row r="39">
          <cell r="B39">
            <v>114938</v>
          </cell>
          <cell r="C39" t="str">
            <v>罗红霉素片</v>
          </cell>
          <cell r="D39" t="str">
            <v>0.15gx24片</v>
          </cell>
          <cell r="E39" t="str">
            <v>盒</v>
          </cell>
          <cell r="F39" t="str">
            <v>石药集团欧意药业有限公司(原:石家庄欧意药业公司)</v>
          </cell>
          <cell r="G39" t="str">
            <v>石药集团欧意</v>
          </cell>
          <cell r="H39" t="str">
            <v/>
          </cell>
          <cell r="I39">
            <v>20</v>
          </cell>
        </row>
        <row r="40">
          <cell r="B40">
            <v>74906</v>
          </cell>
          <cell r="C40" t="str">
            <v>痔速宁片</v>
          </cell>
          <cell r="D40" t="str">
            <v xml:space="preserve">0.3gx15片x2板(糖衣) </v>
          </cell>
          <cell r="E40" t="str">
            <v>盒</v>
          </cell>
          <cell r="F40" t="str">
            <v>陕西金象制药有限公司</v>
          </cell>
          <cell r="G40" t="str">
            <v>陕西金象制药</v>
          </cell>
          <cell r="H40" t="str">
            <v/>
          </cell>
          <cell r="I40">
            <v>20</v>
          </cell>
        </row>
        <row r="41">
          <cell r="B41">
            <v>2266</v>
          </cell>
          <cell r="C41" t="str">
            <v>叶酸片</v>
          </cell>
          <cell r="D41" t="str">
            <v>5mgx100片</v>
          </cell>
          <cell r="E41" t="str">
            <v>瓶</v>
          </cell>
          <cell r="F41" t="str">
            <v>江苏亚邦爱普森药业有限公司</v>
          </cell>
          <cell r="G41" t="str">
            <v>江苏亚邦爱普森</v>
          </cell>
          <cell r="H41" t="str">
            <v/>
          </cell>
          <cell r="I41">
            <v>20</v>
          </cell>
        </row>
        <row r="42">
          <cell r="B42">
            <v>16695</v>
          </cell>
          <cell r="C42" t="str">
            <v>酮康唑乳膏(金达克宁)</v>
          </cell>
          <cell r="D42" t="str">
            <v>15g</v>
          </cell>
          <cell r="E42" t="str">
            <v>支</v>
          </cell>
          <cell r="F42" t="str">
            <v>西安杨森制药有限公司</v>
          </cell>
          <cell r="G42" t="str">
            <v>西安杨森</v>
          </cell>
          <cell r="H42" t="str">
            <v/>
          </cell>
          <cell r="I42">
            <v>20</v>
          </cell>
        </row>
        <row r="43">
          <cell r="B43">
            <v>46834</v>
          </cell>
          <cell r="C43" t="str">
            <v>消炎镇痛膏</v>
          </cell>
          <cell r="D43" t="str">
            <v>◆7cmx10cmx6贴</v>
          </cell>
          <cell r="E43" t="str">
            <v>盒</v>
          </cell>
          <cell r="F43" t="str">
            <v>黄石卫生材料药业有限公司</v>
          </cell>
          <cell r="G43" t="str">
            <v>黄石卫材</v>
          </cell>
          <cell r="H43" t="str">
            <v/>
          </cell>
          <cell r="I43">
            <v>20</v>
          </cell>
        </row>
        <row r="44">
          <cell r="B44">
            <v>1328</v>
          </cell>
          <cell r="C44" t="str">
            <v>六味地黄丸</v>
          </cell>
          <cell r="D44" t="str">
            <v>60g</v>
          </cell>
          <cell r="E44" t="str">
            <v>瓶</v>
          </cell>
          <cell r="F44" t="str">
            <v>太极集团四川绵阳制药有限公司</v>
          </cell>
          <cell r="G44" t="str">
            <v>四川绵阳制药</v>
          </cell>
          <cell r="H44" t="str">
            <v/>
          </cell>
          <cell r="I44">
            <v>20</v>
          </cell>
        </row>
        <row r="45">
          <cell r="B45">
            <v>91</v>
          </cell>
          <cell r="C45" t="str">
            <v>布洛芬缓释胶囊(芬必得)</v>
          </cell>
          <cell r="D45" t="str">
            <v>300mgx20粒</v>
          </cell>
          <cell r="E45" t="str">
            <v>盒</v>
          </cell>
          <cell r="F45" t="str">
            <v>中美天津史克制药有限公司</v>
          </cell>
          <cell r="G45" t="str">
            <v>天津史克</v>
          </cell>
          <cell r="H45" t="str">
            <v/>
          </cell>
          <cell r="I45">
            <v>20</v>
          </cell>
        </row>
        <row r="46">
          <cell r="B46">
            <v>49183</v>
          </cell>
          <cell r="C46" t="str">
            <v>冻疮膏</v>
          </cell>
          <cell r="D46" t="str">
            <v>40g</v>
          </cell>
          <cell r="E46" t="str">
            <v>盒</v>
          </cell>
          <cell r="F46" t="str">
            <v>湖北科田药业有限公司</v>
          </cell>
          <cell r="G46" t="str">
            <v>湖北科田</v>
          </cell>
          <cell r="H46" t="str">
            <v/>
          </cell>
          <cell r="I46">
            <v>20</v>
          </cell>
        </row>
        <row r="47">
          <cell r="B47">
            <v>10365</v>
          </cell>
          <cell r="C47" t="str">
            <v>三黄片</v>
          </cell>
          <cell r="D47" t="str">
            <v>24片x2板</v>
          </cell>
          <cell r="E47" t="str">
            <v>盒</v>
          </cell>
          <cell r="F47" t="str">
            <v>河南省百泉制药有限公司</v>
          </cell>
          <cell r="G47" t="str">
            <v>河南百泉制药</v>
          </cell>
          <cell r="H47" t="str">
            <v/>
          </cell>
          <cell r="I47">
            <v>20</v>
          </cell>
        </row>
        <row r="48">
          <cell r="B48">
            <v>25808</v>
          </cell>
          <cell r="C48" t="str">
            <v>硝苯地平控释片(欣然)</v>
          </cell>
          <cell r="D48" t="str">
            <v>30mgx6片(薄膜衣)</v>
          </cell>
          <cell r="E48" t="str">
            <v>盒</v>
          </cell>
          <cell r="F48" t="str">
            <v>上海现代制药股份有限公司(上海现代浦东药厂有限公司</v>
          </cell>
          <cell r="G48" t="str">
            <v>上海现代</v>
          </cell>
          <cell r="H48" t="str">
            <v/>
          </cell>
          <cell r="I48">
            <v>20</v>
          </cell>
        </row>
        <row r="49">
          <cell r="B49">
            <v>15929</v>
          </cell>
          <cell r="C49" t="str">
            <v>桂枝茯苓丸</v>
          </cell>
          <cell r="D49" t="str">
            <v>126丸</v>
          </cell>
          <cell r="E49" t="str">
            <v>瓶</v>
          </cell>
          <cell r="F49" t="str">
            <v>成都九芝堂金鼎药业有限公司</v>
          </cell>
          <cell r="G49" t="str">
            <v>成都九芝堂</v>
          </cell>
          <cell r="H49" t="str">
            <v/>
          </cell>
          <cell r="I49">
            <v>20</v>
          </cell>
        </row>
        <row r="50">
          <cell r="B50">
            <v>10773</v>
          </cell>
          <cell r="C50" t="str">
            <v>维生素C片</v>
          </cell>
          <cell r="D50" t="str">
            <v>0.1gx100片</v>
          </cell>
          <cell r="E50" t="str">
            <v>瓶</v>
          </cell>
          <cell r="F50" t="str">
            <v>西南药业股份有限公司</v>
          </cell>
          <cell r="G50" t="str">
            <v>西南药业</v>
          </cell>
          <cell r="H50" t="str">
            <v/>
          </cell>
          <cell r="I50">
            <v>20</v>
          </cell>
        </row>
        <row r="51">
          <cell r="B51">
            <v>49473</v>
          </cell>
          <cell r="C51" t="str">
            <v>阿莫西林胶囊</v>
          </cell>
          <cell r="D51" t="str">
            <v>0.25gx36粒</v>
          </cell>
          <cell r="E51" t="str">
            <v>盒</v>
          </cell>
          <cell r="F51" t="str">
            <v>西南药业股份有限公司</v>
          </cell>
          <cell r="G51" t="str">
            <v>西南药业</v>
          </cell>
          <cell r="H51" t="str">
            <v/>
          </cell>
          <cell r="I51">
            <v>15</v>
          </cell>
        </row>
        <row r="52">
          <cell r="B52">
            <v>36438</v>
          </cell>
          <cell r="C52" t="str">
            <v>曲安奈德益康唑乳膏(力言利)</v>
          </cell>
          <cell r="D52" t="str">
            <v>15g：0.15g：15mg</v>
          </cell>
          <cell r="E52" t="str">
            <v>支</v>
          </cell>
          <cell r="F52" t="str">
            <v>重庆华邦制药股份有限公司</v>
          </cell>
          <cell r="G52" t="str">
            <v>重庆华邦</v>
          </cell>
          <cell r="H52" t="str">
            <v/>
          </cell>
          <cell r="I52">
            <v>15</v>
          </cell>
        </row>
        <row r="53">
          <cell r="B53">
            <v>27689</v>
          </cell>
          <cell r="C53" t="str">
            <v>速效救心丸</v>
          </cell>
          <cell r="D53" t="str">
            <v>40mgx60丸x2瓶</v>
          </cell>
          <cell r="E53" t="str">
            <v>盒</v>
          </cell>
          <cell r="F53" t="str">
            <v>天津市第六中药厂</v>
          </cell>
          <cell r="G53" t="str">
            <v>天津第六中药</v>
          </cell>
          <cell r="H53" t="str">
            <v/>
          </cell>
          <cell r="I53">
            <v>15</v>
          </cell>
        </row>
        <row r="54">
          <cell r="B54">
            <v>26791</v>
          </cell>
          <cell r="C54" t="str">
            <v>清火栀麦片</v>
          </cell>
          <cell r="D54" t="str">
            <v>12片x40袋(袋装)</v>
          </cell>
          <cell r="E54" t="str">
            <v>袋</v>
          </cell>
          <cell r="F54" t="str">
            <v>广西日田药业有限责任公司</v>
          </cell>
          <cell r="G54" t="str">
            <v>广西日田药业</v>
          </cell>
          <cell r="H54" t="str">
            <v/>
          </cell>
          <cell r="I54">
            <v>15</v>
          </cell>
        </row>
        <row r="55">
          <cell r="B55">
            <v>40212</v>
          </cell>
          <cell r="C55" t="str">
            <v>消炎利胆片</v>
          </cell>
          <cell r="D55" t="str">
            <v>100片(糖衣)</v>
          </cell>
          <cell r="E55" t="str">
            <v>瓶</v>
          </cell>
          <cell r="F55" t="str">
            <v>广州白云山和记黄埔中药有限公司(原广州白云山中药厂</v>
          </cell>
          <cell r="G55" t="str">
            <v>白云山和记黄埔</v>
          </cell>
          <cell r="H55" t="str">
            <v/>
          </cell>
          <cell r="I55">
            <v>15</v>
          </cell>
        </row>
        <row r="56">
          <cell r="B56">
            <v>31169</v>
          </cell>
          <cell r="C56" t="str">
            <v>远红外磁疗贴</v>
          </cell>
          <cell r="D56" t="str">
            <v>◆7.5cmx11cmx1贴x2袋 ZS-A颈椎病</v>
          </cell>
          <cell r="E56" t="str">
            <v>盒</v>
          </cell>
          <cell r="F56" t="str">
            <v>山东朱氏堂医疗器械有限公司</v>
          </cell>
          <cell r="G56" t="str">
            <v>山东朱氏堂</v>
          </cell>
          <cell r="H56" t="str">
            <v/>
          </cell>
          <cell r="I56">
            <v>15</v>
          </cell>
        </row>
        <row r="57">
          <cell r="B57">
            <v>45012</v>
          </cell>
          <cell r="C57" t="str">
            <v>麻杏止咳片</v>
          </cell>
          <cell r="D57" t="str">
            <v>0.26gx15片x3板(薄膜衣)</v>
          </cell>
          <cell r="E57" t="str">
            <v>盒</v>
          </cell>
          <cell r="F57" t="str">
            <v>太极集团四川绵阳制药有限公司</v>
          </cell>
          <cell r="G57" t="str">
            <v>四川绵阳制药</v>
          </cell>
          <cell r="H57" t="str">
            <v/>
          </cell>
          <cell r="I57">
            <v>15</v>
          </cell>
        </row>
        <row r="58">
          <cell r="B58">
            <v>54126</v>
          </cell>
          <cell r="C58" t="str">
            <v>百咳静糖浆</v>
          </cell>
          <cell r="D58" t="str">
            <v>120ml(低糖型)</v>
          </cell>
          <cell r="E58" t="str">
            <v>瓶</v>
          </cell>
          <cell r="F58" t="str">
            <v/>
          </cell>
          <cell r="G58" t="str">
            <v>四川天诚制药</v>
          </cell>
          <cell r="H58" t="str">
            <v/>
          </cell>
          <cell r="I58">
            <v>15</v>
          </cell>
        </row>
        <row r="59">
          <cell r="B59">
            <v>1849</v>
          </cell>
          <cell r="C59" t="str">
            <v>藿香正气水</v>
          </cell>
          <cell r="D59" t="str">
            <v>10mlx10支</v>
          </cell>
          <cell r="E59" t="str">
            <v>盒</v>
          </cell>
          <cell r="F59" t="str">
            <v>四川禾邦阳光制药股份有限公司</v>
          </cell>
          <cell r="G59" t="str">
            <v>四川禾邦阳光</v>
          </cell>
          <cell r="H59" t="str">
            <v/>
          </cell>
          <cell r="I59">
            <v>15</v>
          </cell>
        </row>
        <row r="60">
          <cell r="B60">
            <v>17315</v>
          </cell>
          <cell r="C60" t="str">
            <v>甲磺酸溴隐亭片</v>
          </cell>
          <cell r="D60" t="str">
            <v>2.5mgx30片</v>
          </cell>
          <cell r="E60" t="str">
            <v>瓶</v>
          </cell>
          <cell r="F60" t="str">
            <v>匈牙利吉瑞大药厂</v>
          </cell>
          <cell r="G60" t="str">
            <v>匈牙利吉瑞</v>
          </cell>
          <cell r="H60" t="str">
            <v/>
          </cell>
          <cell r="I60">
            <v>15</v>
          </cell>
        </row>
        <row r="61">
          <cell r="B61">
            <v>39708</v>
          </cell>
          <cell r="C61" t="str">
            <v>厄贝沙坦片(苏适)</v>
          </cell>
          <cell r="D61" t="str">
            <v>0.15gx7片</v>
          </cell>
          <cell r="E61" t="str">
            <v>盒</v>
          </cell>
          <cell r="F61" t="str">
            <v>深圳市海滨制药有限公司</v>
          </cell>
          <cell r="G61" t="str">
            <v>深圳海滨</v>
          </cell>
          <cell r="H61" t="str">
            <v/>
          </cell>
          <cell r="I61">
            <v>15</v>
          </cell>
        </row>
        <row r="62">
          <cell r="B62">
            <v>107365</v>
          </cell>
          <cell r="C62" t="str">
            <v>甘草麻黄碱片</v>
          </cell>
          <cell r="D62" t="str">
            <v>10片x2板(复方)糖衣</v>
          </cell>
          <cell r="E62" t="str">
            <v>盒</v>
          </cell>
          <cell r="F62" t="str">
            <v>西南药业股份有限公司</v>
          </cell>
          <cell r="G62" t="str">
            <v>西南药业</v>
          </cell>
          <cell r="H62" t="str">
            <v/>
          </cell>
          <cell r="I62">
            <v>15</v>
          </cell>
        </row>
        <row r="63">
          <cell r="B63">
            <v>46835</v>
          </cell>
          <cell r="C63" t="str">
            <v>水杨酸苯酚贴膏(鸡眼膏)</v>
          </cell>
          <cell r="D63" t="str">
            <v>◆0.2gx6贴</v>
          </cell>
          <cell r="E63" t="str">
            <v>盒</v>
          </cell>
          <cell r="F63" t="str">
            <v>黄石卫生材料药业有限公司</v>
          </cell>
          <cell r="G63" t="str">
            <v>黄石卫材</v>
          </cell>
          <cell r="H63" t="str">
            <v/>
          </cell>
          <cell r="I63">
            <v>15</v>
          </cell>
        </row>
        <row r="64">
          <cell r="B64">
            <v>272</v>
          </cell>
          <cell r="C64" t="str">
            <v>复方利血平氨苯蝶啶片(0号)</v>
          </cell>
          <cell r="D64" t="str">
            <v>10片(薄膜衣)</v>
          </cell>
          <cell r="E64" t="str">
            <v>盒</v>
          </cell>
          <cell r="F64" t="str">
            <v>北京双鹤药业股份有限公司</v>
          </cell>
          <cell r="G64" t="str">
            <v>华润双鹤药业</v>
          </cell>
          <cell r="H64" t="str">
            <v/>
          </cell>
          <cell r="I64">
            <v>15</v>
          </cell>
        </row>
        <row r="65">
          <cell r="B65">
            <v>7625</v>
          </cell>
          <cell r="C65" t="str">
            <v>兵兵退热贴</v>
          </cell>
          <cell r="D65" t="str">
            <v>◆2贴(普通装)BB-01Ⅲ型</v>
          </cell>
          <cell r="E65" t="str">
            <v>袋</v>
          </cell>
          <cell r="F65" t="str">
            <v>武汉市海格尔科技有限公司</v>
          </cell>
          <cell r="G65" t="str">
            <v>珠海国佳（原武汉海格尔）</v>
          </cell>
          <cell r="H65" t="str">
            <v/>
          </cell>
          <cell r="I65">
            <v>15</v>
          </cell>
        </row>
        <row r="66">
          <cell r="B66">
            <v>30234</v>
          </cell>
          <cell r="C66" t="str">
            <v>磁疗万通筋骨贴</v>
          </cell>
          <cell r="D66" t="str">
            <v>7cmx10cmx6贴</v>
          </cell>
          <cell r="E66" t="str">
            <v>盒</v>
          </cell>
          <cell r="F66" t="str">
            <v>通化万通药业股份有限公司</v>
          </cell>
          <cell r="G66" t="str">
            <v>通化万通</v>
          </cell>
          <cell r="H66" t="str">
            <v/>
          </cell>
          <cell r="I66">
            <v>15</v>
          </cell>
        </row>
        <row r="67">
          <cell r="B67">
            <v>38070</v>
          </cell>
          <cell r="C67" t="str">
            <v>美国水晶甘油</v>
          </cell>
          <cell r="D67" t="str">
            <v>100g</v>
          </cell>
          <cell r="E67" t="str">
            <v>盒</v>
          </cell>
          <cell r="F67" t="str">
            <v>南阳市广寿保健品有限责任公司</v>
          </cell>
          <cell r="G67" t="str">
            <v>南阳广寿</v>
          </cell>
          <cell r="H67" t="str">
            <v/>
          </cell>
          <cell r="I67">
            <v>15</v>
          </cell>
        </row>
        <row r="68">
          <cell r="B68">
            <v>1801</v>
          </cell>
          <cell r="C68" t="str">
            <v>蛇胆川贝液</v>
          </cell>
          <cell r="D68" t="str">
            <v>10mlx6支</v>
          </cell>
          <cell r="E68" t="str">
            <v>盒</v>
          </cell>
          <cell r="F68" t="str">
            <v>广西梧州制药(集团)股份有限公司</v>
          </cell>
          <cell r="G68" t="str">
            <v>广西梧州制药</v>
          </cell>
          <cell r="H68" t="str">
            <v/>
          </cell>
          <cell r="I68">
            <v>15</v>
          </cell>
        </row>
        <row r="69">
          <cell r="B69">
            <v>40696</v>
          </cell>
          <cell r="C69" t="str">
            <v>复方丹参片</v>
          </cell>
          <cell r="D69" t="str">
            <v>0.26gx120片x3瓶</v>
          </cell>
          <cell r="E69" t="str">
            <v>盒</v>
          </cell>
          <cell r="F69" t="str">
            <v>太极集团重庆桐君阁药厂有限公司</v>
          </cell>
          <cell r="G69" t="str">
            <v>重庆桐君阁</v>
          </cell>
          <cell r="H69" t="str">
            <v/>
          </cell>
          <cell r="I69">
            <v>15</v>
          </cell>
        </row>
        <row r="70">
          <cell r="B70">
            <v>43394</v>
          </cell>
          <cell r="C70" t="str">
            <v>小儿暑感宁糖浆</v>
          </cell>
          <cell r="D70" t="str">
            <v>100ml</v>
          </cell>
          <cell r="E70" t="str">
            <v>瓶</v>
          </cell>
          <cell r="F70" t="str">
            <v>太极集团四川南充制药有限公司</v>
          </cell>
          <cell r="G70" t="str">
            <v>四川南充制药</v>
          </cell>
          <cell r="H70" t="str">
            <v/>
          </cell>
          <cell r="I70">
            <v>15</v>
          </cell>
        </row>
        <row r="71">
          <cell r="B71">
            <v>490</v>
          </cell>
          <cell r="C71" t="str">
            <v>谷维素片</v>
          </cell>
          <cell r="D71" t="str">
            <v>10mgx100片</v>
          </cell>
          <cell r="E71" t="str">
            <v>瓶</v>
          </cell>
          <cell r="F71" t="str">
            <v>西南药业股份有限公司</v>
          </cell>
          <cell r="G71" t="str">
            <v>西南药业</v>
          </cell>
          <cell r="H71" t="str">
            <v/>
          </cell>
          <cell r="I71">
            <v>15</v>
          </cell>
        </row>
        <row r="72">
          <cell r="B72">
            <v>35102</v>
          </cell>
          <cell r="C72" t="str">
            <v>复方板蓝根颗粒</v>
          </cell>
          <cell r="D72" t="str">
            <v>15gx20袋</v>
          </cell>
          <cell r="E72" t="str">
            <v>袋</v>
          </cell>
          <cell r="F72" t="str">
            <v>太极集团重庆桐君阁药厂有限公司</v>
          </cell>
          <cell r="G72" t="str">
            <v>重庆桐君阁</v>
          </cell>
          <cell r="H72" t="str">
            <v/>
          </cell>
          <cell r="I72">
            <v>15</v>
          </cell>
        </row>
        <row r="73">
          <cell r="B73">
            <v>49186</v>
          </cell>
          <cell r="C73" t="str">
            <v>格列美脲片(亚莫利)</v>
          </cell>
          <cell r="D73" t="str">
            <v>2mgx15片</v>
          </cell>
          <cell r="E73" t="str">
            <v>盒</v>
          </cell>
          <cell r="F73" t="str">
            <v>赛诺菲安万特(北京)制药有限公司</v>
          </cell>
          <cell r="G73" t="str">
            <v>赛诺菲安万特</v>
          </cell>
          <cell r="H73" t="str">
            <v/>
          </cell>
          <cell r="I73">
            <v>15</v>
          </cell>
        </row>
        <row r="74">
          <cell r="B74">
            <v>64936</v>
          </cell>
          <cell r="C74" t="str">
            <v>头孢克洛胶囊</v>
          </cell>
          <cell r="D74" t="str">
            <v>0.25gx6粒</v>
          </cell>
          <cell r="E74" t="str">
            <v>盒</v>
          </cell>
          <cell r="F74" t="str">
            <v/>
          </cell>
          <cell r="G74" t="str">
            <v>华北制药河北华民</v>
          </cell>
          <cell r="H74" t="str">
            <v/>
          </cell>
          <cell r="I74">
            <v>10</v>
          </cell>
        </row>
        <row r="75">
          <cell r="B75">
            <v>18235</v>
          </cell>
          <cell r="C75" t="str">
            <v>复方血栓通胶囊</v>
          </cell>
          <cell r="D75" t="str">
            <v>0.5gx30粒</v>
          </cell>
          <cell r="E75" t="str">
            <v>盒</v>
          </cell>
          <cell r="F75" t="str">
            <v>广东众生药业股份有限公司</v>
          </cell>
          <cell r="G75" t="str">
            <v>广东众生药业</v>
          </cell>
          <cell r="H75" t="str">
            <v/>
          </cell>
          <cell r="I75">
            <v>10</v>
          </cell>
        </row>
        <row r="76">
          <cell r="B76">
            <v>11467</v>
          </cell>
          <cell r="C76" t="str">
            <v>奥美拉唑肠溶胶囊</v>
          </cell>
          <cell r="D76" t="str">
            <v>20mgx14粒</v>
          </cell>
          <cell r="E76" t="str">
            <v>盒</v>
          </cell>
          <cell r="F76" t="str">
            <v>海南海灵制药厂有限公司</v>
          </cell>
          <cell r="G76" t="str">
            <v>海南海灵</v>
          </cell>
          <cell r="H76" t="str">
            <v/>
          </cell>
          <cell r="I76">
            <v>10</v>
          </cell>
        </row>
        <row r="77">
          <cell r="B77">
            <v>43918</v>
          </cell>
          <cell r="C77" t="str">
            <v>复方甘草口服溶液</v>
          </cell>
          <cell r="D77" t="str">
            <v>180ml</v>
          </cell>
          <cell r="E77" t="str">
            <v>瓶</v>
          </cell>
          <cell r="F77" t="str">
            <v>西南药业股份有限公司</v>
          </cell>
          <cell r="G77" t="str">
            <v>西南药业</v>
          </cell>
          <cell r="H77" t="str">
            <v/>
          </cell>
          <cell r="I77">
            <v>10</v>
          </cell>
        </row>
        <row r="78">
          <cell r="B78">
            <v>111523</v>
          </cell>
          <cell r="C78" t="str">
            <v>左旋肉碱营养片(内赠苹果醋营养片)</v>
          </cell>
          <cell r="D78" t="str">
            <v>1.24gx30片+(赠650mgx30片)</v>
          </cell>
          <cell r="E78" t="str">
            <v>盒</v>
          </cell>
          <cell r="F78" t="str">
            <v/>
          </cell>
          <cell r="G78" t="str">
            <v>美国NATURE'S BOUNTY INC</v>
          </cell>
          <cell r="H78" t="str">
            <v/>
          </cell>
          <cell r="I78">
            <v>10</v>
          </cell>
        </row>
        <row r="79">
          <cell r="B79">
            <v>39583</v>
          </cell>
          <cell r="C79" t="str">
            <v>妇科千金片</v>
          </cell>
          <cell r="D79" t="str">
            <v>108片</v>
          </cell>
          <cell r="E79" t="str">
            <v>盒</v>
          </cell>
          <cell r="F79" t="str">
            <v>株洲千金药业股份有限公司</v>
          </cell>
          <cell r="G79" t="str">
            <v>株州千金</v>
          </cell>
          <cell r="H79" t="str">
            <v/>
          </cell>
          <cell r="I79">
            <v>10</v>
          </cell>
        </row>
        <row r="80">
          <cell r="B80">
            <v>100634</v>
          </cell>
          <cell r="C80" t="str">
            <v>复方酮康唑发用洗剂(康王洗剂)</v>
          </cell>
          <cell r="D80" t="str">
            <v>70ml/管</v>
          </cell>
          <cell r="E80" t="str">
            <v>盒</v>
          </cell>
          <cell r="F80" t="str">
            <v>昆明滇虹药业有限公司</v>
          </cell>
          <cell r="G80" t="str">
            <v>昆明滇虹</v>
          </cell>
          <cell r="H80" t="str">
            <v/>
          </cell>
          <cell r="I80">
            <v>10</v>
          </cell>
        </row>
        <row r="81">
          <cell r="B81">
            <v>10637</v>
          </cell>
          <cell r="C81" t="str">
            <v>右归丸</v>
          </cell>
          <cell r="D81" t="str">
            <v>45g</v>
          </cell>
          <cell r="E81" t="str">
            <v>瓶</v>
          </cell>
          <cell r="F81" t="str">
            <v>河南省宛西制药股份有限公司</v>
          </cell>
          <cell r="G81" t="str">
            <v>河南宛西制药</v>
          </cell>
          <cell r="H81" t="str">
            <v/>
          </cell>
          <cell r="I81">
            <v>10</v>
          </cell>
        </row>
        <row r="82">
          <cell r="B82">
            <v>50192</v>
          </cell>
          <cell r="C82" t="str">
            <v>三宝胶囊</v>
          </cell>
          <cell r="D82" t="str">
            <v>12粒x3板</v>
          </cell>
          <cell r="E82" t="str">
            <v>盒</v>
          </cell>
          <cell r="F82" t="str">
            <v>湖南省回春堂药业有限公司</v>
          </cell>
          <cell r="G82" t="str">
            <v>湖南回春堂</v>
          </cell>
          <cell r="H82" t="str">
            <v/>
          </cell>
          <cell r="I82">
            <v>10</v>
          </cell>
        </row>
        <row r="83">
          <cell r="B83">
            <v>507</v>
          </cell>
          <cell r="C83" t="str">
            <v>酚氨咖敏片</v>
          </cell>
          <cell r="D83" t="str">
            <v>100片(复方)</v>
          </cell>
          <cell r="E83" t="str">
            <v>瓶</v>
          </cell>
          <cell r="F83" t="str">
            <v>重庆申高生化制药有限公司(原：重庆荣高生化制药)</v>
          </cell>
          <cell r="G83" t="str">
            <v>重庆申高生化</v>
          </cell>
          <cell r="H83" t="str">
            <v/>
          </cell>
          <cell r="I83">
            <v>10</v>
          </cell>
        </row>
        <row r="84">
          <cell r="B84">
            <v>12286</v>
          </cell>
          <cell r="C84" t="str">
            <v>清脑复神液</v>
          </cell>
          <cell r="D84" t="str">
            <v>10mlx6支</v>
          </cell>
          <cell r="E84" t="str">
            <v>盒</v>
          </cell>
          <cell r="F84" t="str">
            <v>广州市花城制药厂</v>
          </cell>
          <cell r="G84" t="str">
            <v>广州花城制药</v>
          </cell>
          <cell r="H84" t="str">
            <v/>
          </cell>
          <cell r="I84">
            <v>10</v>
          </cell>
        </row>
        <row r="85">
          <cell r="B85">
            <v>336</v>
          </cell>
          <cell r="C85" t="str">
            <v>阿昔洛韦片</v>
          </cell>
          <cell r="D85" t="str">
            <v>0.1gx24片</v>
          </cell>
          <cell r="E85" t="str">
            <v>盒</v>
          </cell>
          <cell r="F85" t="str">
            <v>四川科伦药业股份有限公司</v>
          </cell>
          <cell r="G85" t="str">
            <v>四川科伦药业(珍珠制药)</v>
          </cell>
          <cell r="H85" t="str">
            <v/>
          </cell>
          <cell r="I85">
            <v>10</v>
          </cell>
        </row>
        <row r="86">
          <cell r="B86">
            <v>65316</v>
          </cell>
          <cell r="C86" t="str">
            <v>防风通圣丸</v>
          </cell>
          <cell r="D86" t="str">
            <v>6gx12袋</v>
          </cell>
          <cell r="E86" t="str">
            <v>盒</v>
          </cell>
          <cell r="F86" t="str">
            <v>太极集团四川绵阳制药有限公司</v>
          </cell>
          <cell r="G86" t="str">
            <v>四川绵阳制药</v>
          </cell>
          <cell r="H86" t="str">
            <v/>
          </cell>
          <cell r="I86">
            <v>10</v>
          </cell>
        </row>
        <row r="87">
          <cell r="B87">
            <v>6565</v>
          </cell>
          <cell r="C87" t="str">
            <v>清热解毒口服液</v>
          </cell>
          <cell r="D87" t="str">
            <v>10mlx10支</v>
          </cell>
          <cell r="E87" t="str">
            <v>盒</v>
          </cell>
          <cell r="F87" t="str">
            <v>成都天银制药有限公司</v>
          </cell>
          <cell r="G87" t="str">
            <v>成都天银制药</v>
          </cell>
          <cell r="H87" t="str">
            <v/>
          </cell>
          <cell r="I87">
            <v>10</v>
          </cell>
        </row>
        <row r="88">
          <cell r="B88">
            <v>1362</v>
          </cell>
          <cell r="C88" t="str">
            <v>咳特灵胶囊</v>
          </cell>
          <cell r="D88" t="str">
            <v>30粒</v>
          </cell>
          <cell r="E88" t="str">
            <v>瓶</v>
          </cell>
          <cell r="F88" t="str">
            <v>广州白云山制药股份有限公司广州白云山制药总厂</v>
          </cell>
          <cell r="G88" t="str">
            <v>白云山总厂</v>
          </cell>
          <cell r="H88" t="str">
            <v/>
          </cell>
          <cell r="I88">
            <v>10</v>
          </cell>
        </row>
        <row r="89">
          <cell r="B89">
            <v>17313</v>
          </cell>
          <cell r="C89" t="str">
            <v>布地奈德鼻喷雾剂(雷诺考特)</v>
          </cell>
          <cell r="D89" t="str">
            <v>64ug/喷:120喷</v>
          </cell>
          <cell r="E89" t="str">
            <v>盒</v>
          </cell>
          <cell r="F89" t="str">
            <v/>
          </cell>
          <cell r="G89" t="str">
            <v>阿斯利康制药</v>
          </cell>
          <cell r="H89" t="str">
            <v/>
          </cell>
          <cell r="I89">
            <v>10</v>
          </cell>
        </row>
        <row r="90">
          <cell r="B90">
            <v>15826</v>
          </cell>
          <cell r="C90" t="str">
            <v>普乐安片</v>
          </cell>
          <cell r="D90" t="str">
            <v>60片</v>
          </cell>
          <cell r="E90" t="str">
            <v>瓶</v>
          </cell>
          <cell r="F90" t="str">
            <v>包头中药有限责任公司</v>
          </cell>
          <cell r="G90" t="str">
            <v>包头中药有限</v>
          </cell>
          <cell r="H90" t="str">
            <v/>
          </cell>
          <cell r="I90">
            <v>10</v>
          </cell>
        </row>
        <row r="91">
          <cell r="B91">
            <v>6431</v>
          </cell>
          <cell r="C91" t="str">
            <v>联苯双脂滴丸</v>
          </cell>
          <cell r="D91" t="str">
            <v>1.5mgx250粒</v>
          </cell>
          <cell r="E91" t="str">
            <v>瓶</v>
          </cell>
          <cell r="F91" t="str">
            <v>浙江医药股份有限公司新昌制药厂</v>
          </cell>
          <cell r="G91" t="str">
            <v>浙江新昌</v>
          </cell>
          <cell r="H91" t="str">
            <v/>
          </cell>
          <cell r="I91">
            <v>10</v>
          </cell>
        </row>
        <row r="92">
          <cell r="B92">
            <v>86126</v>
          </cell>
          <cell r="C92" t="str">
            <v>精氨洛芬颗粒(司百得)</v>
          </cell>
          <cell r="D92" t="str">
            <v>0.2gx12包</v>
          </cell>
          <cell r="E92" t="str">
            <v>盒</v>
          </cell>
          <cell r="F92" t="str">
            <v>海南赞邦制药有限公司(原为海南金晓制药有限公司)</v>
          </cell>
          <cell r="G92" t="str">
            <v>海南赞邦制药</v>
          </cell>
          <cell r="H92" t="str">
            <v/>
          </cell>
          <cell r="I92">
            <v>10</v>
          </cell>
        </row>
        <row r="93">
          <cell r="B93">
            <v>19732</v>
          </cell>
          <cell r="C93" t="str">
            <v>醋酸氟轻松乳膏</v>
          </cell>
          <cell r="D93" t="str">
            <v>2.5mg：10g</v>
          </cell>
          <cell r="E93" t="str">
            <v>支</v>
          </cell>
          <cell r="F93" t="str">
            <v>天津太平洋制药有限公司</v>
          </cell>
          <cell r="G93" t="str">
            <v>天津太平洋</v>
          </cell>
          <cell r="H93" t="str">
            <v/>
          </cell>
          <cell r="I93">
            <v>10</v>
          </cell>
        </row>
        <row r="94">
          <cell r="B94">
            <v>67091</v>
          </cell>
          <cell r="C94" t="str">
            <v>复方酮康唑软膏(皮康王)</v>
          </cell>
          <cell r="D94" t="str">
            <v>◆20g</v>
          </cell>
          <cell r="E94" t="str">
            <v>盒</v>
          </cell>
          <cell r="F94" t="str">
            <v>昆明滇虹药业有限公司</v>
          </cell>
          <cell r="G94" t="str">
            <v>昆明滇虹药业</v>
          </cell>
          <cell r="H94" t="str">
            <v/>
          </cell>
          <cell r="I94">
            <v>10</v>
          </cell>
        </row>
        <row r="95">
          <cell r="B95">
            <v>114980</v>
          </cell>
          <cell r="C95" t="str">
            <v>妇炎康片</v>
          </cell>
          <cell r="D95" t="str">
            <v>◆0.52gx12片x8板(薄膜衣)</v>
          </cell>
          <cell r="E95" t="str">
            <v>盒</v>
          </cell>
          <cell r="F95" t="str">
            <v>云南白药集团股份有限公司</v>
          </cell>
          <cell r="G95" t="str">
            <v>云南白药</v>
          </cell>
          <cell r="H95" t="str">
            <v/>
          </cell>
          <cell r="I95">
            <v>10</v>
          </cell>
        </row>
        <row r="96">
          <cell r="B96">
            <v>15183</v>
          </cell>
          <cell r="C96" t="str">
            <v>阿司匹林肠溶片</v>
          </cell>
          <cell r="D96" t="str">
            <v>25mgx100片</v>
          </cell>
          <cell r="E96" t="str">
            <v>瓶</v>
          </cell>
          <cell r="F96" t="str">
            <v>石家庄康力药业有限公司</v>
          </cell>
          <cell r="G96" t="str">
            <v>石家庄康力</v>
          </cell>
          <cell r="H96" t="str">
            <v/>
          </cell>
          <cell r="I96">
            <v>10</v>
          </cell>
        </row>
        <row r="97">
          <cell r="B97">
            <v>856</v>
          </cell>
          <cell r="C97" t="str">
            <v>复方倍氯米松樟脑乳膏(无极膏)</v>
          </cell>
          <cell r="D97" t="str">
            <v>10g</v>
          </cell>
          <cell r="E97" t="str">
            <v>支</v>
          </cell>
          <cell r="F97" t="str">
            <v>漳州无极药业有限公司</v>
          </cell>
          <cell r="G97" t="str">
            <v>漳州无极</v>
          </cell>
          <cell r="H97" t="str">
            <v/>
          </cell>
          <cell r="I97">
            <v>10</v>
          </cell>
        </row>
        <row r="98">
          <cell r="B98">
            <v>45512</v>
          </cell>
          <cell r="C98" t="str">
            <v>奥美拉唑镁肠溶片(洛赛克)</v>
          </cell>
          <cell r="D98" t="str">
            <v>20mgx7片x2板</v>
          </cell>
          <cell r="E98" t="str">
            <v>盒</v>
          </cell>
          <cell r="F98" t="str">
            <v>阿斯利康制药有限公司</v>
          </cell>
          <cell r="G98" t="str">
            <v>阿斯利康</v>
          </cell>
          <cell r="H98" t="str">
            <v/>
          </cell>
          <cell r="I98">
            <v>10</v>
          </cell>
        </row>
        <row r="99">
          <cell r="B99">
            <v>26754</v>
          </cell>
          <cell r="C99" t="str">
            <v>睡好片(太极牌)</v>
          </cell>
          <cell r="D99" t="str">
            <v>◆200mgx8片x2板</v>
          </cell>
          <cell r="E99" t="str">
            <v>盒</v>
          </cell>
          <cell r="F99" t="str">
            <v>西南药业股份有限公司</v>
          </cell>
          <cell r="G99" t="str">
            <v>西南药业</v>
          </cell>
          <cell r="H99" t="str">
            <v/>
          </cell>
          <cell r="I99">
            <v>10</v>
          </cell>
        </row>
        <row r="100">
          <cell r="B100">
            <v>566</v>
          </cell>
          <cell r="C100" t="str">
            <v>甲巯咪唑片(他巴唑片)</v>
          </cell>
          <cell r="D100" t="str">
            <v>5mgx100片</v>
          </cell>
          <cell r="E100" t="str">
            <v>瓶</v>
          </cell>
          <cell r="F100" t="str">
            <v>北京市燕京药业有限公司</v>
          </cell>
          <cell r="G100" t="str">
            <v>北京燕京</v>
          </cell>
          <cell r="H100" t="str">
            <v/>
          </cell>
          <cell r="I100">
            <v>10</v>
          </cell>
        </row>
        <row r="101">
          <cell r="B101">
            <v>30339</v>
          </cell>
          <cell r="C101" t="str">
            <v>单硝酸异山梨酯缓释片(依姆多)</v>
          </cell>
          <cell r="D101" t="str">
            <v>60mgx7片</v>
          </cell>
          <cell r="E101" t="str">
            <v>盒</v>
          </cell>
          <cell r="F101" t="str">
            <v>阿斯利康制药有限公司</v>
          </cell>
          <cell r="G101" t="str">
            <v>阿斯利康</v>
          </cell>
          <cell r="H101" t="str">
            <v/>
          </cell>
          <cell r="I101">
            <v>10</v>
          </cell>
        </row>
        <row r="102">
          <cell r="B102">
            <v>29792</v>
          </cell>
          <cell r="C102" t="str">
            <v>活血壮筋丸</v>
          </cell>
          <cell r="D102" t="str">
            <v>0.1gx28丸</v>
          </cell>
          <cell r="E102" t="str">
            <v>盒</v>
          </cell>
          <cell r="F102" t="str">
            <v>洛阳民生药业有限责任公司</v>
          </cell>
          <cell r="G102" t="str">
            <v>洛阳民生</v>
          </cell>
          <cell r="H102" t="str">
            <v/>
          </cell>
          <cell r="I102">
            <v>10</v>
          </cell>
        </row>
        <row r="103">
          <cell r="B103">
            <v>94</v>
          </cell>
          <cell r="C103" t="str">
            <v>盐酸氟桂利嗪胶囊(西比灵)</v>
          </cell>
          <cell r="D103" t="str">
            <v>5mgx20粒</v>
          </cell>
          <cell r="E103" t="str">
            <v>盒</v>
          </cell>
          <cell r="F103" t="str">
            <v>西安杨森制药有限公司</v>
          </cell>
          <cell r="G103" t="str">
            <v>西安杨森</v>
          </cell>
          <cell r="H103" t="str">
            <v/>
          </cell>
          <cell r="I103">
            <v>10</v>
          </cell>
        </row>
        <row r="104">
          <cell r="B104">
            <v>48988</v>
          </cell>
          <cell r="C104" t="str">
            <v>桉柠派肠溶软胶囊</v>
          </cell>
          <cell r="D104" t="str">
            <v>0.3gx6粒</v>
          </cell>
          <cell r="E104" t="str">
            <v>盒</v>
          </cell>
          <cell r="F104" t="str">
            <v>北京九和药业有限公司</v>
          </cell>
          <cell r="G104" t="str">
            <v>北京九和</v>
          </cell>
          <cell r="H104" t="str">
            <v/>
          </cell>
          <cell r="I104">
            <v>10</v>
          </cell>
        </row>
        <row r="105">
          <cell r="B105">
            <v>69061</v>
          </cell>
          <cell r="C105" t="str">
            <v>咽炎片</v>
          </cell>
          <cell r="D105" t="str">
            <v>◆0.25gx15片x2板</v>
          </cell>
          <cell r="E105" t="str">
            <v>盒</v>
          </cell>
          <cell r="F105" t="str">
            <v>吉林双药药业集团有限公司(原：吉林省正泰中汇)</v>
          </cell>
          <cell r="G105" t="str">
            <v>吉林双药</v>
          </cell>
          <cell r="H105" t="str">
            <v/>
          </cell>
          <cell r="I105">
            <v>10</v>
          </cell>
        </row>
        <row r="106">
          <cell r="B106">
            <v>92708</v>
          </cell>
          <cell r="C106" t="str">
            <v>穿心莲片</v>
          </cell>
          <cell r="D106" t="str">
            <v>◆20片(薄膜衣)</v>
          </cell>
          <cell r="E106" t="str">
            <v>盒</v>
          </cell>
          <cell r="F106" t="str">
            <v>广西嘉进药业有限公司</v>
          </cell>
          <cell r="G106" t="str">
            <v>广西嘉进</v>
          </cell>
          <cell r="H106" t="str">
            <v/>
          </cell>
          <cell r="I106">
            <v>10</v>
          </cell>
        </row>
        <row r="107">
          <cell r="B107">
            <v>115437</v>
          </cell>
          <cell r="C107" t="str">
            <v>人绒毛膜促性腺激素检测试纸(胶体金免疫层析法)毓婷</v>
          </cell>
          <cell r="D107" t="str">
            <v>◆1人份(笔型)</v>
          </cell>
          <cell r="E107" t="str">
            <v>盒</v>
          </cell>
          <cell r="F107" t="str">
            <v/>
          </cell>
          <cell r="G107" t="str">
            <v>北京易斯威特</v>
          </cell>
          <cell r="H107" t="str">
            <v/>
          </cell>
          <cell r="I107">
            <v>10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>2mgx6粒</v>
          </cell>
          <cell r="E108" t="str">
            <v>盒</v>
          </cell>
          <cell r="F108" t="str">
            <v>西安杨森制药有限公司</v>
          </cell>
          <cell r="G108" t="str">
            <v>西安杨森</v>
          </cell>
          <cell r="H108" t="str">
            <v/>
          </cell>
          <cell r="I108">
            <v>10</v>
          </cell>
        </row>
        <row r="109">
          <cell r="B109">
            <v>95</v>
          </cell>
          <cell r="C109" t="str">
            <v>阿莫西林胶囊(联邦阿莫仙)</v>
          </cell>
          <cell r="D109" t="str">
            <v>250mgx24片</v>
          </cell>
          <cell r="E109" t="str">
            <v>盒</v>
          </cell>
          <cell r="F109" t="str">
            <v>珠海联邦制药股份有限公司中山分公司</v>
          </cell>
          <cell r="G109" t="str">
            <v>珠海联邦中山</v>
          </cell>
          <cell r="H109" t="str">
            <v/>
          </cell>
          <cell r="I109">
            <v>10</v>
          </cell>
        </row>
        <row r="110">
          <cell r="B110">
            <v>17201</v>
          </cell>
          <cell r="C110" t="str">
            <v>左氧氟沙星(可乐必妥片)</v>
          </cell>
          <cell r="D110" t="str">
            <v>0.1gx10片</v>
          </cell>
          <cell r="E110" t="str">
            <v>盒</v>
          </cell>
          <cell r="F110" t="str">
            <v/>
          </cell>
          <cell r="G110" t="str">
            <v>北京第一制药</v>
          </cell>
          <cell r="H110" t="str">
            <v/>
          </cell>
          <cell r="I110">
            <v>10</v>
          </cell>
        </row>
        <row r="111">
          <cell r="B111">
            <v>12361</v>
          </cell>
          <cell r="C111" t="str">
            <v>阿莫西林克拉维酸钾颗粒(安奇颗粒)</v>
          </cell>
          <cell r="D111" t="str">
            <v>6袋</v>
          </cell>
          <cell r="E111" t="str">
            <v>盒</v>
          </cell>
          <cell r="F111" t="str">
            <v>南京先声制药有限公司</v>
          </cell>
          <cell r="G111" t="str">
            <v>南京先声</v>
          </cell>
          <cell r="H111" t="str">
            <v/>
          </cell>
          <cell r="I111">
            <v>10</v>
          </cell>
        </row>
        <row r="112">
          <cell r="B112">
            <v>65389</v>
          </cell>
          <cell r="C112" t="str">
            <v>胶原蛋白粉</v>
          </cell>
          <cell r="D112" t="str">
            <v>90g(3gx30袋)</v>
          </cell>
          <cell r="E112" t="str">
            <v>听</v>
          </cell>
          <cell r="F112" t="str">
            <v/>
          </cell>
          <cell r="G112" t="str">
            <v>广东汤臣倍健</v>
          </cell>
          <cell r="H112" t="str">
            <v/>
          </cell>
          <cell r="I112">
            <v>10</v>
          </cell>
        </row>
        <row r="113">
          <cell r="B113">
            <v>109591</v>
          </cell>
          <cell r="C113" t="str">
            <v>氧氟沙星滴眼液(润舒)</v>
          </cell>
          <cell r="D113" t="str">
            <v>8ml:24mg(含玻璃酸钠)</v>
          </cell>
          <cell r="E113" t="str">
            <v>支</v>
          </cell>
          <cell r="F113" t="str">
            <v>山东博士伦福瑞达制药有限公司(山东正大福瑞达公司</v>
          </cell>
          <cell r="G113" t="str">
            <v>山东博士伦福瑞达</v>
          </cell>
          <cell r="H113" t="str">
            <v/>
          </cell>
          <cell r="I113">
            <v>10</v>
          </cell>
        </row>
        <row r="114">
          <cell r="B114">
            <v>106890</v>
          </cell>
          <cell r="C114" t="str">
            <v>牛磺酸滴眼液(E洁)</v>
          </cell>
          <cell r="D114" t="str">
            <v>15ml:0.75g(5%)/支</v>
          </cell>
          <cell r="E114" t="str">
            <v>盒</v>
          </cell>
          <cell r="F114" t="str">
            <v>武汉五景药业有限公司</v>
          </cell>
          <cell r="G114" t="str">
            <v>武汉五景</v>
          </cell>
          <cell r="H114" t="str">
            <v/>
          </cell>
          <cell r="I114">
            <v>10</v>
          </cell>
        </row>
        <row r="115">
          <cell r="B115">
            <v>17389</v>
          </cell>
          <cell r="C115" t="str">
            <v>多磺酸粘多糖乳膏(喜辽妥)</v>
          </cell>
          <cell r="D115" t="str">
            <v>14g</v>
          </cell>
          <cell r="E115" t="str">
            <v>支</v>
          </cell>
          <cell r="F115" t="str">
            <v>(德国)SANKYO PHARMA GMBH</v>
          </cell>
          <cell r="G115" t="str">
            <v>德国SANKYO PHARMA</v>
          </cell>
          <cell r="H115" t="str">
            <v/>
          </cell>
          <cell r="I115">
            <v>10</v>
          </cell>
        </row>
        <row r="116">
          <cell r="B116">
            <v>108095</v>
          </cell>
          <cell r="C116" t="str">
            <v>纯珍珠粉</v>
          </cell>
          <cell r="D116" t="str">
            <v>◆120g</v>
          </cell>
          <cell r="E116" t="str">
            <v>袋</v>
          </cell>
          <cell r="F116" t="str">
            <v>海南娇黛日用化工有限公司</v>
          </cell>
          <cell r="G116" t="str">
            <v>海南娇黛</v>
          </cell>
          <cell r="H116" t="str">
            <v/>
          </cell>
          <cell r="I116">
            <v>10</v>
          </cell>
        </row>
        <row r="117">
          <cell r="B117">
            <v>49942</v>
          </cell>
          <cell r="C117" t="str">
            <v>天王补心丸</v>
          </cell>
          <cell r="D117" t="str">
            <v>6gx10袋</v>
          </cell>
          <cell r="E117" t="str">
            <v>盒</v>
          </cell>
          <cell r="F117" t="str">
            <v>太极集团重庆桐君阁药厂有限公司</v>
          </cell>
          <cell r="G117" t="str">
            <v>重庆桐君阁</v>
          </cell>
          <cell r="H117" t="str">
            <v/>
          </cell>
          <cell r="I117">
            <v>5</v>
          </cell>
        </row>
        <row r="118">
          <cell r="B118">
            <v>35106</v>
          </cell>
          <cell r="C118" t="str">
            <v>银柴颗粒</v>
          </cell>
          <cell r="D118" t="str">
            <v>12gx12袋</v>
          </cell>
          <cell r="E118" t="str">
            <v>袋</v>
          </cell>
          <cell r="F118" t="str">
            <v>九寨沟天然药业集团有限责任公司</v>
          </cell>
          <cell r="G118" t="str">
            <v>九寨沟天然药业</v>
          </cell>
          <cell r="H118" t="str">
            <v/>
          </cell>
          <cell r="I118">
            <v>5</v>
          </cell>
        </row>
        <row r="119">
          <cell r="B119">
            <v>10597</v>
          </cell>
          <cell r="C119" t="str">
            <v>氧氟沙星滴耳液</v>
          </cell>
          <cell r="D119" t="str">
            <v>5ml：15mg</v>
          </cell>
          <cell r="E119" t="str">
            <v>瓶</v>
          </cell>
          <cell r="F119" t="str">
            <v>上海运佳黄浦制药有限公司</v>
          </cell>
          <cell r="G119" t="str">
            <v>上海运佳黄浦</v>
          </cell>
          <cell r="H119" t="str">
            <v/>
          </cell>
          <cell r="I119">
            <v>5</v>
          </cell>
        </row>
        <row r="120">
          <cell r="B120">
            <v>587</v>
          </cell>
          <cell r="C120" t="str">
            <v>左炔诺孕酮片(毓婷)</v>
          </cell>
          <cell r="D120" t="str">
            <v>0.75mgx2片</v>
          </cell>
          <cell r="E120" t="str">
            <v>盒</v>
          </cell>
          <cell r="F120" t="str">
            <v>北京紫竹药业有限公司</v>
          </cell>
          <cell r="G120" t="str">
            <v>北京紫竹</v>
          </cell>
          <cell r="H120" t="str">
            <v/>
          </cell>
          <cell r="I120">
            <v>5</v>
          </cell>
        </row>
        <row r="121">
          <cell r="B121">
            <v>23894</v>
          </cell>
          <cell r="C121" t="str">
            <v>标准桃金娘油肠溶胶囊(吉诺通)</v>
          </cell>
          <cell r="D121" t="str">
            <v>120mgx10粒(儿童装)</v>
          </cell>
          <cell r="E121" t="str">
            <v>盒</v>
          </cell>
          <cell r="F121" t="str">
            <v>德国保时佳大药厂</v>
          </cell>
          <cell r="G121" t="str">
            <v>德国</v>
          </cell>
          <cell r="H121" t="str">
            <v/>
          </cell>
          <cell r="I121">
            <v>5</v>
          </cell>
        </row>
        <row r="122">
          <cell r="B122">
            <v>25940</v>
          </cell>
          <cell r="C122" t="str">
            <v>关节止痛膏</v>
          </cell>
          <cell r="D122" t="str">
            <v>◆7cmx10cmx2贴x5袋(精装)</v>
          </cell>
          <cell r="E122" t="str">
            <v>盒</v>
          </cell>
          <cell r="F122" t="str">
            <v>河南羚锐制药股份有限公司</v>
          </cell>
          <cell r="G122" t="str">
            <v>河南羚锐制药</v>
          </cell>
          <cell r="H122" t="str">
            <v/>
          </cell>
          <cell r="I122">
            <v>5</v>
          </cell>
        </row>
        <row r="123">
          <cell r="B123">
            <v>875</v>
          </cell>
          <cell r="C123" t="str">
            <v>阿昔洛韦乳膏</v>
          </cell>
          <cell r="D123" t="str">
            <v>3%x10g</v>
          </cell>
          <cell r="E123" t="str">
            <v>支</v>
          </cell>
          <cell r="F123" t="str">
            <v>重庆科瑞制药有限责任公司</v>
          </cell>
          <cell r="G123" t="str">
            <v>重庆科瑞</v>
          </cell>
          <cell r="H123" t="str">
            <v/>
          </cell>
          <cell r="I123">
            <v>5</v>
          </cell>
        </row>
        <row r="124">
          <cell r="B124">
            <v>23434</v>
          </cell>
          <cell r="C124" t="str">
            <v>羚羊清肺颗粒</v>
          </cell>
          <cell r="D124" t="str">
            <v>6gx6袋</v>
          </cell>
          <cell r="E124" t="str">
            <v>盒</v>
          </cell>
          <cell r="F124" t="str">
            <v>江西保利制药有限公司</v>
          </cell>
          <cell r="G124" t="str">
            <v>江西保利</v>
          </cell>
          <cell r="H124" t="str">
            <v/>
          </cell>
          <cell r="I124">
            <v>5</v>
          </cell>
        </row>
        <row r="125">
          <cell r="B125">
            <v>93374</v>
          </cell>
          <cell r="C125" t="str">
            <v>野苏胶囊</v>
          </cell>
          <cell r="D125" t="str">
            <v>0.33gx12粒x3板</v>
          </cell>
          <cell r="E125" t="str">
            <v>盒</v>
          </cell>
          <cell r="F125" t="str">
            <v>江西杏林白马药业有限公司</v>
          </cell>
          <cell r="G125" t="str">
            <v>江西杏林白马</v>
          </cell>
          <cell r="H125" t="str">
            <v/>
          </cell>
          <cell r="I125">
            <v>5</v>
          </cell>
        </row>
        <row r="126">
          <cell r="B126">
            <v>47122</v>
          </cell>
          <cell r="C126" t="str">
            <v>赖氨肌醇维B12口服液</v>
          </cell>
          <cell r="D126" t="str">
            <v>100ml</v>
          </cell>
          <cell r="E126" t="str">
            <v>瓶</v>
          </cell>
          <cell r="F126" t="str">
            <v>浙江华立南湖制药有限公司</v>
          </cell>
          <cell r="G126" t="str">
            <v>浙江华立南湖</v>
          </cell>
          <cell r="H126" t="str">
            <v/>
          </cell>
          <cell r="I126">
            <v>5</v>
          </cell>
        </row>
        <row r="127">
          <cell r="B127">
            <v>84287</v>
          </cell>
          <cell r="C127" t="str">
            <v>牛初乳加钙咀嚼片</v>
          </cell>
          <cell r="D127" t="str">
            <v>◆72g(1.2gx60片)</v>
          </cell>
          <cell r="E127" t="str">
            <v>瓶</v>
          </cell>
          <cell r="F127" t="str">
            <v>广东汤臣倍健生物科技股份有限公司</v>
          </cell>
          <cell r="G127" t="str">
            <v>广东汤臣倍健(佰盛)</v>
          </cell>
          <cell r="H127" t="str">
            <v/>
          </cell>
          <cell r="I127">
            <v>5</v>
          </cell>
        </row>
        <row r="128">
          <cell r="B128">
            <v>1291</v>
          </cell>
          <cell r="C128" t="str">
            <v>宫血宁胶囊</v>
          </cell>
          <cell r="D128" t="str">
            <v>0.13gx18粒</v>
          </cell>
          <cell r="E128" t="str">
            <v>盒</v>
          </cell>
          <cell r="F128" t="str">
            <v>云南白药集团股份有限公司</v>
          </cell>
          <cell r="G128" t="str">
            <v>云南白药</v>
          </cell>
          <cell r="H128" t="str">
            <v/>
          </cell>
          <cell r="I128">
            <v>5</v>
          </cell>
        </row>
        <row r="129">
          <cell r="B129">
            <v>4955</v>
          </cell>
          <cell r="C129" t="str">
            <v>妇炎康片</v>
          </cell>
          <cell r="D129" t="str">
            <v>100片</v>
          </cell>
          <cell r="E129" t="str">
            <v>瓶</v>
          </cell>
          <cell r="F129" t="str">
            <v>湖南湘泉制药有限公司</v>
          </cell>
          <cell r="G129" t="str">
            <v>湖南湘泉</v>
          </cell>
          <cell r="H129" t="str">
            <v/>
          </cell>
          <cell r="I129">
            <v>5</v>
          </cell>
        </row>
        <row r="130">
          <cell r="B130">
            <v>44608</v>
          </cell>
          <cell r="C130" t="str">
            <v>复方感冒灵片</v>
          </cell>
          <cell r="D130" t="str">
            <v>60片(糖衣)</v>
          </cell>
          <cell r="E130" t="str">
            <v>盒</v>
          </cell>
          <cell r="F130" t="str">
            <v>广州白云山和记黄埔中药有限公司(原广州白云山中药厂</v>
          </cell>
          <cell r="G130" t="str">
            <v>白云山和记黄埔</v>
          </cell>
          <cell r="H130" t="str">
            <v/>
          </cell>
          <cell r="I130">
            <v>5</v>
          </cell>
        </row>
        <row r="131">
          <cell r="B131">
            <v>40988</v>
          </cell>
          <cell r="C131" t="str">
            <v>甲磺酸多沙唑嗪控释片(可多华)</v>
          </cell>
          <cell r="D131" t="str">
            <v>4mgx10片</v>
          </cell>
          <cell r="E131" t="str">
            <v>盒</v>
          </cell>
          <cell r="F131" t="str">
            <v>辉瑞制药有限公司</v>
          </cell>
          <cell r="G131" t="str">
            <v>辉瑞制药</v>
          </cell>
          <cell r="H131" t="str">
            <v/>
          </cell>
          <cell r="I131">
            <v>5</v>
          </cell>
        </row>
        <row r="132">
          <cell r="B132">
            <v>15973</v>
          </cell>
          <cell r="C132" t="str">
            <v>消炎癣湿药膏</v>
          </cell>
          <cell r="D132" t="str">
            <v>10g</v>
          </cell>
          <cell r="E132" t="str">
            <v>支</v>
          </cell>
          <cell r="F132" t="str">
            <v>广东皮宝制药股份有限公司</v>
          </cell>
          <cell r="G132" t="str">
            <v>广东太安堂</v>
          </cell>
          <cell r="H132" t="str">
            <v/>
          </cell>
          <cell r="I132">
            <v>5</v>
          </cell>
        </row>
        <row r="133">
          <cell r="B133">
            <v>4841</v>
          </cell>
          <cell r="C133" t="str">
            <v>妇炎康片</v>
          </cell>
          <cell r="D133" t="str">
            <v>0.25gx100片(糖衣)</v>
          </cell>
          <cell r="E133" t="str">
            <v>瓶</v>
          </cell>
          <cell r="F133" t="str">
            <v>广东德鑫制药有限公司(原:江门德鑫制药有限公司)</v>
          </cell>
          <cell r="G133" t="str">
            <v>广东德鑫(江门德鑫)</v>
          </cell>
          <cell r="H133" t="str">
            <v/>
          </cell>
          <cell r="I133">
            <v>5</v>
          </cell>
        </row>
        <row r="134">
          <cell r="B134">
            <v>39900</v>
          </cell>
          <cell r="C134" t="str">
            <v>三七伤药片</v>
          </cell>
          <cell r="D134" t="str">
            <v>15片x4板(糖衣)</v>
          </cell>
          <cell r="E134" t="str">
            <v>盒</v>
          </cell>
          <cell r="F134" t="str">
            <v>太极集团四川绵阳制药有限公司</v>
          </cell>
          <cell r="G134" t="str">
            <v>四川绵阳制药</v>
          </cell>
          <cell r="H134" t="str">
            <v/>
          </cell>
          <cell r="I134">
            <v>5</v>
          </cell>
        </row>
        <row r="135">
          <cell r="B135">
            <v>101000</v>
          </cell>
          <cell r="C135" t="str">
            <v>天麻头痛片</v>
          </cell>
          <cell r="D135" t="str">
            <v>0.62gx12片x2板</v>
          </cell>
          <cell r="E135" t="str">
            <v>盒</v>
          </cell>
          <cell r="F135" t="str">
            <v>辽宁华源天利药业有限公司</v>
          </cell>
          <cell r="G135" t="str">
            <v>辽宁华源天利</v>
          </cell>
          <cell r="H135" t="str">
            <v/>
          </cell>
          <cell r="I135">
            <v>5</v>
          </cell>
        </row>
        <row r="136">
          <cell r="B136">
            <v>729</v>
          </cell>
          <cell r="C136" t="str">
            <v>复方锌布颗粒(臣功再欣)</v>
          </cell>
          <cell r="D136" t="str">
            <v>252mgx12袋</v>
          </cell>
          <cell r="E136" t="str">
            <v>盒</v>
          </cell>
          <cell r="F136" t="str">
            <v>南京臣功制药有限公司</v>
          </cell>
          <cell r="G136" t="str">
            <v>南京臣功</v>
          </cell>
          <cell r="H136" t="str">
            <v/>
          </cell>
          <cell r="I136">
            <v>5</v>
          </cell>
        </row>
        <row r="137">
          <cell r="B137">
            <v>14948</v>
          </cell>
          <cell r="C137" t="str">
            <v>蒙脱石散(必奇)</v>
          </cell>
          <cell r="D137" t="str">
            <v>3gx10袋</v>
          </cell>
          <cell r="E137" t="str">
            <v>盒</v>
          </cell>
          <cell r="F137" t="str">
            <v>先声药业有限公司(原：海南先声药业有限公司)</v>
          </cell>
          <cell r="G137" t="str">
            <v>先声药业</v>
          </cell>
          <cell r="H137" t="str">
            <v/>
          </cell>
          <cell r="I137">
            <v>5</v>
          </cell>
        </row>
        <row r="138">
          <cell r="B138">
            <v>11968</v>
          </cell>
          <cell r="C138" t="str">
            <v>盐酸左卡巴斯汀鼻喷雾剂(立复汀)</v>
          </cell>
          <cell r="D138" t="str">
            <v>10ml:5mg</v>
          </cell>
          <cell r="E138" t="str">
            <v>瓶</v>
          </cell>
          <cell r="F138" t="str">
            <v>上海强生制药有限公司</v>
          </cell>
          <cell r="G138" t="str">
            <v>上海强生制药</v>
          </cell>
          <cell r="H138" t="str">
            <v/>
          </cell>
          <cell r="I138">
            <v>5</v>
          </cell>
        </row>
        <row r="139">
          <cell r="B139">
            <v>10516</v>
          </cell>
          <cell r="C139" t="str">
            <v>迈之灵片</v>
          </cell>
          <cell r="D139" t="str">
            <v>150mgx20片</v>
          </cell>
          <cell r="E139" t="str">
            <v>盒</v>
          </cell>
          <cell r="F139" t="str">
            <v>德国礼达大药厂</v>
          </cell>
          <cell r="G139" t="str">
            <v>德国礼达大药厂</v>
          </cell>
          <cell r="H139" t="str">
            <v/>
          </cell>
          <cell r="I139">
            <v>5</v>
          </cell>
        </row>
        <row r="140">
          <cell r="B140">
            <v>81882</v>
          </cell>
          <cell r="C140" t="str">
            <v xml:space="preserve">薄荷膏 </v>
          </cell>
          <cell r="D140" t="str">
            <v xml:space="preserve">4g
</v>
          </cell>
          <cell r="E140" t="str">
            <v>支</v>
          </cell>
          <cell r="F140" t="str">
            <v>厦门美商医药有限公司(原:厦门东风药业有限公司)</v>
          </cell>
          <cell r="G140" t="str">
            <v xml:space="preserve">厦门美商
</v>
          </cell>
          <cell r="H140" t="str">
            <v/>
          </cell>
          <cell r="I140">
            <v>5</v>
          </cell>
        </row>
        <row r="141">
          <cell r="B141">
            <v>9054</v>
          </cell>
          <cell r="C141" t="str">
            <v>马来酸依那普利片</v>
          </cell>
          <cell r="D141" t="str">
            <v>10mgx16片</v>
          </cell>
          <cell r="E141" t="str">
            <v>盒</v>
          </cell>
          <cell r="F141" t="str">
            <v>上海现代制药股份有限公司(上海现代浦东药厂有限公司</v>
          </cell>
          <cell r="G141" t="str">
            <v>上海现代</v>
          </cell>
          <cell r="H141" t="str">
            <v/>
          </cell>
          <cell r="I141">
            <v>5</v>
          </cell>
        </row>
        <row r="142">
          <cell r="B142">
            <v>74166</v>
          </cell>
          <cell r="C142" t="str">
            <v>双黄连口服液</v>
          </cell>
          <cell r="D142" t="str">
            <v>20mlx10支</v>
          </cell>
          <cell r="E142" t="str">
            <v>盒</v>
          </cell>
          <cell r="F142" t="str">
            <v>河南太龙药业股份有限公司(原：河南竹林众生)</v>
          </cell>
          <cell r="G142" t="str">
            <v>河南太龙</v>
          </cell>
          <cell r="H142" t="str">
            <v/>
          </cell>
          <cell r="I142">
            <v>5</v>
          </cell>
        </row>
        <row r="143">
          <cell r="B143">
            <v>83306</v>
          </cell>
          <cell r="C143" t="str">
            <v>附子理中丸</v>
          </cell>
          <cell r="D143" t="str">
            <v>6gx12袋(水蜜丸)</v>
          </cell>
          <cell r="E143" t="str">
            <v>盒</v>
          </cell>
          <cell r="F143" t="str">
            <v>太极集团四川绵阳制药有限公司</v>
          </cell>
          <cell r="G143" t="str">
            <v>太极绵阳</v>
          </cell>
          <cell r="H143" t="str">
            <v/>
          </cell>
          <cell r="I143">
            <v>5</v>
          </cell>
        </row>
        <row r="144">
          <cell r="B144">
            <v>17327</v>
          </cell>
          <cell r="C144" t="str">
            <v>炔雌醇环丙孕酮片(达英-35)</v>
          </cell>
          <cell r="D144" t="str">
            <v>2mg:0.035mgx21片</v>
          </cell>
          <cell r="E144" t="str">
            <v>盒</v>
          </cell>
          <cell r="F144" t="str">
            <v>拜耳医药保健有限公司广州分公司</v>
          </cell>
          <cell r="G144" t="str">
            <v>拜耳广州公司</v>
          </cell>
          <cell r="H144" t="str">
            <v/>
          </cell>
          <cell r="I144">
            <v>5</v>
          </cell>
        </row>
        <row r="145">
          <cell r="B145">
            <v>4077</v>
          </cell>
          <cell r="C145" t="str">
            <v>拉米夫定片(贺普丁片)</v>
          </cell>
          <cell r="D145" t="str">
            <v>0.1gx14片</v>
          </cell>
          <cell r="E145" t="str">
            <v>盒</v>
          </cell>
          <cell r="F145" t="str">
            <v>葛兰素史克制药(苏州)有限公司</v>
          </cell>
          <cell r="G145" t="str">
            <v>苏州葛兰素史克</v>
          </cell>
          <cell r="H145" t="str">
            <v/>
          </cell>
          <cell r="I145">
            <v>5</v>
          </cell>
        </row>
        <row r="146">
          <cell r="B146">
            <v>38804</v>
          </cell>
          <cell r="C146" t="str">
            <v>匹多莫德片(万适宁)</v>
          </cell>
          <cell r="D146" t="str">
            <v>0.4gx6片</v>
          </cell>
          <cell r="E146" t="str">
            <v>盒</v>
          </cell>
          <cell r="F146" t="str">
            <v>广州太阳石药业有限公司</v>
          </cell>
          <cell r="G146" t="str">
            <v>广州太阳石</v>
          </cell>
          <cell r="H146" t="str">
            <v/>
          </cell>
          <cell r="I146">
            <v>5</v>
          </cell>
        </row>
        <row r="147">
          <cell r="B147">
            <v>62215</v>
          </cell>
          <cell r="C147" t="str">
            <v>益血生胶囊</v>
          </cell>
          <cell r="D147" t="str">
            <v>0.25x36粒</v>
          </cell>
          <cell r="E147" t="str">
            <v>盒</v>
          </cell>
          <cell r="F147" t="str">
            <v>珠海金仁药业股份有限公司</v>
          </cell>
          <cell r="G147" t="str">
            <v>珠海金仁</v>
          </cell>
          <cell r="H147" t="str">
            <v/>
          </cell>
          <cell r="I147">
            <v>5</v>
          </cell>
        </row>
        <row r="148">
          <cell r="B148">
            <v>10123</v>
          </cell>
          <cell r="C148" t="str">
            <v>克霉唑乳膏</v>
          </cell>
          <cell r="D148" t="str">
            <v>10g：0.1g(1%)</v>
          </cell>
          <cell r="E148" t="str">
            <v>支</v>
          </cell>
          <cell r="F148" t="str">
            <v>芜湖三益信成制药有限公司</v>
          </cell>
          <cell r="G148" t="str">
            <v>芜湖三益信成</v>
          </cell>
          <cell r="H148" t="str">
            <v/>
          </cell>
          <cell r="I148">
            <v>5</v>
          </cell>
        </row>
        <row r="149">
          <cell r="B149">
            <v>63486</v>
          </cell>
          <cell r="C149" t="str">
            <v>戊酸雌二醇片</v>
          </cell>
          <cell r="D149" t="str">
            <v>1mgx21片</v>
          </cell>
          <cell r="E149" t="str">
            <v>盒</v>
          </cell>
          <cell r="F149" t="str">
            <v>拜耳医药广州分公司</v>
          </cell>
          <cell r="G149" t="str">
            <v>拜耳医药广州分公司</v>
          </cell>
          <cell r="H149" t="str">
            <v/>
          </cell>
          <cell r="I149">
            <v>5</v>
          </cell>
        </row>
        <row r="150">
          <cell r="B150">
            <v>16551</v>
          </cell>
          <cell r="C150" t="str">
            <v>杰士邦安全套</v>
          </cell>
          <cell r="D150" t="str">
            <v>7只(缤纷七彩)</v>
          </cell>
          <cell r="E150" t="str">
            <v>盒</v>
          </cell>
          <cell r="F150" t="str">
            <v>英国 JISSBON (UK) GLOBAL COMPANY</v>
          </cell>
          <cell r="G150" t="str">
            <v>英国授权泰国</v>
          </cell>
          <cell r="H150" t="str">
            <v/>
          </cell>
          <cell r="I150">
            <v>5</v>
          </cell>
        </row>
        <row r="151">
          <cell r="B151">
            <v>7946</v>
          </cell>
          <cell r="C151" t="str">
            <v>吉非罗齐胶囊</v>
          </cell>
          <cell r="D151" t="str">
            <v>300mgx20粒</v>
          </cell>
          <cell r="E151" t="str">
            <v>盒</v>
          </cell>
          <cell r="F151" t="str">
            <v>湖南千金湘江药业股份有限公司</v>
          </cell>
          <cell r="G151" t="str">
            <v>株洲湘江</v>
          </cell>
          <cell r="H151" t="str">
            <v/>
          </cell>
          <cell r="I151">
            <v>5</v>
          </cell>
        </row>
        <row r="152">
          <cell r="B152">
            <v>668</v>
          </cell>
          <cell r="C152" t="str">
            <v>罗红霉素分散片(严迪)</v>
          </cell>
          <cell r="D152" t="str">
            <v>50mgx12片(儿童用)</v>
          </cell>
          <cell r="E152" t="str">
            <v>盒</v>
          </cell>
          <cell r="F152" t="str">
            <v>哈药集团制药六厂</v>
          </cell>
          <cell r="G152" t="str">
            <v>哈药六厂</v>
          </cell>
          <cell r="H152" t="str">
            <v/>
          </cell>
          <cell r="I152">
            <v>5</v>
          </cell>
        </row>
        <row r="153">
          <cell r="B153">
            <v>2993</v>
          </cell>
          <cell r="C153" t="str">
            <v>黄芪精</v>
          </cell>
          <cell r="D153" t="str">
            <v>10mlx10支</v>
          </cell>
          <cell r="E153" t="str">
            <v>盒</v>
          </cell>
          <cell r="F153" t="str">
            <v>江苏扬子江药业集团有限公司</v>
          </cell>
          <cell r="G153" t="str">
            <v>江苏扬子江</v>
          </cell>
          <cell r="H153" t="str">
            <v/>
          </cell>
          <cell r="I153">
            <v>5</v>
          </cell>
        </row>
        <row r="154">
          <cell r="B154">
            <v>274</v>
          </cell>
          <cell r="C154" t="str">
            <v>阿苯达唑片(史克肠虫清)</v>
          </cell>
          <cell r="D154" t="str">
            <v>0.2gx10片</v>
          </cell>
          <cell r="E154" t="str">
            <v>盒</v>
          </cell>
          <cell r="F154" t="str">
            <v>中美天津史克制药有限公司</v>
          </cell>
          <cell r="G154" t="str">
            <v>天津史克</v>
          </cell>
          <cell r="H154" t="str">
            <v/>
          </cell>
          <cell r="I154">
            <v>5</v>
          </cell>
        </row>
        <row r="155">
          <cell r="B155">
            <v>1201</v>
          </cell>
          <cell r="C155" t="str">
            <v>心脑清软胶囊(五福心脑康)</v>
          </cell>
          <cell r="D155" t="str">
            <v>100粒</v>
          </cell>
          <cell r="E155" t="str">
            <v>瓶</v>
          </cell>
          <cell r="F155" t="str">
            <v>神威药业有限公司</v>
          </cell>
          <cell r="G155" t="str">
            <v>神威药业</v>
          </cell>
          <cell r="H155" t="str">
            <v/>
          </cell>
          <cell r="I155">
            <v>5</v>
          </cell>
        </row>
        <row r="156">
          <cell r="B156">
            <v>233</v>
          </cell>
          <cell r="C156" t="str">
            <v>颠茄磺苄啶片(泻痢停片)</v>
          </cell>
          <cell r="D156" t="str">
            <v>0.488gx10片</v>
          </cell>
          <cell r="E156" t="str">
            <v>瓶</v>
          </cell>
          <cell r="F156" t="str">
            <v>哈药集团制药六厂</v>
          </cell>
          <cell r="G156" t="str">
            <v>哈药六厂</v>
          </cell>
          <cell r="H156" t="str">
            <v/>
          </cell>
          <cell r="I156">
            <v>5</v>
          </cell>
        </row>
        <row r="157">
          <cell r="B157">
            <v>689</v>
          </cell>
          <cell r="C157" t="str">
            <v>甘露聚糖肽片(多抗)</v>
          </cell>
          <cell r="D157" t="str">
            <v>5mgx24片x2板</v>
          </cell>
          <cell r="E157" t="str">
            <v>盒</v>
          </cell>
          <cell r="F157" t="str">
            <v>成都利尔药业有限公司</v>
          </cell>
          <cell r="G157" t="str">
            <v>成都利尔</v>
          </cell>
          <cell r="H157" t="str">
            <v/>
          </cell>
          <cell r="I157">
            <v>5</v>
          </cell>
        </row>
        <row r="158">
          <cell r="B158">
            <v>5528</v>
          </cell>
          <cell r="C158" t="str">
            <v>腰痛片</v>
          </cell>
          <cell r="D158" t="str">
            <v>0.28gx50片</v>
          </cell>
          <cell r="E158" t="str">
            <v>瓶</v>
          </cell>
          <cell r="F158" t="str">
            <v>太极集团重庆桐君阁药厂有限公司</v>
          </cell>
          <cell r="G158" t="str">
            <v>重庆桐君阁</v>
          </cell>
          <cell r="H158" t="str">
            <v/>
          </cell>
          <cell r="I158">
            <v>5</v>
          </cell>
        </row>
        <row r="159">
          <cell r="B159">
            <v>25939</v>
          </cell>
          <cell r="C159" t="str">
            <v>伤湿止痛膏</v>
          </cell>
          <cell r="D159" t="str">
            <v>◆7cmx10cmx2贴x5袋(精装)</v>
          </cell>
          <cell r="E159" t="str">
            <v>盒</v>
          </cell>
          <cell r="F159" t="str">
            <v>河南羚锐制药股份有限公司</v>
          </cell>
          <cell r="G159" t="str">
            <v>河南羚锐制药</v>
          </cell>
          <cell r="H159" t="str">
            <v/>
          </cell>
          <cell r="I159">
            <v>5</v>
          </cell>
        </row>
        <row r="160">
          <cell r="B160">
            <v>114981</v>
          </cell>
          <cell r="C160" t="str">
            <v>普乐安片</v>
          </cell>
          <cell r="D160" t="str">
            <v>◆120片(薄膜衣)</v>
          </cell>
          <cell r="E160" t="str">
            <v>瓶</v>
          </cell>
          <cell r="F160" t="str">
            <v>云南白药集团股份有限公司</v>
          </cell>
          <cell r="G160" t="str">
            <v>云南白药</v>
          </cell>
          <cell r="H160" t="str">
            <v/>
          </cell>
          <cell r="I160">
            <v>5</v>
          </cell>
        </row>
        <row r="161">
          <cell r="B161">
            <v>12861</v>
          </cell>
          <cell r="C161" t="str">
            <v>布洛芬混悬液(美林)</v>
          </cell>
          <cell r="D161" t="str">
            <v>100ml</v>
          </cell>
          <cell r="E161" t="str">
            <v>瓶</v>
          </cell>
          <cell r="F161" t="str">
            <v>上海强生制药有限公司</v>
          </cell>
          <cell r="G161" t="str">
            <v>上海强生制药</v>
          </cell>
          <cell r="H161" t="str">
            <v/>
          </cell>
          <cell r="I161">
            <v>5</v>
          </cell>
        </row>
        <row r="162">
          <cell r="B162">
            <v>281</v>
          </cell>
          <cell r="C162" t="str">
            <v>吡拉西坦片(脑复康片)</v>
          </cell>
          <cell r="D162" t="str">
            <v>0.4gx100片</v>
          </cell>
          <cell r="E162" t="str">
            <v>瓶</v>
          </cell>
          <cell r="F162" t="str">
            <v>湖北华中药业有限公司</v>
          </cell>
          <cell r="G162" t="str">
            <v>湖北华中</v>
          </cell>
          <cell r="H162" t="str">
            <v/>
          </cell>
          <cell r="I162">
            <v>5</v>
          </cell>
        </row>
        <row r="163">
          <cell r="B163">
            <v>3100</v>
          </cell>
          <cell r="C163" t="str">
            <v>曲咪新乳膏(皮康霜)</v>
          </cell>
          <cell r="D163" t="str">
            <v>10g</v>
          </cell>
          <cell r="E163" t="str">
            <v>支</v>
          </cell>
          <cell r="F163" t="str">
            <v>芜湖三益信成制药有限公司</v>
          </cell>
          <cell r="G163" t="str">
            <v>芜湖三益信成</v>
          </cell>
          <cell r="H163" t="str">
            <v/>
          </cell>
          <cell r="I163">
            <v>5</v>
          </cell>
        </row>
        <row r="164">
          <cell r="B164">
            <v>10308</v>
          </cell>
          <cell r="C164" t="str">
            <v>香菊片</v>
          </cell>
          <cell r="D164" t="str">
            <v>0.3gx18片x2板</v>
          </cell>
          <cell r="E164" t="str">
            <v>盒</v>
          </cell>
          <cell r="F164" t="str">
            <v>陕西香菊制药有限责任公司</v>
          </cell>
          <cell r="G164" t="str">
            <v>陕西香菊制药</v>
          </cell>
          <cell r="H164" t="str">
            <v/>
          </cell>
          <cell r="I164">
            <v>5</v>
          </cell>
        </row>
        <row r="165">
          <cell r="B165">
            <v>110800</v>
          </cell>
          <cell r="C165" t="str">
            <v>苯磺酸左旋氨氯地平片</v>
          </cell>
          <cell r="D165" t="str">
            <v>2.5mgx14片</v>
          </cell>
          <cell r="E165" t="str">
            <v>盒</v>
          </cell>
          <cell r="F165" t="str">
            <v>先声药业有限公司(原：海南先声药业有限公司)</v>
          </cell>
          <cell r="G165" t="str">
            <v>先声药业</v>
          </cell>
          <cell r="H165" t="str">
            <v/>
          </cell>
          <cell r="I165">
            <v>5</v>
          </cell>
        </row>
        <row r="166">
          <cell r="B166">
            <v>113908</v>
          </cell>
          <cell r="C166" t="str">
            <v>Best蛋白质粉</v>
          </cell>
          <cell r="D166" t="str">
            <v>◆450g</v>
          </cell>
          <cell r="E166" t="str">
            <v>罐</v>
          </cell>
          <cell r="F166" t="str">
            <v/>
          </cell>
          <cell r="G166" t="str">
            <v>美国SK</v>
          </cell>
          <cell r="H166" t="str">
            <v/>
          </cell>
          <cell r="I166">
            <v>5</v>
          </cell>
        </row>
        <row r="167">
          <cell r="B167">
            <v>6378</v>
          </cell>
          <cell r="C167" t="str">
            <v>天然胶乳橡胶避孕套</v>
          </cell>
          <cell r="D167" t="str">
            <v>12只(超薄型)</v>
          </cell>
          <cell r="E167" t="str">
            <v>盒</v>
          </cell>
          <cell r="F167" t="str">
            <v>青岛伦敦杜蕾斯有限公司(青岛伦敦国际乳胶有限公司)</v>
          </cell>
          <cell r="G167" t="str">
            <v>青岛伦敦杜蕾斯</v>
          </cell>
          <cell r="H167" t="str">
            <v/>
          </cell>
          <cell r="I167">
            <v>5</v>
          </cell>
        </row>
        <row r="168">
          <cell r="B168">
            <v>50186</v>
          </cell>
          <cell r="C168" t="str">
            <v>喉舒宁片</v>
          </cell>
          <cell r="D168" t="str">
            <v>◆0.27gx24片</v>
          </cell>
          <cell r="E168" t="str">
            <v>盒</v>
          </cell>
          <cell r="F168" t="str">
            <v>广西龙州方略制药有限公司</v>
          </cell>
          <cell r="G168" t="str">
            <v>广西方略</v>
          </cell>
          <cell r="H168" t="str">
            <v/>
          </cell>
          <cell r="I168">
            <v>5</v>
          </cell>
        </row>
        <row r="169">
          <cell r="B169">
            <v>39504</v>
          </cell>
          <cell r="C169" t="str">
            <v>盐酸咪达普利片(达爽)</v>
          </cell>
          <cell r="D169" t="str">
            <v>5mgx10片</v>
          </cell>
          <cell r="E169" t="str">
            <v>袋</v>
          </cell>
          <cell r="F169" t="str">
            <v>天津田边制药有限公司</v>
          </cell>
          <cell r="G169" t="str">
            <v>天津田边</v>
          </cell>
          <cell r="H169" t="str">
            <v/>
          </cell>
          <cell r="I169">
            <v>5</v>
          </cell>
        </row>
        <row r="170">
          <cell r="B170">
            <v>476</v>
          </cell>
          <cell r="C170" t="str">
            <v>酚酞片</v>
          </cell>
          <cell r="D170" t="str">
            <v>0.1gx100片</v>
          </cell>
          <cell r="E170" t="str">
            <v>瓶</v>
          </cell>
          <cell r="F170" t="str">
            <v>北京太洋药业有限公司</v>
          </cell>
          <cell r="G170" t="str">
            <v>北京太洋</v>
          </cell>
          <cell r="H170" t="str">
            <v/>
          </cell>
          <cell r="I170">
            <v>5</v>
          </cell>
        </row>
        <row r="171">
          <cell r="B171">
            <v>956</v>
          </cell>
          <cell r="C171" t="str">
            <v>肛泰栓</v>
          </cell>
          <cell r="D171" t="str">
            <v>1gx6粒</v>
          </cell>
          <cell r="E171" t="str">
            <v>盒</v>
          </cell>
          <cell r="F171" t="str">
            <v>烟台荣昌制药有限公司</v>
          </cell>
          <cell r="G171" t="str">
            <v>烟台荣昌制药</v>
          </cell>
          <cell r="H171" t="str">
            <v/>
          </cell>
          <cell r="I171">
            <v>5</v>
          </cell>
        </row>
        <row r="172">
          <cell r="B172">
            <v>57491</v>
          </cell>
          <cell r="C172" t="str">
            <v>通窍鼻炎片</v>
          </cell>
          <cell r="D172" t="str">
            <v>◆18片x2板(糖衣)</v>
          </cell>
          <cell r="E172" t="str">
            <v>盒</v>
          </cell>
          <cell r="F172" t="str">
            <v>长春人民药业集团有限公司</v>
          </cell>
          <cell r="G172" t="str">
            <v>长春人民</v>
          </cell>
          <cell r="H172" t="str">
            <v/>
          </cell>
          <cell r="I172">
            <v>5</v>
          </cell>
        </row>
        <row r="173">
          <cell r="B173">
            <v>91011</v>
          </cell>
          <cell r="C173" t="str">
            <v>苦荞茶</v>
          </cell>
          <cell r="D173" t="str">
            <v>200g普通</v>
          </cell>
          <cell r="E173" t="str">
            <v>盒</v>
          </cell>
          <cell r="F173" t="str">
            <v>西昌三匠苦荞开发有限公司</v>
          </cell>
          <cell r="G173" t="str">
            <v>西昌三匠</v>
          </cell>
          <cell r="H173" t="str">
            <v/>
          </cell>
          <cell r="I173">
            <v>5</v>
          </cell>
        </row>
        <row r="174">
          <cell r="B174">
            <v>41576</v>
          </cell>
          <cell r="C174" t="str">
            <v>银杏蜜环口服溶液</v>
          </cell>
          <cell r="D174" t="str">
            <v>10mlx12支</v>
          </cell>
          <cell r="E174" t="str">
            <v>盒</v>
          </cell>
          <cell r="F174" t="str">
            <v>成都天银制药有限公司</v>
          </cell>
          <cell r="G174" t="str">
            <v>成都天银</v>
          </cell>
          <cell r="H174" t="str">
            <v/>
          </cell>
          <cell r="I174">
            <v>5</v>
          </cell>
        </row>
        <row r="175">
          <cell r="B175">
            <v>35532</v>
          </cell>
          <cell r="C175" t="str">
            <v>复方薄荷脑鼻用吸入剂</v>
          </cell>
          <cell r="D175" t="str">
            <v>0.675g</v>
          </cell>
          <cell r="E175" t="str">
            <v>支</v>
          </cell>
          <cell r="F175" t="str">
            <v>曼秀雷敦(中国)药业有限公司</v>
          </cell>
          <cell r="G175" t="str">
            <v>曼秀雷敦</v>
          </cell>
          <cell r="H175" t="str">
            <v/>
          </cell>
          <cell r="I175">
            <v>5</v>
          </cell>
        </row>
        <row r="176">
          <cell r="B176">
            <v>64749</v>
          </cell>
          <cell r="C176" t="str">
            <v>参苏丸</v>
          </cell>
          <cell r="D176" t="str">
            <v>6gx6袋</v>
          </cell>
          <cell r="E176" t="str">
            <v>盒</v>
          </cell>
          <cell r="F176" t="str">
            <v>太极集团重庆中药二厂</v>
          </cell>
          <cell r="G176" t="str">
            <v>重庆中药二厂</v>
          </cell>
          <cell r="H176" t="str">
            <v/>
          </cell>
          <cell r="I176">
            <v>4</v>
          </cell>
        </row>
        <row r="177">
          <cell r="B177">
            <v>47841</v>
          </cell>
          <cell r="C177" t="str">
            <v>脑血康口服液</v>
          </cell>
          <cell r="D177" t="str">
            <v>10mlx10支</v>
          </cell>
          <cell r="E177" t="str">
            <v>盒</v>
          </cell>
          <cell r="F177" t="str">
            <v>沈阳绿洲制药有限责任公司</v>
          </cell>
          <cell r="G177" t="str">
            <v>沈阳绿洲制药</v>
          </cell>
          <cell r="H177" t="str">
            <v/>
          </cell>
          <cell r="I177">
            <v>4</v>
          </cell>
        </row>
        <row r="178">
          <cell r="B178">
            <v>5208</v>
          </cell>
          <cell r="C178" t="str">
            <v>牛黄降压丸</v>
          </cell>
          <cell r="D178" t="str">
            <v>1.6gx10丸</v>
          </cell>
          <cell r="E178" t="str">
            <v>盒</v>
          </cell>
          <cell r="F178" t="str">
            <v>北京同仁堂股份有限公司同仁堂制药厂</v>
          </cell>
          <cell r="G178" t="str">
            <v>同仁堂制药厂</v>
          </cell>
          <cell r="H178" t="str">
            <v/>
          </cell>
          <cell r="I178">
            <v>4</v>
          </cell>
        </row>
        <row r="179">
          <cell r="B179">
            <v>1603</v>
          </cell>
          <cell r="C179" t="str">
            <v>清火片</v>
          </cell>
          <cell r="D179" t="str">
            <v>12片x2板(糖衣)</v>
          </cell>
          <cell r="E179" t="str">
            <v>盒</v>
          </cell>
          <cell r="F179" t="str">
            <v>南宁市维威制药有限公司</v>
          </cell>
          <cell r="G179" t="str">
            <v>南宁维威制药</v>
          </cell>
          <cell r="H179" t="str">
            <v/>
          </cell>
          <cell r="I179">
            <v>4</v>
          </cell>
        </row>
        <row r="180">
          <cell r="B180">
            <v>37629</v>
          </cell>
          <cell r="C180" t="str">
            <v>葡萄糖酸钙锌口服液(新钙特)</v>
          </cell>
          <cell r="D180" t="str">
            <v>◆10mlx18支</v>
          </cell>
          <cell r="E180" t="str">
            <v>盒</v>
          </cell>
          <cell r="F180" t="str">
            <v>湖北午时制药有限公司</v>
          </cell>
          <cell r="G180" t="str">
            <v>湖北午时制药</v>
          </cell>
          <cell r="H180" t="str">
            <v/>
          </cell>
          <cell r="I180">
            <v>4</v>
          </cell>
        </row>
        <row r="181">
          <cell r="B181">
            <v>20507</v>
          </cell>
          <cell r="C181" t="str">
            <v>复方吲哚美辛酊(舒肤特酊)</v>
          </cell>
          <cell r="D181" t="str">
            <v>50ml</v>
          </cell>
          <cell r="E181" t="str">
            <v>瓶</v>
          </cell>
          <cell r="F181" t="str">
            <v>贵州宏奇药业有限公司</v>
          </cell>
          <cell r="G181" t="str">
            <v>贵州宏奇</v>
          </cell>
          <cell r="H181" t="str">
            <v/>
          </cell>
          <cell r="I181">
            <v>4</v>
          </cell>
        </row>
        <row r="182">
          <cell r="B182">
            <v>10605</v>
          </cell>
          <cell r="C182" t="str">
            <v>小儿咽扁颗粒</v>
          </cell>
          <cell r="D182" t="str">
            <v>8gx10袋</v>
          </cell>
          <cell r="E182" t="str">
            <v>盒</v>
          </cell>
          <cell r="F182" t="str">
            <v>贵州神奇药业股份有限公司</v>
          </cell>
          <cell r="G182" t="str">
            <v>贵州神奇药业</v>
          </cell>
          <cell r="H182" t="str">
            <v/>
          </cell>
          <cell r="I182">
            <v>4</v>
          </cell>
        </row>
        <row r="183">
          <cell r="B183">
            <v>737</v>
          </cell>
          <cell r="C183" t="str">
            <v>阿咖酚散(头痛粉)</v>
          </cell>
          <cell r="D183" t="str">
            <v>0.65gx100包</v>
          </cell>
          <cell r="E183" t="str">
            <v>盒</v>
          </cell>
          <cell r="F183" t="str">
            <v>重庆和平制药有限公司</v>
          </cell>
          <cell r="G183" t="str">
            <v>重庆和平</v>
          </cell>
          <cell r="H183" t="str">
            <v/>
          </cell>
          <cell r="I183">
            <v>4</v>
          </cell>
        </row>
        <row r="184">
          <cell r="B184">
            <v>49943</v>
          </cell>
          <cell r="C184" t="str">
            <v>槐角丸</v>
          </cell>
          <cell r="D184" t="str">
            <v>6gx10袋(水蜜丸)</v>
          </cell>
          <cell r="E184" t="str">
            <v>盒</v>
          </cell>
          <cell r="F184" t="str">
            <v>太极集团重庆桐君阁药厂有限公司</v>
          </cell>
          <cell r="G184" t="str">
            <v>重庆桐君阁</v>
          </cell>
          <cell r="H184" t="str">
            <v/>
          </cell>
          <cell r="I184">
            <v>4</v>
          </cell>
        </row>
        <row r="185">
          <cell r="B185">
            <v>1941</v>
          </cell>
          <cell r="C185" t="str">
            <v>小儿止咳糖浆</v>
          </cell>
          <cell r="D185" t="str">
            <v>90ml</v>
          </cell>
          <cell r="E185" t="str">
            <v>瓶</v>
          </cell>
          <cell r="F185" t="str">
            <v>贵州益佰制药股份有限公司</v>
          </cell>
          <cell r="G185" t="str">
            <v>贵州益佰制药</v>
          </cell>
          <cell r="H185" t="str">
            <v/>
          </cell>
          <cell r="I185">
            <v>4</v>
          </cell>
        </row>
        <row r="186">
          <cell r="B186">
            <v>92205</v>
          </cell>
          <cell r="C186" t="str">
            <v>复合肽特殊膳食营养液Ⅱ型（初元）</v>
          </cell>
          <cell r="D186" t="str">
            <v>100mlx5瓶（体虚人群）</v>
          </cell>
          <cell r="E186" t="str">
            <v>盒</v>
          </cell>
          <cell r="F186" t="str">
            <v/>
          </cell>
          <cell r="G186" t="str">
            <v>江中药业股份</v>
          </cell>
          <cell r="H186" t="str">
            <v/>
          </cell>
          <cell r="I186">
            <v>4</v>
          </cell>
        </row>
        <row r="187">
          <cell r="B187">
            <v>13339</v>
          </cell>
          <cell r="C187" t="str">
            <v>伊曲康唑胶囊(易启康)</v>
          </cell>
          <cell r="D187" t="str">
            <v>0.1gx7粒</v>
          </cell>
          <cell r="E187" t="str">
            <v>盒</v>
          </cell>
          <cell r="F187" t="str">
            <v>成都倍特药业有限公司</v>
          </cell>
          <cell r="G187" t="str">
            <v>成都倍特</v>
          </cell>
          <cell r="H187" t="str">
            <v/>
          </cell>
          <cell r="I187">
            <v>4</v>
          </cell>
        </row>
        <row r="188">
          <cell r="B188">
            <v>17277</v>
          </cell>
          <cell r="C188" t="str">
            <v>盐酸胺碘酮片(可达龙)</v>
          </cell>
          <cell r="D188" t="str">
            <v>0.2gx10片</v>
          </cell>
          <cell r="E188" t="str">
            <v>盒</v>
          </cell>
          <cell r="F188" t="str">
            <v>杭州赛诺菲圣德拉堡民生制药有限公司</v>
          </cell>
          <cell r="G188" t="str">
            <v>杭州赛诺菲圣德</v>
          </cell>
          <cell r="H188" t="str">
            <v/>
          </cell>
          <cell r="I188">
            <v>4</v>
          </cell>
        </row>
        <row r="189">
          <cell r="B189">
            <v>17368</v>
          </cell>
          <cell r="C189" t="str">
            <v>复方氯己定含漱液(口泰)</v>
          </cell>
          <cell r="D189" t="str">
            <v>200ml</v>
          </cell>
          <cell r="E189" t="str">
            <v>瓶</v>
          </cell>
          <cell r="F189" t="str">
            <v>深圳南粤药业有限公司</v>
          </cell>
          <cell r="G189" t="str">
            <v>深圳南粤</v>
          </cell>
          <cell r="H189" t="str">
            <v/>
          </cell>
          <cell r="I189">
            <v>4</v>
          </cell>
        </row>
        <row r="190">
          <cell r="B190">
            <v>38929</v>
          </cell>
          <cell r="C190" t="str">
            <v>厄贝沙坦氢氯噻嗪片(安博诺)</v>
          </cell>
          <cell r="D190" t="str">
            <v>150mg:12.5mgx7片</v>
          </cell>
          <cell r="E190" t="str">
            <v>盒</v>
          </cell>
          <cell r="F190" t="str">
            <v>赛诺菲安万特(杭州)制药有限公司</v>
          </cell>
          <cell r="G190" t="str">
            <v>赛诺菲安万特(杭州)</v>
          </cell>
          <cell r="H190" t="str">
            <v/>
          </cell>
          <cell r="I190">
            <v>4</v>
          </cell>
        </row>
        <row r="191">
          <cell r="B191">
            <v>114940</v>
          </cell>
          <cell r="C191" t="str">
            <v>双唑泰阴道泡腾片</v>
          </cell>
          <cell r="D191" t="str">
            <v>◆0.2gx7片</v>
          </cell>
          <cell r="E191" t="str">
            <v>盒</v>
          </cell>
          <cell r="F191" t="str">
            <v/>
          </cell>
          <cell r="G191" t="str">
            <v>湖北东信</v>
          </cell>
          <cell r="H191" t="str">
            <v/>
          </cell>
          <cell r="I191">
            <v>4</v>
          </cell>
        </row>
        <row r="192">
          <cell r="B192">
            <v>107476</v>
          </cell>
          <cell r="C192" t="str">
            <v>复方氯化钠滴眼液(E洁)</v>
          </cell>
          <cell r="D192" t="str">
            <v>◆0.55%:15ml</v>
          </cell>
          <cell r="E192" t="str">
            <v>盒</v>
          </cell>
          <cell r="F192" t="str">
            <v>武汉五景药业有限公司</v>
          </cell>
          <cell r="G192" t="str">
            <v>武汉五景</v>
          </cell>
          <cell r="H192" t="str">
            <v/>
          </cell>
          <cell r="I192">
            <v>4</v>
          </cell>
        </row>
        <row r="193">
          <cell r="B193">
            <v>10908</v>
          </cell>
          <cell r="C193" t="str">
            <v>心元胶囊</v>
          </cell>
          <cell r="D193" t="str">
            <v>0.3gx20粒</v>
          </cell>
          <cell r="E193" t="str">
            <v>盒</v>
          </cell>
          <cell r="F193" t="str">
            <v>吉泰安(四川)药业有限公司</v>
          </cell>
          <cell r="G193" t="str">
            <v>四川吉泰安</v>
          </cell>
          <cell r="H193" t="str">
            <v/>
          </cell>
          <cell r="I193">
            <v>4</v>
          </cell>
        </row>
        <row r="194">
          <cell r="B194">
            <v>108148</v>
          </cell>
          <cell r="C194" t="str">
            <v>美顺子牌芦荟通畅胶囊(美澳健)</v>
          </cell>
          <cell r="D194" t="str">
            <v>10.4g(0.4gx26粒)</v>
          </cell>
          <cell r="E194" t="str">
            <v>瓶</v>
          </cell>
          <cell r="F194" t="str">
            <v>广州龙力商贸发展有限公司</v>
          </cell>
          <cell r="G194" t="str">
            <v>广州龙力(广州美澳健)</v>
          </cell>
          <cell r="H194" t="str">
            <v/>
          </cell>
          <cell r="I194">
            <v>4</v>
          </cell>
        </row>
        <row r="195">
          <cell r="B195">
            <v>14635</v>
          </cell>
          <cell r="C195" t="str">
            <v>川贝枇杷糖浆</v>
          </cell>
          <cell r="D195" t="str">
            <v>180ml</v>
          </cell>
          <cell r="E195" t="str">
            <v>瓶</v>
          </cell>
          <cell r="F195" t="str">
            <v>太极集团四川天诚制药有限公司</v>
          </cell>
          <cell r="G195" t="str">
            <v>四川天诚制药</v>
          </cell>
          <cell r="H195" t="str">
            <v/>
          </cell>
          <cell r="I195">
            <v>4</v>
          </cell>
        </row>
        <row r="196">
          <cell r="B196">
            <v>74054</v>
          </cell>
          <cell r="C196" t="str">
            <v>苯扎氯铵贴</v>
          </cell>
          <cell r="D196" t="str">
            <v>38mmx25mmx4片</v>
          </cell>
          <cell r="E196" t="str">
            <v>盒</v>
          </cell>
          <cell r="F196" t="str">
            <v>上海强生有限公司</v>
          </cell>
          <cell r="G196" t="str">
            <v>上海强生</v>
          </cell>
          <cell r="H196" t="str">
            <v/>
          </cell>
          <cell r="I196">
            <v>4</v>
          </cell>
        </row>
        <row r="197">
          <cell r="B197">
            <v>1551</v>
          </cell>
          <cell r="C197" t="str">
            <v>金鸡片</v>
          </cell>
          <cell r="D197" t="str">
            <v>100片</v>
          </cell>
          <cell r="E197" t="str">
            <v>盒</v>
          </cell>
          <cell r="F197" t="str">
            <v>广西灵峰药业有限公司</v>
          </cell>
          <cell r="G197" t="str">
            <v>广西灵峰药业</v>
          </cell>
          <cell r="H197" t="str">
            <v/>
          </cell>
          <cell r="I197">
            <v>4</v>
          </cell>
        </row>
        <row r="198">
          <cell r="B198">
            <v>52438</v>
          </cell>
          <cell r="C198" t="str">
            <v>维生素C加E咀嚼片(汤臣倍健)</v>
          </cell>
          <cell r="D198" t="str">
            <v>◆90g(1500mgx60片)</v>
          </cell>
          <cell r="E198" t="str">
            <v>瓶</v>
          </cell>
          <cell r="F198" t="str">
            <v>广东汤臣倍健生物科技股份有限公司</v>
          </cell>
          <cell r="G198" t="str">
            <v>广东汤臣倍健</v>
          </cell>
          <cell r="H198" t="str">
            <v/>
          </cell>
          <cell r="I198">
            <v>4</v>
          </cell>
        </row>
        <row r="199">
          <cell r="B199">
            <v>1753</v>
          </cell>
          <cell r="C199" t="str">
            <v>金钱草颗粒</v>
          </cell>
          <cell r="D199" t="str">
            <v>10gx20袋</v>
          </cell>
          <cell r="E199" t="str">
            <v>袋</v>
          </cell>
          <cell r="F199" t="str">
            <v>重庆科瑞制药有限责任公司</v>
          </cell>
          <cell r="G199" t="str">
            <v>重庆科瑞</v>
          </cell>
          <cell r="H199" t="str">
            <v/>
          </cell>
          <cell r="I199">
            <v>4</v>
          </cell>
        </row>
        <row r="200">
          <cell r="B200">
            <v>45450</v>
          </cell>
          <cell r="C200" t="str">
            <v>苍耳子鼻炎胶囊</v>
          </cell>
          <cell r="D200" t="str">
            <v>0.4gx12粒x2板</v>
          </cell>
          <cell r="E200" t="str">
            <v>盒</v>
          </cell>
          <cell r="F200" t="str">
            <v>成都森科制药有限公司</v>
          </cell>
          <cell r="G200" t="str">
            <v>成都森科制药</v>
          </cell>
          <cell r="H200" t="str">
            <v/>
          </cell>
          <cell r="I200">
            <v>4</v>
          </cell>
        </row>
        <row r="201">
          <cell r="B201">
            <v>50250</v>
          </cell>
          <cell r="C201" t="str">
            <v>感冒解毒颗粒</v>
          </cell>
          <cell r="D201" t="str">
            <v>◆5gx9袋</v>
          </cell>
          <cell r="E201" t="str">
            <v>盒</v>
          </cell>
          <cell r="F201" t="str">
            <v>黑龙江中医研究院制药</v>
          </cell>
          <cell r="G201" t="str">
            <v>黑龙江中医研究院</v>
          </cell>
          <cell r="H201" t="str">
            <v/>
          </cell>
          <cell r="I201">
            <v>4</v>
          </cell>
        </row>
        <row r="202">
          <cell r="B202">
            <v>7777</v>
          </cell>
          <cell r="C202" t="str">
            <v>吡拉西坦片</v>
          </cell>
          <cell r="D202" t="str">
            <v>0.4gx100片</v>
          </cell>
          <cell r="E202" t="str">
            <v>瓶</v>
          </cell>
          <cell r="F202" t="str">
            <v>东北制药总厂</v>
          </cell>
          <cell r="G202" t="str">
            <v>东北制药总厂(沈阳第一制药）</v>
          </cell>
          <cell r="H202" t="str">
            <v/>
          </cell>
          <cell r="I202">
            <v>4</v>
          </cell>
        </row>
        <row r="203">
          <cell r="B203">
            <v>17</v>
          </cell>
          <cell r="C203" t="str">
            <v>复方苁蓉补肾合剂(御苁蓉)</v>
          </cell>
          <cell r="D203" t="str">
            <v>100ml</v>
          </cell>
          <cell r="E203" t="str">
            <v>瓶</v>
          </cell>
          <cell r="F203" t="str">
            <v>北京双鹤高科天然药物有限责任公司</v>
          </cell>
          <cell r="G203" t="str">
            <v>北京双鹤高科</v>
          </cell>
          <cell r="H203" t="str">
            <v/>
          </cell>
          <cell r="I203">
            <v>4</v>
          </cell>
        </row>
        <row r="204">
          <cell r="B204">
            <v>21709</v>
          </cell>
          <cell r="C204" t="str">
            <v>头屑克星秀发灵洗剂</v>
          </cell>
          <cell r="D204" t="str">
            <v>80ml</v>
          </cell>
          <cell r="E204" t="str">
            <v>盒</v>
          </cell>
          <cell r="F204" t="str">
            <v>江西登科科技有限公司</v>
          </cell>
          <cell r="G204" t="str">
            <v>江西登科</v>
          </cell>
          <cell r="H204" t="str">
            <v/>
          </cell>
          <cell r="I204">
            <v>4</v>
          </cell>
        </row>
        <row r="205">
          <cell r="B205">
            <v>13625</v>
          </cell>
          <cell r="C205" t="str">
            <v>活力苏口服液</v>
          </cell>
          <cell r="D205" t="str">
            <v>10mlx6支</v>
          </cell>
          <cell r="E205" t="str">
            <v>盒</v>
          </cell>
          <cell r="F205" t="str">
            <v>成都地奥集团天府药业股份有限公司</v>
          </cell>
          <cell r="G205" t="str">
            <v>成都地奥天府</v>
          </cell>
          <cell r="H205" t="str">
            <v/>
          </cell>
          <cell r="I205">
            <v>3</v>
          </cell>
        </row>
        <row r="206">
          <cell r="B206">
            <v>43943</v>
          </cell>
          <cell r="C206" t="str">
            <v>痰咳净片</v>
          </cell>
          <cell r="D206" t="str">
            <v>0.2gx36片</v>
          </cell>
          <cell r="E206" t="str">
            <v>盒</v>
          </cell>
          <cell r="F206" t="str">
            <v>广州王老吉药业股份有限公司</v>
          </cell>
          <cell r="G206" t="str">
            <v>广州王老吉</v>
          </cell>
          <cell r="H206" t="str">
            <v/>
          </cell>
          <cell r="I206">
            <v>3</v>
          </cell>
        </row>
        <row r="207">
          <cell r="B207">
            <v>10314</v>
          </cell>
          <cell r="C207" t="str">
            <v>珍珠明目滴眼液</v>
          </cell>
          <cell r="D207" t="str">
            <v>10ml</v>
          </cell>
          <cell r="E207" t="str">
            <v>瓶</v>
          </cell>
          <cell r="F207" t="str">
            <v>北海国发海洋生物产业股份有限公司制药厂</v>
          </cell>
          <cell r="G207" t="str">
            <v>北海国发海洋</v>
          </cell>
          <cell r="H207" t="str">
            <v/>
          </cell>
          <cell r="I207">
            <v>3</v>
          </cell>
        </row>
        <row r="208">
          <cell r="B208">
            <v>16372</v>
          </cell>
          <cell r="C208" t="str">
            <v>茶碱缓释片(舒弗美)</v>
          </cell>
          <cell r="D208" t="str">
            <v>0.1gx24片</v>
          </cell>
          <cell r="E208" t="str">
            <v>盒</v>
          </cell>
          <cell r="F208" t="str">
            <v>广东迈特兴华药业有限公司</v>
          </cell>
          <cell r="G208" t="str">
            <v>广州迈特兴华</v>
          </cell>
          <cell r="H208" t="str">
            <v/>
          </cell>
          <cell r="I208">
            <v>3</v>
          </cell>
        </row>
        <row r="209">
          <cell r="B209">
            <v>16641</v>
          </cell>
          <cell r="C209" t="str">
            <v>法莫替丁片(高舒达)</v>
          </cell>
          <cell r="D209" t="str">
            <v>20mgx30片</v>
          </cell>
          <cell r="E209" t="str">
            <v>盒</v>
          </cell>
          <cell r="F209" t="str">
            <v>安斯泰来制药(中国)有限公司</v>
          </cell>
          <cell r="G209" t="str">
            <v>中国安斯泰来</v>
          </cell>
          <cell r="H209" t="str">
            <v/>
          </cell>
          <cell r="I209">
            <v>3</v>
          </cell>
        </row>
        <row r="210">
          <cell r="B210">
            <v>50180</v>
          </cell>
          <cell r="C210" t="str">
            <v>远红外肩周炎痛贴</v>
          </cell>
          <cell r="D210" t="str">
            <v>◆9.5cmx12.5cmx6贴</v>
          </cell>
          <cell r="E210" t="str">
            <v>盒</v>
          </cell>
          <cell r="F210" t="str">
            <v>贵州苗药药业有限公司</v>
          </cell>
          <cell r="G210" t="str">
            <v>贵州苗药</v>
          </cell>
          <cell r="H210" t="str">
            <v/>
          </cell>
          <cell r="I210">
            <v>3</v>
          </cell>
        </row>
        <row r="211">
          <cell r="B211">
            <v>14636</v>
          </cell>
          <cell r="C211" t="str">
            <v>川芎茶调丸</v>
          </cell>
          <cell r="D211" t="str">
            <v>32丸x2板(浓缩丸)</v>
          </cell>
          <cell r="E211" t="str">
            <v>盒</v>
          </cell>
          <cell r="F211" t="str">
            <v>太极集团重庆中药二厂</v>
          </cell>
          <cell r="G211" t="str">
            <v>重庆中药二厂</v>
          </cell>
          <cell r="H211" t="str">
            <v/>
          </cell>
          <cell r="I211">
            <v>3</v>
          </cell>
        </row>
        <row r="212">
          <cell r="B212">
            <v>41368</v>
          </cell>
          <cell r="C212" t="str">
            <v>维生素C泡腾片</v>
          </cell>
          <cell r="D212" t="str">
            <v>1gx15片x2支(橙味)</v>
          </cell>
          <cell r="E212" t="str">
            <v>盒</v>
          </cell>
          <cell r="F212" t="str">
            <v>拜耳医药保健有限公司</v>
          </cell>
          <cell r="G212" t="str">
            <v>拜耳医药保健</v>
          </cell>
          <cell r="H212" t="str">
            <v/>
          </cell>
          <cell r="I212">
            <v>3</v>
          </cell>
        </row>
        <row r="213">
          <cell r="B213">
            <v>17300</v>
          </cell>
          <cell r="C213" t="str">
            <v>盐酸氨溴索糖浆(沐舒坦)</v>
          </cell>
          <cell r="D213" t="str">
            <v>100ml：0.6g</v>
          </cell>
          <cell r="E213" t="str">
            <v>盒</v>
          </cell>
          <cell r="F213" t="str">
            <v>勃林格殷格翰公司(法国)</v>
          </cell>
          <cell r="G213" t="str">
            <v>法国勃林格殷格翰</v>
          </cell>
          <cell r="H213" t="str">
            <v/>
          </cell>
          <cell r="I213">
            <v>3</v>
          </cell>
        </row>
        <row r="214">
          <cell r="B214">
            <v>86999</v>
          </cell>
          <cell r="C214" t="str">
            <v>黑苦荞全株茶(三匠)</v>
          </cell>
          <cell r="D214" t="str">
            <v>120g(5gx24袋)</v>
          </cell>
          <cell r="E214" t="str">
            <v>盒</v>
          </cell>
          <cell r="F214" t="str">
            <v>西昌三匠苦荞开发有限公司</v>
          </cell>
          <cell r="G214" t="str">
            <v>西昌三匠苦荞</v>
          </cell>
          <cell r="H214" t="str">
            <v/>
          </cell>
          <cell r="I214">
            <v>3</v>
          </cell>
        </row>
        <row r="215">
          <cell r="B215">
            <v>108041</v>
          </cell>
          <cell r="C215" t="str">
            <v>红花油(真龙)</v>
          </cell>
          <cell r="D215" t="str">
            <v>27g</v>
          </cell>
          <cell r="E215" t="str">
            <v>瓶</v>
          </cell>
          <cell r="F215" t="str">
            <v>成都东洋百信制药有限公司</v>
          </cell>
          <cell r="G215" t="str">
            <v>成都东洋百信</v>
          </cell>
          <cell r="H215" t="str">
            <v/>
          </cell>
          <cell r="I215">
            <v>3</v>
          </cell>
        </row>
        <row r="216">
          <cell r="B216">
            <v>1730</v>
          </cell>
          <cell r="C216" t="str">
            <v>夏桑菊颗粒</v>
          </cell>
          <cell r="D216" t="str">
            <v>10gx20袋</v>
          </cell>
          <cell r="E216" t="str">
            <v>袋</v>
          </cell>
          <cell r="F216" t="str">
            <v>四川菲德力制药有限公司</v>
          </cell>
          <cell r="G216" t="str">
            <v>四川菲德力</v>
          </cell>
          <cell r="H216" t="str">
            <v/>
          </cell>
          <cell r="I216">
            <v>3</v>
          </cell>
        </row>
        <row r="217">
          <cell r="B217">
            <v>42685</v>
          </cell>
          <cell r="C217" t="str">
            <v>兰索拉唑片</v>
          </cell>
          <cell r="D217" t="str">
            <v>15mgx7片</v>
          </cell>
          <cell r="E217" t="str">
            <v>盒</v>
          </cell>
          <cell r="F217" t="str">
            <v>湖北潜龙药业有限公司</v>
          </cell>
          <cell r="G217" t="str">
            <v>湖北潜龙</v>
          </cell>
          <cell r="H217" t="str">
            <v/>
          </cell>
          <cell r="I217">
            <v>3</v>
          </cell>
        </row>
        <row r="218">
          <cell r="B218">
            <v>92834</v>
          </cell>
          <cell r="C218" t="str">
            <v>黑苦荞茶(三匠)</v>
          </cell>
          <cell r="D218" t="str">
            <v>120g(5gx24袋)</v>
          </cell>
          <cell r="E218" t="str">
            <v>盒</v>
          </cell>
          <cell r="F218" t="str">
            <v>西昌三匠苦荞开发有限公司</v>
          </cell>
          <cell r="G218" t="str">
            <v>西昌三匠苦荞</v>
          </cell>
          <cell r="H218" t="str">
            <v/>
          </cell>
          <cell r="I218">
            <v>3</v>
          </cell>
        </row>
        <row r="219">
          <cell r="B219">
            <v>20808</v>
          </cell>
          <cell r="C219" t="str">
            <v>甲硝唑片</v>
          </cell>
          <cell r="D219" t="str">
            <v>0.2gx100片</v>
          </cell>
          <cell r="E219" t="str">
            <v>瓶</v>
          </cell>
          <cell r="F219" t="str">
            <v>西南药业股份有限公司</v>
          </cell>
          <cell r="G219" t="str">
            <v>西南药业</v>
          </cell>
          <cell r="H219" t="str">
            <v/>
          </cell>
          <cell r="I219">
            <v>3</v>
          </cell>
        </row>
        <row r="220">
          <cell r="B220">
            <v>44942</v>
          </cell>
          <cell r="C220" t="str">
            <v>吲达帕胺缓释片(纳催离)</v>
          </cell>
          <cell r="D220" t="str">
            <v>1.5mgx30片</v>
          </cell>
          <cell r="E220" t="str">
            <v>盒</v>
          </cell>
          <cell r="F220" t="str">
            <v>施维雅(天津)制药有限公司</v>
          </cell>
          <cell r="G220" t="str">
            <v>天津施维雅</v>
          </cell>
          <cell r="H220" t="str">
            <v/>
          </cell>
          <cell r="I220">
            <v>3</v>
          </cell>
        </row>
        <row r="221">
          <cell r="B221">
            <v>8162</v>
          </cell>
          <cell r="C221" t="str">
            <v>冰王鳄油冻裂消</v>
          </cell>
          <cell r="D221" t="str">
            <v>20g</v>
          </cell>
          <cell r="E221" t="str">
            <v>盒</v>
          </cell>
          <cell r="F221" t="str">
            <v>平舆冰王生物工程有限公司</v>
          </cell>
          <cell r="G221" t="str">
            <v>平舆冰王</v>
          </cell>
          <cell r="H221" t="str">
            <v/>
          </cell>
          <cell r="I221">
            <v>3</v>
          </cell>
        </row>
        <row r="222">
          <cell r="B222">
            <v>84453</v>
          </cell>
          <cell r="C222" t="str">
            <v>肺宁胶囊</v>
          </cell>
          <cell r="D222" t="str">
            <v>0.35gx12粒x3板</v>
          </cell>
          <cell r="E222" t="str">
            <v>盒</v>
          </cell>
          <cell r="F222" t="str">
            <v>吉林益民堂制药有限公司</v>
          </cell>
          <cell r="G222" t="str">
            <v>吉林益民堂</v>
          </cell>
          <cell r="H222" t="str">
            <v/>
          </cell>
          <cell r="I222">
            <v>3</v>
          </cell>
        </row>
        <row r="223">
          <cell r="B223">
            <v>3248</v>
          </cell>
          <cell r="C223" t="str">
            <v>阿胶补血膏</v>
          </cell>
          <cell r="D223" t="str">
            <v>300gx4瓶</v>
          </cell>
          <cell r="E223" t="str">
            <v>盒</v>
          </cell>
          <cell r="F223" t="str">
            <v>山东东阿阿胶股份有限公司</v>
          </cell>
          <cell r="G223" t="str">
            <v>山东东阿阿胶</v>
          </cell>
          <cell r="H223" t="str">
            <v/>
          </cell>
          <cell r="I223">
            <v>3</v>
          </cell>
        </row>
        <row r="224">
          <cell r="B224">
            <v>73652</v>
          </cell>
          <cell r="C224" t="str">
            <v>芩芷鼻炎糖浆(鼻炎糖浆)</v>
          </cell>
          <cell r="D224" t="str">
            <v>100ml</v>
          </cell>
          <cell r="E224" t="str">
            <v>瓶</v>
          </cell>
          <cell r="F224" t="str">
            <v>太极集团重庆涪陵制药厂有限公司</v>
          </cell>
          <cell r="G224" t="str">
            <v>太极重庆涪陵</v>
          </cell>
          <cell r="H224" t="str">
            <v/>
          </cell>
          <cell r="I224">
            <v>3</v>
          </cell>
        </row>
        <row r="225">
          <cell r="B225">
            <v>10989</v>
          </cell>
          <cell r="C225" t="str">
            <v>肠胃宁片</v>
          </cell>
          <cell r="D225" t="str">
            <v>0.3gx12片x2板</v>
          </cell>
          <cell r="E225" t="str">
            <v>盒</v>
          </cell>
          <cell r="F225" t="str">
            <v>云南省腾冲县东方红制药厂</v>
          </cell>
          <cell r="G225" t="str">
            <v>云南东方红</v>
          </cell>
          <cell r="H225" t="str">
            <v/>
          </cell>
          <cell r="I225">
            <v>3</v>
          </cell>
        </row>
        <row r="226">
          <cell r="B226">
            <v>31222</v>
          </cell>
          <cell r="C226" t="str">
            <v>橘红丸</v>
          </cell>
          <cell r="D226" t="str">
            <v>3gx9袋(浓缩丸)</v>
          </cell>
          <cell r="E226" t="str">
            <v>盒</v>
          </cell>
          <cell r="F226" t="str">
            <v>太极集团重庆中药二厂</v>
          </cell>
          <cell r="G226" t="str">
            <v>重庆中药二厂</v>
          </cell>
          <cell r="H226" t="str">
            <v/>
          </cell>
          <cell r="I226">
            <v>3</v>
          </cell>
        </row>
        <row r="227">
          <cell r="B227">
            <v>94872</v>
          </cell>
          <cell r="C227" t="str">
            <v>板蓝根颗粒</v>
          </cell>
          <cell r="D227" t="str">
            <v>5gx20袋</v>
          </cell>
          <cell r="E227" t="str">
            <v>盒</v>
          </cell>
          <cell r="F227" t="str">
            <v>太极集团四川绵阳制药有限公司</v>
          </cell>
          <cell r="G227" t="str">
            <v>四川绵阳</v>
          </cell>
          <cell r="H227" t="str">
            <v/>
          </cell>
          <cell r="I227">
            <v>3</v>
          </cell>
        </row>
        <row r="228">
          <cell r="B228">
            <v>14339</v>
          </cell>
          <cell r="C228" t="str">
            <v>小儿七星茶冲剂</v>
          </cell>
          <cell r="D228" t="str">
            <v>7gx10袋</v>
          </cell>
          <cell r="E228" t="str">
            <v>盒</v>
          </cell>
          <cell r="F228" t="str">
            <v>广州王老吉药业股份有限公司</v>
          </cell>
          <cell r="G228" t="str">
            <v>广州王老吉</v>
          </cell>
          <cell r="H228" t="str">
            <v/>
          </cell>
          <cell r="I228">
            <v>3</v>
          </cell>
        </row>
        <row r="229">
          <cell r="B229">
            <v>92832</v>
          </cell>
          <cell r="C229" t="str">
            <v>黑苦荞茶</v>
          </cell>
          <cell r="D229" t="str">
            <v>200g(全胚芽)</v>
          </cell>
          <cell r="E229" t="str">
            <v>盒</v>
          </cell>
          <cell r="F229" t="str">
            <v>西昌三匠苦荞开发有限公司</v>
          </cell>
          <cell r="G229" t="str">
            <v>西昌三匠</v>
          </cell>
          <cell r="H229" t="str">
            <v/>
          </cell>
          <cell r="I229">
            <v>3</v>
          </cell>
        </row>
        <row r="230">
          <cell r="B230">
            <v>2654</v>
          </cell>
          <cell r="C230" t="str">
            <v>陈香露白露片</v>
          </cell>
          <cell r="D230" t="str">
            <v>100片</v>
          </cell>
          <cell r="E230" t="str">
            <v>瓶</v>
          </cell>
          <cell r="F230" t="str">
            <v>南宁市维威制药有限公司</v>
          </cell>
          <cell r="G230" t="str">
            <v>南宁维威制药</v>
          </cell>
          <cell r="H230" t="str">
            <v/>
          </cell>
          <cell r="I230">
            <v>3</v>
          </cell>
        </row>
        <row r="231">
          <cell r="B231">
            <v>44371</v>
          </cell>
          <cell r="C231" t="str">
            <v>慢严舒柠好爽糖</v>
          </cell>
          <cell r="D231" t="str">
            <v>32g(草莓味)</v>
          </cell>
          <cell r="E231" t="str">
            <v>盒</v>
          </cell>
          <cell r="F231" t="str">
            <v>桂龙药业(安徽)有限公司</v>
          </cell>
          <cell r="G231" t="str">
            <v>桂龙药业</v>
          </cell>
          <cell r="H231" t="str">
            <v/>
          </cell>
          <cell r="I231">
            <v>2</v>
          </cell>
        </row>
        <row r="232">
          <cell r="B232">
            <v>103966</v>
          </cell>
          <cell r="C232" t="str">
            <v>毓婷天然胶乳橡胶避孕套</v>
          </cell>
          <cell r="D232" t="str">
            <v>12支（至尊金装）</v>
          </cell>
          <cell r="E232" t="str">
            <v>盒</v>
          </cell>
          <cell r="F232" t="str">
            <v>上海名邦橡胶制品有限公司</v>
          </cell>
          <cell r="G232" t="str">
            <v>上海名邦</v>
          </cell>
          <cell r="H232" t="str">
            <v/>
          </cell>
          <cell r="I232">
            <v>2</v>
          </cell>
        </row>
        <row r="233">
          <cell r="B233">
            <v>22510</v>
          </cell>
          <cell r="C233" t="str">
            <v>一清颗粒</v>
          </cell>
          <cell r="D233" t="str">
            <v>7.5gx12袋</v>
          </cell>
          <cell r="E233" t="str">
            <v>盒</v>
          </cell>
          <cell r="F233" t="str">
            <v>太极集团重庆桐君阁药厂有限公司</v>
          </cell>
          <cell r="G233" t="str">
            <v>重庆桐君阁</v>
          </cell>
          <cell r="H233" t="str">
            <v/>
          </cell>
          <cell r="I233">
            <v>2</v>
          </cell>
        </row>
        <row r="234">
          <cell r="B234">
            <v>903</v>
          </cell>
          <cell r="C234" t="str">
            <v>复方醋酸氟轻松酊(皮炎宁酊)</v>
          </cell>
          <cell r="D234" t="str">
            <v>20ml</v>
          </cell>
          <cell r="E234" t="str">
            <v>瓶</v>
          </cell>
          <cell r="F234" t="str">
            <v>上海运佳黄浦制药有限公司</v>
          </cell>
          <cell r="G234" t="str">
            <v>上海运佳黄蒲</v>
          </cell>
          <cell r="H234" t="str">
            <v/>
          </cell>
          <cell r="I234">
            <v>2</v>
          </cell>
        </row>
        <row r="235">
          <cell r="B235">
            <v>2034</v>
          </cell>
          <cell r="C235" t="str">
            <v>醋酸地塞米松片</v>
          </cell>
          <cell r="D235" t="str">
            <v>0.75mgx100片</v>
          </cell>
          <cell r="E235" t="str">
            <v>瓶</v>
          </cell>
          <cell r="F235" t="str">
            <v>成都第一制药有限公司</v>
          </cell>
          <cell r="G235" t="str">
            <v>成都第一制药</v>
          </cell>
          <cell r="H235" t="str">
            <v/>
          </cell>
          <cell r="I235">
            <v>2</v>
          </cell>
        </row>
        <row r="236">
          <cell r="B236">
            <v>10344</v>
          </cell>
          <cell r="C236" t="str">
            <v>振源胶囊</v>
          </cell>
          <cell r="D236" t="str">
            <v>25mgx8粒x3板</v>
          </cell>
          <cell r="E236" t="str">
            <v>盒</v>
          </cell>
          <cell r="F236" t="str">
            <v>吉林省集安益盛药业股份有限公司</v>
          </cell>
          <cell r="G236" t="str">
            <v>吉林集安益盛</v>
          </cell>
          <cell r="H236" t="str">
            <v/>
          </cell>
          <cell r="I236">
            <v>2</v>
          </cell>
        </row>
        <row r="237">
          <cell r="B237">
            <v>85840</v>
          </cell>
          <cell r="C237" t="str">
            <v>孕安多维复合营养片(自然之宝)</v>
          </cell>
          <cell r="D237" t="str">
            <v>65g(60片)</v>
          </cell>
          <cell r="E237" t="str">
            <v>瓶</v>
          </cell>
          <cell r="F237" t="str">
            <v>美国NATURE'S BOUNTY INC</v>
          </cell>
          <cell r="G237" t="str">
            <v>美国NATURE'S BOUNTY INC</v>
          </cell>
          <cell r="H237" t="str">
            <v/>
          </cell>
          <cell r="I237">
            <v>2</v>
          </cell>
        </row>
        <row r="238">
          <cell r="B238">
            <v>13866</v>
          </cell>
          <cell r="C238" t="str">
            <v>硫酸锌尿囊素滴眼液(正大维他)</v>
          </cell>
          <cell r="D238" t="str">
            <v>8ml</v>
          </cell>
          <cell r="E238" t="str">
            <v>支</v>
          </cell>
          <cell r="F238" t="str">
            <v>山东博士伦福瑞达制药有限公司(山东正大福瑞达公司</v>
          </cell>
          <cell r="G238" t="str">
            <v>正大福瑞达</v>
          </cell>
          <cell r="H238" t="str">
            <v/>
          </cell>
          <cell r="I238">
            <v>2</v>
          </cell>
        </row>
        <row r="239">
          <cell r="B239">
            <v>1800</v>
          </cell>
          <cell r="C239" t="str">
            <v>急支糖浆</v>
          </cell>
          <cell r="D239" t="str">
            <v>100ml</v>
          </cell>
          <cell r="E239" t="str">
            <v>瓶</v>
          </cell>
          <cell r="F239" t="str">
            <v>太极集团重庆涪陵制药厂有限公司</v>
          </cell>
          <cell r="G239" t="str">
            <v>重庆涪陵制药</v>
          </cell>
          <cell r="H239" t="str">
            <v/>
          </cell>
          <cell r="I239">
            <v>2</v>
          </cell>
        </row>
        <row r="240">
          <cell r="B240">
            <v>66073</v>
          </cell>
          <cell r="C240" t="str">
            <v>维生素C咀嚼片</v>
          </cell>
          <cell r="D240" t="str">
            <v>100mgx60片</v>
          </cell>
          <cell r="E240" t="str">
            <v>瓶</v>
          </cell>
          <cell r="F240" t="str">
            <v>西南药业股份有限公司</v>
          </cell>
          <cell r="G240" t="str">
            <v>西南药业</v>
          </cell>
          <cell r="H240" t="str">
            <v/>
          </cell>
          <cell r="I240">
            <v>2</v>
          </cell>
        </row>
        <row r="241">
          <cell r="B241">
            <v>114941</v>
          </cell>
          <cell r="C241" t="str">
            <v>藿香正气胶囊</v>
          </cell>
          <cell r="D241" t="str">
            <v>0.3gx36粒</v>
          </cell>
          <cell r="E241" t="str">
            <v>盒</v>
          </cell>
          <cell r="F241" t="str">
            <v>太极集团浙江东方制药有限公司</v>
          </cell>
          <cell r="G241" t="str">
            <v>浙江东方</v>
          </cell>
          <cell r="H241" t="str">
            <v/>
          </cell>
          <cell r="I241">
            <v>2</v>
          </cell>
        </row>
        <row r="242">
          <cell r="B242">
            <v>68235</v>
          </cell>
          <cell r="C242" t="str">
            <v>曲安奈德鼻喷雾剂</v>
          </cell>
          <cell r="D242" t="str">
            <v>◆6ml:6.6mg</v>
          </cell>
          <cell r="E242" t="str">
            <v>瓶</v>
          </cell>
          <cell r="F242" t="str">
            <v>江西珍视明药业有限公司</v>
          </cell>
          <cell r="G242" t="str">
            <v>江西珍视明</v>
          </cell>
          <cell r="H242" t="str">
            <v/>
          </cell>
          <cell r="I242">
            <v>2</v>
          </cell>
        </row>
        <row r="243">
          <cell r="B243">
            <v>16218</v>
          </cell>
          <cell r="C243" t="str">
            <v>复方肝素钠尿囊素凝胶(康瑞保)</v>
          </cell>
          <cell r="D243" t="str">
            <v>10g</v>
          </cell>
          <cell r="E243" t="str">
            <v>支</v>
          </cell>
          <cell r="F243" t="str">
            <v/>
          </cell>
          <cell r="G243" t="str">
            <v>德国麦氏</v>
          </cell>
          <cell r="H243" t="str">
            <v/>
          </cell>
          <cell r="I243">
            <v>2</v>
          </cell>
        </row>
        <row r="244">
          <cell r="B244">
            <v>66935</v>
          </cell>
          <cell r="C244" t="str">
            <v>欧米伽-3深海鱼油软胶囊</v>
          </cell>
          <cell r="D244" t="str">
            <v>169g(100粒)</v>
          </cell>
          <cell r="E244" t="str">
            <v>瓶</v>
          </cell>
          <cell r="F244" t="str">
            <v/>
          </cell>
          <cell r="G244" t="str">
            <v>美国NATURE'S BOUNTY INC</v>
          </cell>
          <cell r="H244" t="str">
            <v/>
          </cell>
          <cell r="I244">
            <v>2</v>
          </cell>
        </row>
        <row r="245">
          <cell r="B245">
            <v>115319</v>
          </cell>
          <cell r="C245" t="str">
            <v>蜂王浆胶囊(汤臣倍健)</v>
          </cell>
          <cell r="D245" t="str">
            <v>◆0.25gx60粒</v>
          </cell>
          <cell r="E245" t="str">
            <v>瓶</v>
          </cell>
          <cell r="F245" t="str">
            <v>广东汤臣倍健生物科技股份有限公司</v>
          </cell>
          <cell r="G245" t="str">
            <v>广东汤臣倍健</v>
          </cell>
          <cell r="H245" t="str">
            <v/>
          </cell>
          <cell r="I245">
            <v>2</v>
          </cell>
        </row>
        <row r="246">
          <cell r="B246">
            <v>39568</v>
          </cell>
          <cell r="C246" t="str">
            <v>感冒软胶囊</v>
          </cell>
          <cell r="D246" t="str">
            <v>◆0.425gx16粒</v>
          </cell>
          <cell r="E246" t="str">
            <v>盒</v>
          </cell>
          <cell r="F246" t="str">
            <v>大庆华科股份有限公司药业分公司(原:黑龙江麦迪森)</v>
          </cell>
          <cell r="G246" t="str">
            <v>大庆华科(黑龙江麦迪森)</v>
          </cell>
          <cell r="H246" t="str">
            <v/>
          </cell>
          <cell r="I246">
            <v>2</v>
          </cell>
        </row>
        <row r="247">
          <cell r="B247">
            <v>39400</v>
          </cell>
          <cell r="C247" t="str">
            <v>卵磷脂络合碘片(沃丽汀)</v>
          </cell>
          <cell r="D247" t="str">
            <v>1.5mgx60片</v>
          </cell>
          <cell r="E247" t="str">
            <v>盒</v>
          </cell>
          <cell r="F247" t="str">
            <v>日本第一制药株式会社</v>
          </cell>
          <cell r="G247" t="str">
            <v>日本第一制药</v>
          </cell>
          <cell r="H247" t="str">
            <v/>
          </cell>
          <cell r="I247">
            <v>2</v>
          </cell>
        </row>
        <row r="248">
          <cell r="B248">
            <v>62109</v>
          </cell>
          <cell r="C248" t="str">
            <v>多潘立酮片</v>
          </cell>
          <cell r="D248" t="str">
            <v>◆10mgx30片</v>
          </cell>
          <cell r="E248" t="str">
            <v>盒</v>
          </cell>
          <cell r="F248" t="str">
            <v>上海信谊天平药业有限公司</v>
          </cell>
          <cell r="G248" t="str">
            <v>上海信谊天平（原华氏天平）</v>
          </cell>
          <cell r="H248" t="str">
            <v/>
          </cell>
          <cell r="I248">
            <v>2</v>
          </cell>
        </row>
        <row r="249">
          <cell r="B249">
            <v>26710</v>
          </cell>
          <cell r="C249" t="str">
            <v>平消片</v>
          </cell>
          <cell r="D249" t="str">
            <v>0.23gx80片</v>
          </cell>
          <cell r="E249" t="str">
            <v>瓶</v>
          </cell>
          <cell r="F249" t="str">
            <v>辽宁东方人药业有限公司</v>
          </cell>
          <cell r="G249" t="str">
            <v>辽宁东方人</v>
          </cell>
          <cell r="H249" t="str">
            <v/>
          </cell>
          <cell r="I249">
            <v>2</v>
          </cell>
        </row>
        <row r="250">
          <cell r="B250">
            <v>27650</v>
          </cell>
          <cell r="C250" t="str">
            <v>加替沙星片</v>
          </cell>
          <cell r="D250" t="str">
            <v>0.1gx12片</v>
          </cell>
          <cell r="E250" t="str">
            <v>盒</v>
          </cell>
          <cell r="F250" t="str">
            <v>四川百利药业有限责任公司</v>
          </cell>
          <cell r="G250" t="str">
            <v>四川百利</v>
          </cell>
          <cell r="H250" t="str">
            <v/>
          </cell>
          <cell r="I250">
            <v>2</v>
          </cell>
        </row>
        <row r="251">
          <cell r="B251">
            <v>60212</v>
          </cell>
          <cell r="C251" t="str">
            <v>盐酸坦洛新缓释片</v>
          </cell>
          <cell r="D251" t="str">
            <v>0.2mg×6片</v>
          </cell>
          <cell r="E251" t="str">
            <v>盒</v>
          </cell>
          <cell r="F251" t="str">
            <v/>
          </cell>
          <cell r="G251" t="str">
            <v>昆明积大</v>
          </cell>
          <cell r="H251" t="str">
            <v/>
          </cell>
          <cell r="I251">
            <v>2</v>
          </cell>
        </row>
        <row r="252">
          <cell r="B252">
            <v>8436</v>
          </cell>
          <cell r="C252" t="str">
            <v>康氏妇宁生物液</v>
          </cell>
          <cell r="D252" t="str">
            <v>200ml</v>
          </cell>
          <cell r="E252" t="str">
            <v>瓶</v>
          </cell>
          <cell r="F252" t="str">
            <v>沈阳康氏医药保健有限公司</v>
          </cell>
          <cell r="G252" t="str">
            <v>沈阳康氏</v>
          </cell>
          <cell r="H252" t="str">
            <v/>
          </cell>
          <cell r="I252">
            <v>2</v>
          </cell>
        </row>
        <row r="253">
          <cell r="B253">
            <v>17026</v>
          </cell>
          <cell r="C253" t="str">
            <v>口服补液盐Ⅰ</v>
          </cell>
          <cell r="D253" t="str">
            <v>14.75gx20袋</v>
          </cell>
          <cell r="E253" t="str">
            <v>包</v>
          </cell>
          <cell r="F253" t="str">
            <v>成都蓉药集团四川长威制药有限公司</v>
          </cell>
          <cell r="G253" t="str">
            <v>四川长威</v>
          </cell>
          <cell r="H253" t="str">
            <v/>
          </cell>
          <cell r="I253">
            <v>2</v>
          </cell>
        </row>
        <row r="254">
          <cell r="B254">
            <v>10397</v>
          </cell>
          <cell r="C254" t="str">
            <v>安宫牛黄丸</v>
          </cell>
          <cell r="D254" t="str">
            <v>3g</v>
          </cell>
          <cell r="E254" t="str">
            <v>粒</v>
          </cell>
          <cell r="F254" t="str">
            <v>太极集团重庆桐君阁药厂有限公司</v>
          </cell>
          <cell r="G254" t="str">
            <v>重庆桐君阁</v>
          </cell>
          <cell r="H254" t="str">
            <v/>
          </cell>
          <cell r="I254">
            <v>2</v>
          </cell>
        </row>
        <row r="255">
          <cell r="B255">
            <v>114932</v>
          </cell>
          <cell r="C255" t="str">
            <v>小儿七星茶颗粒</v>
          </cell>
          <cell r="D255" t="str">
            <v>◆7gx12袋</v>
          </cell>
          <cell r="E255" t="str">
            <v>盒</v>
          </cell>
          <cell r="F255" t="str">
            <v>云南白药集团股份有限公司</v>
          </cell>
          <cell r="G255" t="str">
            <v>云南白药</v>
          </cell>
          <cell r="H255" t="str">
            <v/>
          </cell>
          <cell r="I255">
            <v>2</v>
          </cell>
        </row>
        <row r="256">
          <cell r="B256">
            <v>9916</v>
          </cell>
          <cell r="C256" t="str">
            <v>天然胶乳橡胶避孕套</v>
          </cell>
          <cell r="D256" t="str">
            <v>12只(情迷型)</v>
          </cell>
          <cell r="E256" t="str">
            <v>盒</v>
          </cell>
          <cell r="F256" t="str">
            <v>青岛伦敦杜蕾斯有限公司(青岛伦敦国际乳胶有限公司)</v>
          </cell>
          <cell r="G256" t="str">
            <v>青岛伦敦杜蕾斯</v>
          </cell>
          <cell r="H256" t="str">
            <v/>
          </cell>
          <cell r="I256">
            <v>2</v>
          </cell>
        </row>
        <row r="257">
          <cell r="B257">
            <v>46488</v>
          </cell>
          <cell r="C257" t="str">
            <v>晕车贴</v>
          </cell>
          <cell r="D257" t="str">
            <v>◆1贴x4袋</v>
          </cell>
          <cell r="E257" t="str">
            <v>盒</v>
          </cell>
          <cell r="F257" t="str">
            <v>四川省乐至贵均卫生材料有限公司</v>
          </cell>
          <cell r="G257" t="str">
            <v>四川乐至贵均</v>
          </cell>
          <cell r="H257" t="str">
            <v/>
          </cell>
          <cell r="I257">
            <v>2</v>
          </cell>
        </row>
        <row r="258">
          <cell r="B258">
            <v>14947</v>
          </cell>
          <cell r="C258" t="str">
            <v>心达康片</v>
          </cell>
          <cell r="D258" t="str">
            <v>5mgx60片</v>
          </cell>
          <cell r="E258" t="str">
            <v>瓶</v>
          </cell>
          <cell r="F258" t="str">
            <v>四川川大华西药业股份有限公司</v>
          </cell>
          <cell r="G258" t="str">
            <v>四川川大华西</v>
          </cell>
          <cell r="H258" t="str">
            <v/>
          </cell>
          <cell r="I258">
            <v>2</v>
          </cell>
        </row>
        <row r="259">
          <cell r="B259">
            <v>23268</v>
          </cell>
          <cell r="C259" t="str">
            <v>鼻炎灵片</v>
          </cell>
          <cell r="D259" t="str">
            <v>0.3gx24片</v>
          </cell>
          <cell r="E259" t="str">
            <v>盒</v>
          </cell>
          <cell r="F259" t="str">
            <v>河南龙都药业有限公司</v>
          </cell>
          <cell r="G259" t="str">
            <v>河南龙都药业</v>
          </cell>
          <cell r="H259" t="str">
            <v/>
          </cell>
          <cell r="I259">
            <v>2</v>
          </cell>
        </row>
        <row r="260">
          <cell r="B260">
            <v>12260</v>
          </cell>
          <cell r="C260" t="str">
            <v>门冬氨酸钾镁片(潘南金)</v>
          </cell>
          <cell r="D260" t="str">
            <v>50片 (薄膜片)</v>
          </cell>
          <cell r="E260" t="str">
            <v>瓶</v>
          </cell>
          <cell r="F260" t="str">
            <v>匈牙利吉瑞大药厂</v>
          </cell>
          <cell r="G260" t="str">
            <v>匈牙利吉瑞</v>
          </cell>
          <cell r="H260" t="str">
            <v/>
          </cell>
          <cell r="I260">
            <v>2</v>
          </cell>
        </row>
        <row r="261">
          <cell r="B261">
            <v>108827</v>
          </cell>
          <cell r="C261" t="str">
            <v>慢严舒柠好爽糖</v>
          </cell>
          <cell r="D261" t="str">
            <v>40g(草莓味)铁盒</v>
          </cell>
          <cell r="E261" t="str">
            <v>盒</v>
          </cell>
          <cell r="F261" t="str">
            <v>桂龙药业(安徽)有限公司</v>
          </cell>
          <cell r="G261" t="str">
            <v>桂龙药业(安徽)</v>
          </cell>
          <cell r="H261" t="str">
            <v/>
          </cell>
          <cell r="I261">
            <v>2</v>
          </cell>
        </row>
        <row r="262">
          <cell r="B262">
            <v>108591</v>
          </cell>
          <cell r="C262" t="str">
            <v>欧姆龙血糖试纸</v>
          </cell>
          <cell r="D262" t="str">
            <v>HEA-STP30（25张）</v>
          </cell>
          <cell r="E262" t="str">
            <v>盒</v>
          </cell>
          <cell r="F262" t="str">
            <v/>
          </cell>
          <cell r="G262" t="str">
            <v>达而泰（天津）</v>
          </cell>
          <cell r="H262" t="str">
            <v/>
          </cell>
          <cell r="I262">
            <v>2</v>
          </cell>
        </row>
        <row r="263">
          <cell r="B263">
            <v>48735</v>
          </cell>
          <cell r="C263" t="str">
            <v>玻璃体温计</v>
          </cell>
          <cell r="D263" t="str">
            <v>10支</v>
          </cell>
          <cell r="E263" t="str">
            <v>盒</v>
          </cell>
          <cell r="F263" t="str">
            <v>重庆日月温度计有限责任公司</v>
          </cell>
          <cell r="G263" t="str">
            <v>重庆日月</v>
          </cell>
          <cell r="H263" t="str">
            <v/>
          </cell>
          <cell r="I263">
            <v>2</v>
          </cell>
        </row>
        <row r="264">
          <cell r="B264">
            <v>48256</v>
          </cell>
          <cell r="C264" t="str">
            <v>紫草婴儿软膏</v>
          </cell>
          <cell r="D264" t="str">
            <v>10g</v>
          </cell>
          <cell r="E264" t="str">
            <v>支</v>
          </cell>
          <cell r="F264" t="str">
            <v>云南雄业制药有限公司</v>
          </cell>
          <cell r="G264" t="str">
            <v>云南雄业制药</v>
          </cell>
          <cell r="H264" t="str">
            <v/>
          </cell>
          <cell r="I264">
            <v>2</v>
          </cell>
        </row>
        <row r="265">
          <cell r="B265">
            <v>57889</v>
          </cell>
          <cell r="C265" t="str">
            <v>齿痛消炎灵颗粒</v>
          </cell>
          <cell r="D265" t="str">
            <v>10gx4袋（无蔗糖）</v>
          </cell>
          <cell r="E265" t="str">
            <v>盒</v>
          </cell>
          <cell r="F265" t="str">
            <v>新乡中杰药业有限公司</v>
          </cell>
          <cell r="G265" t="str">
            <v>河南中杰</v>
          </cell>
          <cell r="H265" t="str">
            <v/>
          </cell>
          <cell r="I265">
            <v>2</v>
          </cell>
        </row>
        <row r="266">
          <cell r="B266">
            <v>101089</v>
          </cell>
          <cell r="C266" t="str">
            <v>乳清蛋白粉(汤臣倍健)</v>
          </cell>
          <cell r="D266" t="str">
            <v>◆400g</v>
          </cell>
          <cell r="E266" t="str">
            <v>罐</v>
          </cell>
          <cell r="F266" t="str">
            <v/>
          </cell>
          <cell r="G266" t="str">
            <v>广东汤臣倍健</v>
          </cell>
          <cell r="H266" t="str">
            <v/>
          </cell>
          <cell r="I266">
            <v>2</v>
          </cell>
        </row>
        <row r="267">
          <cell r="B267">
            <v>23797</v>
          </cell>
          <cell r="C267" t="str">
            <v>盐酸苯海索片</v>
          </cell>
          <cell r="D267" t="str">
            <v>2mgx100片</v>
          </cell>
          <cell r="E267" t="str">
            <v>瓶</v>
          </cell>
          <cell r="F267" t="str">
            <v>常州康普药业有限公司(国营武进)</v>
          </cell>
          <cell r="G267" t="str">
            <v>常州康普</v>
          </cell>
          <cell r="H267" t="str">
            <v/>
          </cell>
          <cell r="I267">
            <v>2</v>
          </cell>
        </row>
        <row r="268">
          <cell r="B268">
            <v>33886</v>
          </cell>
          <cell r="C268" t="str">
            <v>脑灵片(静神)</v>
          </cell>
          <cell r="D268" t="str">
            <v>0.3gx12片x2板</v>
          </cell>
          <cell r="E268" t="str">
            <v>盒</v>
          </cell>
          <cell r="F268" t="str">
            <v>陕西君寿堂制药有限公司</v>
          </cell>
          <cell r="G268" t="str">
            <v>陕西君寿堂</v>
          </cell>
          <cell r="H268" t="str">
            <v/>
          </cell>
          <cell r="I268">
            <v>2</v>
          </cell>
        </row>
        <row r="269">
          <cell r="B269">
            <v>47118</v>
          </cell>
          <cell r="C269" t="str">
            <v>盐酸哌唑嗪片</v>
          </cell>
          <cell r="D269" t="str">
            <v>1mg：100片</v>
          </cell>
          <cell r="E269" t="str">
            <v>瓶</v>
          </cell>
          <cell r="F269" t="str">
            <v>常州制药厂有限公司</v>
          </cell>
          <cell r="G269" t="str">
            <v>常州制药</v>
          </cell>
          <cell r="H269" t="str">
            <v/>
          </cell>
          <cell r="I269">
            <v>1</v>
          </cell>
        </row>
        <row r="270">
          <cell r="B270">
            <v>30953</v>
          </cell>
          <cell r="C270" t="str">
            <v>复方磷酸可待因口服溶液(奥亭)</v>
          </cell>
          <cell r="D270" t="str">
            <v>150ml</v>
          </cell>
          <cell r="E270" t="str">
            <v>瓶</v>
          </cell>
          <cell r="F270" t="str">
            <v>香港澳美制药厂</v>
          </cell>
          <cell r="G270" t="str">
            <v>香港澳美</v>
          </cell>
          <cell r="H270" t="str">
            <v/>
          </cell>
          <cell r="I270">
            <v>1</v>
          </cell>
        </row>
        <row r="271">
          <cell r="B271">
            <v>34013</v>
          </cell>
          <cell r="C271" t="str">
            <v>栀子金花丸</v>
          </cell>
          <cell r="D271" t="str">
            <v>9gx10袋</v>
          </cell>
          <cell r="E271" t="str">
            <v>盒</v>
          </cell>
          <cell r="F271" t="str">
            <v>吉林市双士药业有限公司</v>
          </cell>
          <cell r="G271" t="str">
            <v>吉林双士</v>
          </cell>
          <cell r="H271" t="str">
            <v/>
          </cell>
          <cell r="I271">
            <v>1</v>
          </cell>
        </row>
        <row r="272">
          <cell r="B272">
            <v>35661</v>
          </cell>
          <cell r="C272" t="str">
            <v>前列通栓</v>
          </cell>
          <cell r="D272" t="str">
            <v>2.5gx6粒</v>
          </cell>
          <cell r="E272" t="str">
            <v>盒</v>
          </cell>
          <cell r="F272" t="str">
            <v>马应龙药业集团股份有限公司</v>
          </cell>
          <cell r="G272" t="str">
            <v>马应龙药业</v>
          </cell>
          <cell r="H272" t="str">
            <v/>
          </cell>
          <cell r="I272">
            <v>1</v>
          </cell>
        </row>
        <row r="273">
          <cell r="B273">
            <v>90183</v>
          </cell>
          <cell r="C273" t="str">
            <v>卡通防水创可贴</v>
          </cell>
          <cell r="D273" t="str">
            <v>◆5片x20袋(时尚型)</v>
          </cell>
          <cell r="E273" t="str">
            <v>盒</v>
          </cell>
          <cell r="F273" t="str">
            <v/>
          </cell>
          <cell r="G273" t="str">
            <v>哈药集团制剂厂</v>
          </cell>
          <cell r="H273" t="str">
            <v/>
          </cell>
          <cell r="I273">
            <v>1</v>
          </cell>
        </row>
        <row r="274">
          <cell r="B274">
            <v>32017</v>
          </cell>
          <cell r="C274" t="str">
            <v>黄明胶</v>
          </cell>
          <cell r="D274" t="str">
            <v>◆250g</v>
          </cell>
          <cell r="E274" t="str">
            <v>盒</v>
          </cell>
          <cell r="F274" t="str">
            <v>山东东阿阿胶股份有限公司</v>
          </cell>
          <cell r="G274" t="str">
            <v>山东东阿阿胶</v>
          </cell>
          <cell r="H274" t="str">
            <v/>
          </cell>
          <cell r="I274">
            <v>1</v>
          </cell>
        </row>
        <row r="275">
          <cell r="B275">
            <v>2580</v>
          </cell>
          <cell r="C275" t="str">
            <v>养胃颗粒</v>
          </cell>
          <cell r="D275" t="str">
            <v>5gx6袋(无糖)</v>
          </cell>
          <cell r="E275" t="str">
            <v>盒</v>
          </cell>
          <cell r="F275" t="str">
            <v>正大青春宝药业有限公司</v>
          </cell>
          <cell r="G275" t="str">
            <v>正大青春宝</v>
          </cell>
          <cell r="H275" t="str">
            <v/>
          </cell>
          <cell r="I275">
            <v>1</v>
          </cell>
        </row>
        <row r="276">
          <cell r="B276">
            <v>1213</v>
          </cell>
          <cell r="C276" t="str">
            <v>朱砂安神丸</v>
          </cell>
          <cell r="D276" t="str">
            <v>40g</v>
          </cell>
          <cell r="E276" t="str">
            <v>盒</v>
          </cell>
          <cell r="F276" t="str">
            <v>太极集团重庆桐君阁药厂有限公司</v>
          </cell>
          <cell r="G276" t="str">
            <v>重庆桐君阁</v>
          </cell>
          <cell r="H276" t="str">
            <v/>
          </cell>
          <cell r="I276">
            <v>1</v>
          </cell>
        </row>
        <row r="277">
          <cell r="B277">
            <v>48261</v>
          </cell>
          <cell r="C277" t="str">
            <v>盐酸氨基葡萄糖胶囊(奥泰灵)</v>
          </cell>
          <cell r="D277" t="str">
            <v>0.75gx20粒</v>
          </cell>
          <cell r="E277" t="str">
            <v>盒</v>
          </cell>
          <cell r="F277" t="str">
            <v>香港澳美制药厂</v>
          </cell>
          <cell r="G277" t="str">
            <v>香港澳美</v>
          </cell>
          <cell r="H277" t="str">
            <v/>
          </cell>
          <cell r="I277">
            <v>1</v>
          </cell>
        </row>
        <row r="278">
          <cell r="B278">
            <v>33923</v>
          </cell>
          <cell r="C278" t="str">
            <v>青果片</v>
          </cell>
          <cell r="D278" t="str">
            <v>◆0.3gx36片</v>
          </cell>
          <cell r="E278" t="str">
            <v>盒</v>
          </cell>
          <cell r="F278" t="str">
            <v>沈阳双鼎制药有限公司</v>
          </cell>
          <cell r="G278" t="str">
            <v>沈阳双鼎制药</v>
          </cell>
          <cell r="H278" t="str">
            <v/>
          </cell>
          <cell r="I278">
            <v>1</v>
          </cell>
        </row>
        <row r="279">
          <cell r="B279">
            <v>94163</v>
          </cell>
          <cell r="C279" t="str">
            <v>暖胃舒乐片</v>
          </cell>
          <cell r="D279" t="str">
            <v>0.32gx60片</v>
          </cell>
          <cell r="E279" t="str">
            <v>盒</v>
          </cell>
          <cell r="F279" t="str">
            <v>温州海鹤药业有限公司</v>
          </cell>
          <cell r="G279" t="str">
            <v>温州海鸥</v>
          </cell>
          <cell r="H279" t="str">
            <v/>
          </cell>
          <cell r="I279">
            <v>1</v>
          </cell>
        </row>
        <row r="280">
          <cell r="B280">
            <v>75347</v>
          </cell>
          <cell r="C280" t="str">
            <v>氨基酸口服液</v>
          </cell>
          <cell r="D280" t="str">
            <v>◆250mlx3瓶、宏洁牌</v>
          </cell>
          <cell r="E280" t="str">
            <v>提</v>
          </cell>
          <cell r="F280" t="str">
            <v>樟树市宏洁药业有限公司</v>
          </cell>
          <cell r="G280" t="str">
            <v>樟树市宏洁</v>
          </cell>
          <cell r="H280" t="str">
            <v/>
          </cell>
          <cell r="I280">
            <v>1</v>
          </cell>
        </row>
        <row r="281">
          <cell r="B281">
            <v>18246</v>
          </cell>
          <cell r="C281" t="str">
            <v>三七化痔丸</v>
          </cell>
          <cell r="D281" t="str">
            <v>30g</v>
          </cell>
          <cell r="E281" t="str">
            <v>瓶</v>
          </cell>
          <cell r="F281" t="str">
            <v>广州中一药业有限公司</v>
          </cell>
          <cell r="G281" t="str">
            <v>广州中一药业</v>
          </cell>
          <cell r="H281" t="str">
            <v/>
          </cell>
          <cell r="I281">
            <v>1</v>
          </cell>
        </row>
        <row r="282">
          <cell r="B282">
            <v>18483</v>
          </cell>
          <cell r="C282" t="str">
            <v>盐酸伊托比利片(瑞复啉)</v>
          </cell>
          <cell r="D282" t="str">
            <v>50mgx20片</v>
          </cell>
          <cell r="E282" t="str">
            <v>盒</v>
          </cell>
          <cell r="F282" t="str">
            <v>丽珠集团丽珠制药厂</v>
          </cell>
          <cell r="G282" t="str">
            <v>丽珠制药</v>
          </cell>
          <cell r="H282" t="str">
            <v/>
          </cell>
          <cell r="I282">
            <v>1</v>
          </cell>
        </row>
        <row r="283">
          <cell r="B283">
            <v>26748</v>
          </cell>
          <cell r="C283" t="str">
            <v>柳氮磺吡啶肠溶片</v>
          </cell>
          <cell r="D283" t="str">
            <v>0.25gx60片</v>
          </cell>
          <cell r="E283" t="str">
            <v>瓶</v>
          </cell>
          <cell r="F283" t="str">
            <v>上海信谊嘉华药业有限公司</v>
          </cell>
          <cell r="G283" t="str">
            <v>上海信谊嘉华</v>
          </cell>
          <cell r="H283" t="str">
            <v/>
          </cell>
          <cell r="I283">
            <v>1</v>
          </cell>
        </row>
        <row r="284">
          <cell r="B284">
            <v>82207</v>
          </cell>
          <cell r="C284" t="str">
            <v>银黄颗粒</v>
          </cell>
          <cell r="D284" t="str">
            <v>◆4gx10袋</v>
          </cell>
          <cell r="E284" t="str">
            <v>盒</v>
          </cell>
          <cell r="F284" t="str">
            <v>广州莱泰制药有限公司</v>
          </cell>
          <cell r="G284" t="str">
            <v>广州莱泰</v>
          </cell>
          <cell r="H284" t="str">
            <v/>
          </cell>
          <cell r="I284">
            <v>1</v>
          </cell>
        </row>
        <row r="285">
          <cell r="B285">
            <v>48008</v>
          </cell>
          <cell r="C285" t="str">
            <v>硝酸咪康唑阴道软胶囊(达克宁胶囊)</v>
          </cell>
          <cell r="D285" t="str">
            <v>1.2gx1粒</v>
          </cell>
          <cell r="E285" t="str">
            <v>盒</v>
          </cell>
          <cell r="F285" t="str">
            <v>西安杨森制药有限公司</v>
          </cell>
          <cell r="G285" t="str">
            <v>西安杨森</v>
          </cell>
          <cell r="H285" t="str">
            <v/>
          </cell>
          <cell r="I285">
            <v>1</v>
          </cell>
        </row>
        <row r="286">
          <cell r="B286">
            <v>6943</v>
          </cell>
          <cell r="C286" t="str">
            <v>补肾防喘片</v>
          </cell>
          <cell r="D286" t="str">
            <v>◆100片</v>
          </cell>
          <cell r="E286" t="str">
            <v>瓶</v>
          </cell>
          <cell r="F286" t="str">
            <v>太极集团重庆涪陵制药厂有限公司</v>
          </cell>
          <cell r="G286" t="str">
            <v>重庆涪陵制药</v>
          </cell>
          <cell r="H286" t="str">
            <v/>
          </cell>
          <cell r="I286">
            <v>1</v>
          </cell>
        </row>
        <row r="287">
          <cell r="B287">
            <v>44244</v>
          </cell>
          <cell r="C287" t="str">
            <v>小儿化痰止咳颗粒</v>
          </cell>
          <cell r="D287" t="str">
            <v>5gx10袋</v>
          </cell>
          <cell r="E287" t="str">
            <v>盒</v>
          </cell>
          <cell r="F287" t="str">
            <v>太极集团四川南充制药有限公司</v>
          </cell>
          <cell r="G287" t="str">
            <v>太极南充</v>
          </cell>
          <cell r="H287" t="str">
            <v/>
          </cell>
          <cell r="I287">
            <v>1</v>
          </cell>
        </row>
        <row r="288">
          <cell r="B288">
            <v>45637</v>
          </cell>
          <cell r="C288" t="str">
            <v>灵方脚臭净喷剂(原脚气净)</v>
          </cell>
          <cell r="D288" t="str">
            <v>30ml</v>
          </cell>
          <cell r="E288" t="str">
            <v>瓶</v>
          </cell>
          <cell r="F288" t="str">
            <v>重庆灵方生物技术有限公司</v>
          </cell>
          <cell r="G288" t="str">
            <v>重庆灵方</v>
          </cell>
          <cell r="H288" t="str">
            <v/>
          </cell>
          <cell r="I288">
            <v>1</v>
          </cell>
        </row>
        <row r="289">
          <cell r="B289">
            <v>49089</v>
          </cell>
          <cell r="C289" t="str">
            <v>青霉素V钾片</v>
          </cell>
          <cell r="D289" t="str">
            <v>0.236gx12片x3板</v>
          </cell>
          <cell r="E289" t="str">
            <v>盒</v>
          </cell>
          <cell r="F289" t="str">
            <v>西南药业股份有限公司</v>
          </cell>
          <cell r="G289" t="str">
            <v>西南药业</v>
          </cell>
          <cell r="H289" t="str">
            <v/>
          </cell>
          <cell r="I289">
            <v>1</v>
          </cell>
        </row>
        <row r="290">
          <cell r="B290">
            <v>24200</v>
          </cell>
          <cell r="C290" t="str">
            <v>甲硝唑芬布芬胶囊(牙周康)</v>
          </cell>
          <cell r="D290" t="str">
            <v>20粒</v>
          </cell>
          <cell r="E290" t="str">
            <v>盒</v>
          </cell>
          <cell r="F290" t="str">
            <v>哈药集团制药总厂</v>
          </cell>
          <cell r="G290" t="str">
            <v>哈药总厂</v>
          </cell>
          <cell r="H290" t="str">
            <v/>
          </cell>
          <cell r="I290">
            <v>1</v>
          </cell>
        </row>
        <row r="291">
          <cell r="B291">
            <v>2023</v>
          </cell>
          <cell r="C291" t="str">
            <v>冰硼含片</v>
          </cell>
          <cell r="D291" t="str">
            <v>0.6gx12片x2板</v>
          </cell>
          <cell r="E291" t="str">
            <v>盒</v>
          </cell>
          <cell r="F291" t="str">
            <v>白云山汤阴东泰药业有限责任公司</v>
          </cell>
          <cell r="G291" t="str">
            <v>白云山汤阴东泰</v>
          </cell>
          <cell r="H291" t="str">
            <v/>
          </cell>
          <cell r="I291">
            <v>1</v>
          </cell>
        </row>
        <row r="292">
          <cell r="B292">
            <v>381</v>
          </cell>
          <cell r="C292" t="str">
            <v>枸橼酸喷托维林片(咳必清片)</v>
          </cell>
          <cell r="D292" t="str">
            <v>25mgx100片</v>
          </cell>
          <cell r="E292" t="str">
            <v>瓶</v>
          </cell>
          <cell r="F292" t="str">
            <v>四川大冢制药有限公司(四川锡成大冢制药有限公司)</v>
          </cell>
          <cell r="G292" t="str">
            <v>四川大冢</v>
          </cell>
          <cell r="H292" t="str">
            <v/>
          </cell>
          <cell r="I292">
            <v>1</v>
          </cell>
        </row>
        <row r="293">
          <cell r="B293">
            <v>43720</v>
          </cell>
          <cell r="C293" t="str">
            <v>山香圆片</v>
          </cell>
          <cell r="D293" t="str">
            <v>0.5gx12片x2板(薄膜衣)</v>
          </cell>
          <cell r="E293" t="str">
            <v>盒</v>
          </cell>
          <cell r="F293" t="str">
            <v>江西山香药业有限公司</v>
          </cell>
          <cell r="G293" t="str">
            <v>江西山香</v>
          </cell>
          <cell r="H293" t="str">
            <v/>
          </cell>
          <cell r="I293">
            <v>1</v>
          </cell>
        </row>
        <row r="294">
          <cell r="B294">
            <v>40192</v>
          </cell>
          <cell r="C294" t="str">
            <v>单硝酸异山梨酯片</v>
          </cell>
          <cell r="D294" t="str">
            <v>20mgx48片</v>
          </cell>
          <cell r="E294" t="str">
            <v>盒</v>
          </cell>
          <cell r="F294" t="str">
            <v>山东力诺科峰制药有限公司</v>
          </cell>
          <cell r="G294" t="str">
            <v>山东力诺科</v>
          </cell>
          <cell r="H294" t="str">
            <v/>
          </cell>
          <cell r="I294">
            <v>1</v>
          </cell>
        </row>
        <row r="295">
          <cell r="B295">
            <v>25278</v>
          </cell>
          <cell r="C295" t="str">
            <v>穿心莲内酯滴丸</v>
          </cell>
          <cell r="D295" t="str">
            <v>0.6gx9袋(含穿心莲内酯0.15g)</v>
          </cell>
          <cell r="E295" t="str">
            <v>盒</v>
          </cell>
          <cell r="F295" t="str">
            <v>天津天士力制药股份有限公司</v>
          </cell>
          <cell r="G295" t="str">
            <v>天津天士力</v>
          </cell>
          <cell r="H295" t="str">
            <v/>
          </cell>
          <cell r="I295">
            <v>1</v>
          </cell>
        </row>
        <row r="296">
          <cell r="B296">
            <v>84271</v>
          </cell>
          <cell r="C296" t="str">
            <v>左旋肉碱银杏胶囊(奥露娜)</v>
          </cell>
          <cell r="D296" t="str">
            <v>0.5gx60粒</v>
          </cell>
          <cell r="E296" t="str">
            <v>盒</v>
          </cell>
          <cell r="F296" t="str">
            <v/>
          </cell>
          <cell r="G296" t="str">
            <v>广州万康保健品</v>
          </cell>
          <cell r="H296" t="str">
            <v/>
          </cell>
          <cell r="I296">
            <v>1</v>
          </cell>
        </row>
        <row r="297">
          <cell r="B297">
            <v>23091</v>
          </cell>
          <cell r="C297" t="str">
            <v>氟米龙滴眼液(氟美童)</v>
          </cell>
          <cell r="D297" t="str">
            <v>5ml：5mg</v>
          </cell>
          <cell r="E297" t="str">
            <v>支</v>
          </cell>
          <cell r="F297" t="str">
            <v>参天制药株式会社</v>
          </cell>
          <cell r="G297" t="str">
            <v>中国参天制药</v>
          </cell>
          <cell r="H297" t="str">
            <v/>
          </cell>
          <cell r="I297">
            <v>1</v>
          </cell>
        </row>
        <row r="298">
          <cell r="B298">
            <v>66244</v>
          </cell>
          <cell r="C298" t="str">
            <v>促毒清抗菌喷雾剂(速攻)</v>
          </cell>
          <cell r="D298" t="str">
            <v>◆50ml</v>
          </cell>
          <cell r="E298" t="str">
            <v>瓶</v>
          </cell>
          <cell r="F298" t="str">
            <v/>
          </cell>
          <cell r="G298" t="str">
            <v>成都默森医药</v>
          </cell>
          <cell r="H298" t="str">
            <v/>
          </cell>
          <cell r="I298">
            <v>1</v>
          </cell>
        </row>
        <row r="299">
          <cell r="B299">
            <v>2119</v>
          </cell>
          <cell r="C299" t="str">
            <v>卡托普利片(开博通片)</v>
          </cell>
          <cell r="D299" t="str">
            <v>12.5mgx20片</v>
          </cell>
          <cell r="E299" t="str">
            <v>盒</v>
          </cell>
          <cell r="F299" t="str">
            <v>中美上海施贵宝制药有限公司</v>
          </cell>
          <cell r="G299" t="str">
            <v>上海施贵宝</v>
          </cell>
          <cell r="H299" t="str">
            <v/>
          </cell>
          <cell r="I299">
            <v>1</v>
          </cell>
        </row>
        <row r="300">
          <cell r="B300">
            <v>50105</v>
          </cell>
          <cell r="C300" t="str">
            <v>长春宝口服液</v>
          </cell>
          <cell r="D300" t="str">
            <v>10mlx10瓶</v>
          </cell>
          <cell r="E300" t="str">
            <v>盒</v>
          </cell>
          <cell r="F300" t="str">
            <v>广东宏兴集团股份有限公司宏兴制药厂</v>
          </cell>
          <cell r="G300" t="str">
            <v>广东宏兴制药</v>
          </cell>
          <cell r="H300" t="str">
            <v/>
          </cell>
          <cell r="I300">
            <v>1</v>
          </cell>
        </row>
        <row r="301">
          <cell r="B301">
            <v>38015</v>
          </cell>
          <cell r="C301" t="str">
            <v>头孢克肟干混悬剂</v>
          </cell>
          <cell r="D301" t="str">
            <v>◆1g:50mgx6袋</v>
          </cell>
          <cell r="E301" t="str">
            <v>盒</v>
          </cell>
          <cell r="F301" t="str">
            <v>哈尔滨凯程制药有限公司</v>
          </cell>
          <cell r="G301" t="str">
            <v>哈尔滨凯程</v>
          </cell>
          <cell r="H301" t="str">
            <v/>
          </cell>
          <cell r="I301">
            <v>1</v>
          </cell>
        </row>
        <row r="302">
          <cell r="B302">
            <v>40419</v>
          </cell>
          <cell r="C302" t="str">
            <v>补肾益脑胶囊</v>
          </cell>
          <cell r="D302" t="str">
            <v>0.27gx12粒x2板</v>
          </cell>
          <cell r="E302" t="str">
            <v>盒</v>
          </cell>
          <cell r="F302" t="str">
            <v>太极集团浙江东方制药有限公司</v>
          </cell>
          <cell r="G302" t="str">
            <v>浙江东方制药</v>
          </cell>
          <cell r="H302" t="str">
            <v/>
          </cell>
          <cell r="I302">
            <v>1</v>
          </cell>
        </row>
        <row r="303">
          <cell r="B303">
            <v>40837</v>
          </cell>
          <cell r="C303" t="str">
            <v>丙酸交沙霉素颗粒(贝贝莎)</v>
          </cell>
          <cell r="D303" t="str">
            <v>0.1gx6袋</v>
          </cell>
          <cell r="E303" t="str">
            <v>盒</v>
          </cell>
          <cell r="F303" t="str">
            <v>西南药业股份有限公司</v>
          </cell>
          <cell r="G303" t="str">
            <v>西南药业</v>
          </cell>
          <cell r="H303" t="str">
            <v/>
          </cell>
          <cell r="I303">
            <v>1</v>
          </cell>
        </row>
        <row r="304">
          <cell r="B304">
            <v>42956</v>
          </cell>
          <cell r="C304" t="str">
            <v>风寒咳嗽颗粒</v>
          </cell>
          <cell r="D304" t="str">
            <v>5gx10袋</v>
          </cell>
          <cell r="E304" t="str">
            <v>盒</v>
          </cell>
          <cell r="F304" t="str">
            <v>太极集团四川绵阳制药有限公司</v>
          </cell>
          <cell r="G304" t="str">
            <v>四川绵阳制药</v>
          </cell>
          <cell r="H304" t="str">
            <v/>
          </cell>
          <cell r="I304">
            <v>1</v>
          </cell>
        </row>
        <row r="305">
          <cell r="B305">
            <v>60203</v>
          </cell>
          <cell r="C305" t="str">
            <v>硝酸咪康唑散(达克宁散)</v>
          </cell>
          <cell r="D305" t="str">
            <v>20g(1g:20mg)</v>
          </cell>
          <cell r="E305" t="str">
            <v>瓶</v>
          </cell>
          <cell r="F305" t="str">
            <v>西安杨森制药有限公司</v>
          </cell>
          <cell r="G305" t="str">
            <v>西安杨森</v>
          </cell>
          <cell r="H305" t="str">
            <v/>
          </cell>
          <cell r="I305">
            <v>1</v>
          </cell>
        </row>
        <row r="306">
          <cell r="B306">
            <v>68220</v>
          </cell>
          <cell r="C306" t="str">
            <v>双氯芬酸钠缓释胶囊</v>
          </cell>
          <cell r="D306" t="str">
            <v>◆50mgx20粒</v>
          </cell>
          <cell r="E306" t="str">
            <v>盒</v>
          </cell>
          <cell r="F306" t="str">
            <v>珠海润都民彤制药有限公司</v>
          </cell>
          <cell r="G306" t="str">
            <v>珠海润都民彤</v>
          </cell>
          <cell r="H306" t="str">
            <v/>
          </cell>
          <cell r="I306">
            <v>1</v>
          </cell>
        </row>
        <row r="307">
          <cell r="B307">
            <v>42772</v>
          </cell>
          <cell r="C307" t="str">
            <v>头孢呋辛酯片(达力新)</v>
          </cell>
          <cell r="D307" t="str">
            <v>0.25gx6片(薄膜衣)</v>
          </cell>
          <cell r="E307" t="str">
            <v>盒</v>
          </cell>
          <cell r="F307" t="str">
            <v>深圳致君制药有限公司(原:深圳市制药厂)</v>
          </cell>
          <cell r="G307" t="str">
            <v>深圳致君</v>
          </cell>
          <cell r="H307" t="str">
            <v/>
          </cell>
          <cell r="I307">
            <v>1</v>
          </cell>
        </row>
        <row r="308">
          <cell r="B308">
            <v>20594</v>
          </cell>
          <cell r="C308" t="str">
            <v>泮托拉唑钠肠溶胶囊</v>
          </cell>
          <cell r="D308" t="str">
            <v>40mgx7粒</v>
          </cell>
          <cell r="E308" t="str">
            <v>盒</v>
          </cell>
          <cell r="F308" t="str">
            <v>杭州中美华东制药有限公司</v>
          </cell>
          <cell r="G308" t="str">
            <v>杭州中美华东</v>
          </cell>
          <cell r="H308" t="str">
            <v/>
          </cell>
          <cell r="I308">
            <v>1</v>
          </cell>
        </row>
        <row r="309">
          <cell r="B309">
            <v>50189</v>
          </cell>
          <cell r="C309" t="str">
            <v>维生素AD滴剂</v>
          </cell>
          <cell r="D309" t="str">
            <v>◆10粒x4板(一岁以下)</v>
          </cell>
          <cell r="E309" t="str">
            <v>盒</v>
          </cell>
          <cell r="F309" t="str">
            <v>青岛双鲸药业有限公司</v>
          </cell>
          <cell r="G309" t="str">
            <v>青岛双鲸</v>
          </cell>
          <cell r="H309" t="str">
            <v/>
          </cell>
          <cell r="I309">
            <v>1</v>
          </cell>
        </row>
        <row r="310">
          <cell r="B310">
            <v>75424</v>
          </cell>
          <cell r="C310" t="str">
            <v>女金丸</v>
          </cell>
          <cell r="D310" t="str">
            <v>5gx10袋、水蜜丸</v>
          </cell>
          <cell r="E310" t="str">
            <v>盒</v>
          </cell>
          <cell r="F310" t="str">
            <v>长春经开药业有限公司</v>
          </cell>
          <cell r="G310" t="str">
            <v>长春经开药业</v>
          </cell>
          <cell r="H310" t="str">
            <v/>
          </cell>
          <cell r="I310">
            <v>1</v>
          </cell>
        </row>
        <row r="311">
          <cell r="B311">
            <v>16837</v>
          </cell>
          <cell r="C311" t="str">
            <v>半夏止咳糖浆</v>
          </cell>
          <cell r="D311" t="str">
            <v>100ml</v>
          </cell>
          <cell r="E311" t="str">
            <v>瓶</v>
          </cell>
          <cell r="F311" t="str">
            <v>太极集团四川南充制药有限公司</v>
          </cell>
          <cell r="G311" t="str">
            <v>四川南充制药</v>
          </cell>
          <cell r="H311" t="str">
            <v/>
          </cell>
          <cell r="I311">
            <v>1</v>
          </cell>
        </row>
        <row r="312">
          <cell r="B312">
            <v>44676</v>
          </cell>
          <cell r="C312" t="str">
            <v>喘嗽宁片</v>
          </cell>
          <cell r="D312" t="str">
            <v>0.35gx24片</v>
          </cell>
          <cell r="E312" t="str">
            <v>盒</v>
          </cell>
          <cell r="F312" t="str">
            <v/>
          </cell>
          <cell r="G312" t="str">
            <v>山西澳迩药业</v>
          </cell>
          <cell r="H312" t="str">
            <v/>
          </cell>
          <cell r="I312">
            <v>1</v>
          </cell>
        </row>
        <row r="313">
          <cell r="B313">
            <v>75452</v>
          </cell>
          <cell r="C313" t="str">
            <v>安神补心片</v>
          </cell>
          <cell r="D313" t="str">
            <v>0.32gx12片x5板(薄膜衣)</v>
          </cell>
          <cell r="E313" t="str">
            <v>盒</v>
          </cell>
          <cell r="F313" t="str">
            <v>太极集团浙江东方制药有限公司</v>
          </cell>
          <cell r="G313" t="str">
            <v>浙江东方</v>
          </cell>
          <cell r="H313" t="str">
            <v/>
          </cell>
          <cell r="I313">
            <v>1</v>
          </cell>
        </row>
        <row r="314">
          <cell r="B314">
            <v>75480</v>
          </cell>
          <cell r="C314" t="str">
            <v>麻杏止咳糖浆</v>
          </cell>
          <cell r="D314" t="str">
            <v>180ml</v>
          </cell>
          <cell r="E314" t="str">
            <v>盒</v>
          </cell>
          <cell r="F314" t="str">
            <v>太极集团四川天诚制药有限公司</v>
          </cell>
          <cell r="G314" t="str">
            <v>太极四川天诚</v>
          </cell>
          <cell r="H314" t="str">
            <v/>
          </cell>
          <cell r="I314">
            <v>1</v>
          </cell>
        </row>
        <row r="315">
          <cell r="B315">
            <v>9392</v>
          </cell>
          <cell r="C315" t="str">
            <v>海王牌金樽片</v>
          </cell>
          <cell r="D315" t="str">
            <v>1gx3片x6袋</v>
          </cell>
          <cell r="E315" t="str">
            <v>盒</v>
          </cell>
          <cell r="F315" t="str">
            <v>深圳市海王健康科技发展有限公司</v>
          </cell>
          <cell r="G315" t="str">
            <v>深圳海王</v>
          </cell>
          <cell r="H315" t="str">
            <v/>
          </cell>
          <cell r="I315">
            <v>1</v>
          </cell>
        </row>
        <row r="316">
          <cell r="B316">
            <v>29061</v>
          </cell>
          <cell r="C316" t="str">
            <v>精蛋白锌重组人胰岛素注射液(优必林)</v>
          </cell>
          <cell r="D316" t="str">
            <v>400单位：10ml(中效)</v>
          </cell>
          <cell r="E316" t="str">
            <v>瓶</v>
          </cell>
          <cell r="F316" t="str">
            <v>(埃及)Lilly Egypl</v>
          </cell>
          <cell r="G316" t="str">
            <v>埃及 Lilly Egypt</v>
          </cell>
          <cell r="H316" t="str">
            <v/>
          </cell>
          <cell r="I316">
            <v>1</v>
          </cell>
        </row>
        <row r="317">
          <cell r="B317">
            <v>38923</v>
          </cell>
          <cell r="C317" t="str">
            <v>单硝酸异山梨酯缓释片</v>
          </cell>
          <cell r="D317" t="str">
            <v>40mgx24片</v>
          </cell>
          <cell r="E317" t="str">
            <v>盒</v>
          </cell>
          <cell r="F317" t="str">
            <v>山东鲁南贝特制药有限公司</v>
          </cell>
          <cell r="G317" t="str">
            <v>山东鲁南贝特</v>
          </cell>
          <cell r="H317" t="str">
            <v/>
          </cell>
          <cell r="I317">
            <v>1</v>
          </cell>
        </row>
        <row r="318">
          <cell r="B318">
            <v>105882</v>
          </cell>
          <cell r="C318" t="str">
            <v>瑞麟刮痧板</v>
          </cell>
          <cell r="D318" t="str">
            <v>牛角</v>
          </cell>
          <cell r="E318" t="str">
            <v>个</v>
          </cell>
          <cell r="F318" t="str">
            <v/>
          </cell>
          <cell r="G318" t="str">
            <v>成都东方瑞麟</v>
          </cell>
          <cell r="H318" t="str">
            <v/>
          </cell>
          <cell r="I318">
            <v>1</v>
          </cell>
        </row>
        <row r="319">
          <cell r="B319">
            <v>9855</v>
          </cell>
          <cell r="C319" t="str">
            <v>格列吡嗪片(灭特尼片)</v>
          </cell>
          <cell r="D319" t="str">
            <v>5mgx48片</v>
          </cell>
          <cell r="E319" t="str">
            <v>盒</v>
          </cell>
          <cell r="F319" t="str">
            <v>珠海联邦制药股份有限公司中山分公司</v>
          </cell>
          <cell r="G319" t="str">
            <v>珠海联邦制药</v>
          </cell>
          <cell r="H319" t="str">
            <v/>
          </cell>
          <cell r="I319">
            <v>1</v>
          </cell>
        </row>
        <row r="320">
          <cell r="B320">
            <v>101145</v>
          </cell>
          <cell r="C320" t="str">
            <v>毓婷天然胶乳橡胶避孕套</v>
          </cell>
          <cell r="D320" t="str">
            <v>◆12支(浮点激情)</v>
          </cell>
          <cell r="E320" t="str">
            <v>盒</v>
          </cell>
          <cell r="F320" t="str">
            <v>上海名邦橡胶制品有限公司</v>
          </cell>
          <cell r="G320" t="str">
            <v>上海名邦</v>
          </cell>
          <cell r="H320" t="str">
            <v/>
          </cell>
          <cell r="I320">
            <v>1</v>
          </cell>
        </row>
        <row r="321">
          <cell r="B321">
            <v>13345</v>
          </cell>
          <cell r="C321" t="str">
            <v>首乌延寿片</v>
          </cell>
          <cell r="D321" t="str">
            <v>0.25gx50片</v>
          </cell>
          <cell r="E321" t="str">
            <v>瓶</v>
          </cell>
          <cell r="F321" t="str">
            <v>太极集团重庆桐君阁药厂有限公司</v>
          </cell>
          <cell r="G321" t="str">
            <v>重庆桐君阁</v>
          </cell>
          <cell r="H321" t="str">
            <v/>
          </cell>
          <cell r="I321">
            <v>1</v>
          </cell>
        </row>
        <row r="322">
          <cell r="B322">
            <v>83198</v>
          </cell>
          <cell r="C322" t="str">
            <v>小儿氨酚烷胺颗粒</v>
          </cell>
          <cell r="D322" t="str">
            <v>6gx12袋</v>
          </cell>
          <cell r="E322" t="str">
            <v>盒</v>
          </cell>
          <cell r="F322" t="str">
            <v>葵花药业集团(唐山)生物制药有限公司</v>
          </cell>
          <cell r="G322" t="str">
            <v>葵花药业(唐山)生物</v>
          </cell>
          <cell r="H322" t="str">
            <v/>
          </cell>
          <cell r="I322">
            <v>1</v>
          </cell>
        </row>
        <row r="323">
          <cell r="B323">
            <v>112292</v>
          </cell>
          <cell r="C323" t="str">
            <v>氯雷他定口腔崩解片</v>
          </cell>
          <cell r="D323" t="str">
            <v>10mgx10片</v>
          </cell>
          <cell r="E323" t="str">
            <v>盒</v>
          </cell>
          <cell r="F323" t="str">
            <v/>
          </cell>
          <cell r="G323" t="str">
            <v>陕西量子高科</v>
          </cell>
          <cell r="H323" t="str">
            <v/>
          </cell>
          <cell r="I323">
            <v>1</v>
          </cell>
        </row>
        <row r="324">
          <cell r="B324">
            <v>115088</v>
          </cell>
          <cell r="C324" t="str">
            <v>感冒咳嗽颗粒</v>
          </cell>
          <cell r="D324" t="str">
            <v>5gx10袋(儿童型)</v>
          </cell>
          <cell r="E324" t="str">
            <v>盒</v>
          </cell>
          <cell r="F324" t="str">
            <v>太极集团四川南充制药有限公司</v>
          </cell>
          <cell r="G324" t="str">
            <v>南充制药厂</v>
          </cell>
          <cell r="H324" t="str">
            <v/>
          </cell>
          <cell r="I324">
            <v>1</v>
          </cell>
        </row>
        <row r="325">
          <cell r="B325">
            <v>30903</v>
          </cell>
          <cell r="C325" t="str">
            <v>果维康维生素C含片</v>
          </cell>
          <cell r="D325" t="str">
            <v>0.79gx60片(橙味)</v>
          </cell>
          <cell r="E325" t="str">
            <v>瓶</v>
          </cell>
          <cell r="F325" t="str">
            <v>石药集团中诺药业(石家庄)有限公司</v>
          </cell>
          <cell r="G325" t="str">
            <v>石家庄中诺</v>
          </cell>
          <cell r="H325" t="str">
            <v/>
          </cell>
          <cell r="I325">
            <v>1</v>
          </cell>
        </row>
        <row r="326">
          <cell r="B326">
            <v>306</v>
          </cell>
          <cell r="C326" t="str">
            <v>联磺甲氧苄啶片(增效联磺片)</v>
          </cell>
          <cell r="D326" t="str">
            <v>12片x40袋</v>
          </cell>
          <cell r="E326" t="str">
            <v>盒</v>
          </cell>
          <cell r="F326" t="str">
            <v>北京双鹤药业股份有限公司</v>
          </cell>
          <cell r="G326" t="str">
            <v>北京双鹤药业</v>
          </cell>
          <cell r="H326" t="str">
            <v/>
          </cell>
          <cell r="I326">
            <v>1</v>
          </cell>
        </row>
        <row r="327">
          <cell r="B327">
            <v>40986</v>
          </cell>
          <cell r="C327" t="str">
            <v>氢溴酸西酞普兰片(喜普妙)</v>
          </cell>
          <cell r="D327" t="str">
            <v>20mgx14片</v>
          </cell>
          <cell r="E327" t="str">
            <v>盒</v>
          </cell>
          <cell r="F327" t="str">
            <v>西安杨森制药有限公司</v>
          </cell>
          <cell r="G327" t="str">
            <v>西安杨森</v>
          </cell>
          <cell r="H327" t="str">
            <v/>
          </cell>
          <cell r="I327">
            <v>1</v>
          </cell>
        </row>
        <row r="328">
          <cell r="B328">
            <v>105460</v>
          </cell>
          <cell r="C328" t="str">
            <v>小儿感冒宁合剂</v>
          </cell>
          <cell r="D328" t="str">
            <v>◆120ml</v>
          </cell>
          <cell r="E328" t="str">
            <v>瓶</v>
          </cell>
          <cell r="F328" t="str">
            <v>江西盛翔制药有限公司</v>
          </cell>
          <cell r="G328" t="str">
            <v>江西盛翔制药</v>
          </cell>
          <cell r="H328" t="str">
            <v/>
          </cell>
          <cell r="I328">
            <v>1</v>
          </cell>
        </row>
        <row r="329">
          <cell r="B329">
            <v>58392</v>
          </cell>
          <cell r="C329" t="str">
            <v>氨酚氯雷伪麻缓释片(金得菲)</v>
          </cell>
          <cell r="D329" t="str">
            <v>12片</v>
          </cell>
          <cell r="E329" t="str">
            <v>盒</v>
          </cell>
          <cell r="F329" t="str">
            <v>深圳海王药业有限公司</v>
          </cell>
          <cell r="G329" t="str">
            <v>深圳海王</v>
          </cell>
          <cell r="H329" t="str">
            <v/>
          </cell>
          <cell r="I329">
            <v>1</v>
          </cell>
        </row>
        <row r="330">
          <cell r="B330">
            <v>98933</v>
          </cell>
          <cell r="C330" t="str">
            <v>参芪首乌补汁</v>
          </cell>
          <cell r="D330" t="str">
            <v>120mlx2瓶</v>
          </cell>
          <cell r="E330" t="str">
            <v>盒</v>
          </cell>
          <cell r="F330" t="str">
            <v>太极集团四川南充制药有限公司</v>
          </cell>
          <cell r="G330" t="str">
            <v>南充制药厂</v>
          </cell>
          <cell r="H330" t="str">
            <v/>
          </cell>
          <cell r="I330">
            <v>1</v>
          </cell>
        </row>
        <row r="331">
          <cell r="B331">
            <v>101147</v>
          </cell>
          <cell r="C331" t="str">
            <v>毓婷天然胶乳橡胶避孕套</v>
          </cell>
          <cell r="D331" t="str">
            <v>◆12支(激情酷热)</v>
          </cell>
          <cell r="E331" t="str">
            <v>盒</v>
          </cell>
          <cell r="F331" t="str">
            <v>上海名邦橡胶制品有限公司</v>
          </cell>
          <cell r="G331" t="str">
            <v>上海名邦</v>
          </cell>
          <cell r="H331" t="str">
            <v/>
          </cell>
          <cell r="I331">
            <v>1</v>
          </cell>
        </row>
        <row r="332">
          <cell r="B332">
            <v>70384</v>
          </cell>
          <cell r="C332" t="str">
            <v>重组人干扰素a2b阴道泡腾胶囊</v>
          </cell>
          <cell r="D332" t="str">
            <v>0.8MIUx2粒</v>
          </cell>
          <cell r="E332" t="str">
            <v>盒</v>
          </cell>
          <cell r="F332" t="str">
            <v/>
          </cell>
          <cell r="G332" t="str">
            <v>上海华新生物</v>
          </cell>
          <cell r="H332" t="str">
            <v/>
          </cell>
          <cell r="I332">
            <v>1</v>
          </cell>
        </row>
        <row r="333">
          <cell r="B333">
            <v>75</v>
          </cell>
          <cell r="C333" t="str">
            <v>双氯芬酸钠缓释胶囊(英太青胶囊)</v>
          </cell>
          <cell r="D333" t="str">
            <v>50mgx20粒</v>
          </cell>
          <cell r="E333" t="str">
            <v>盒</v>
          </cell>
          <cell r="F333" t="str">
            <v>中国药科大学制药有限公司</v>
          </cell>
          <cell r="G333" t="str">
            <v>中国药科大学</v>
          </cell>
          <cell r="H333" t="str">
            <v/>
          </cell>
          <cell r="I333">
            <v>1</v>
          </cell>
        </row>
        <row r="334">
          <cell r="B334">
            <v>29205</v>
          </cell>
          <cell r="C334" t="str">
            <v>秋水仙碱片</v>
          </cell>
          <cell r="D334" t="str">
            <v>0.5mgx20片</v>
          </cell>
          <cell r="E334" t="str">
            <v>盒</v>
          </cell>
          <cell r="F334" t="str">
            <v>云南省玉溪望子隆生物制药有限公司</v>
          </cell>
          <cell r="G334" t="str">
            <v>云南玉溪望子隆</v>
          </cell>
          <cell r="H334" t="str">
            <v/>
          </cell>
          <cell r="I334">
            <v>1</v>
          </cell>
        </row>
        <row r="335">
          <cell r="B335">
            <v>46683</v>
          </cell>
          <cell r="C335" t="str">
            <v>消糜阴道泡腾片</v>
          </cell>
          <cell r="D335" t="str">
            <v>◆2.3gx5片</v>
          </cell>
          <cell r="E335" t="str">
            <v>盒</v>
          </cell>
          <cell r="F335" t="str">
            <v>烟台大洋制药有限公司</v>
          </cell>
          <cell r="G335" t="str">
            <v>烟台大洋</v>
          </cell>
          <cell r="H335" t="str">
            <v/>
          </cell>
          <cell r="I335">
            <v>1</v>
          </cell>
        </row>
        <row r="336">
          <cell r="B336">
            <v>50345</v>
          </cell>
          <cell r="C336" t="str">
            <v>清热解毒口服液</v>
          </cell>
          <cell r="D336" t="str">
            <v>10mlx10支</v>
          </cell>
          <cell r="E336" t="str">
            <v>盒</v>
          </cell>
          <cell r="F336" t="str">
            <v>太极集团四川南充制药有限公司</v>
          </cell>
          <cell r="G336" t="str">
            <v>南充制药</v>
          </cell>
          <cell r="H336" t="str">
            <v/>
          </cell>
          <cell r="I336">
            <v>1</v>
          </cell>
        </row>
        <row r="337">
          <cell r="B337">
            <v>99935</v>
          </cell>
          <cell r="C337" t="str">
            <v>桑菊感冒片</v>
          </cell>
          <cell r="D337" t="str">
            <v>0.62gx15片x4板(薄膜衣)</v>
          </cell>
          <cell r="E337" t="str">
            <v>盒</v>
          </cell>
          <cell r="F337" t="str">
            <v>太极集团四川绵阳制药有限公司</v>
          </cell>
          <cell r="G337" t="str">
            <v>四川绵阳制药</v>
          </cell>
          <cell r="H337" t="str">
            <v/>
          </cell>
          <cell r="I337">
            <v>1</v>
          </cell>
        </row>
        <row r="338">
          <cell r="B338">
            <v>117550</v>
          </cell>
          <cell r="C338" t="str">
            <v>银黄颗粒</v>
          </cell>
          <cell r="D338" t="str">
            <v>4gx20袋</v>
          </cell>
          <cell r="E338" t="str">
            <v>盒</v>
          </cell>
          <cell r="F338" t="str">
            <v>成都神鹤药业有限责任公司</v>
          </cell>
          <cell r="G338" t="str">
            <v>成都神鹤药业</v>
          </cell>
          <cell r="H338" t="str">
            <v/>
          </cell>
          <cell r="I338">
            <v>1</v>
          </cell>
        </row>
        <row r="339">
          <cell r="B339">
            <v>21889</v>
          </cell>
          <cell r="C339" t="str">
            <v>咳喘舒片</v>
          </cell>
          <cell r="D339" t="str">
            <v>0.25gx12片</v>
          </cell>
          <cell r="E339" t="str">
            <v>盒</v>
          </cell>
          <cell r="F339" t="str">
            <v>山西德元堂药业有限公司</v>
          </cell>
          <cell r="G339" t="str">
            <v>山西德元堂</v>
          </cell>
          <cell r="H339" t="str">
            <v/>
          </cell>
          <cell r="I339">
            <v>1</v>
          </cell>
        </row>
        <row r="340">
          <cell r="B340">
            <v>53780</v>
          </cell>
          <cell r="C340" t="str">
            <v>布林佐胺滴眼液</v>
          </cell>
          <cell r="D340" t="str">
            <v>5ml：50mg</v>
          </cell>
          <cell r="E340" t="str">
            <v>瓶</v>
          </cell>
          <cell r="F340" t="str">
            <v>(比利时)S.a.ALCON-COUVREURn.v</v>
          </cell>
          <cell r="G340" t="str">
            <v>比利时</v>
          </cell>
          <cell r="H340" t="str">
            <v/>
          </cell>
          <cell r="I340">
            <v>1</v>
          </cell>
        </row>
        <row r="341">
          <cell r="B341">
            <v>2370</v>
          </cell>
          <cell r="C341" t="str">
            <v>脑力宝丸</v>
          </cell>
          <cell r="D341" t="str">
            <v>100丸</v>
          </cell>
          <cell r="E341" t="str">
            <v>瓶</v>
          </cell>
          <cell r="F341" t="str">
            <v>河南省宛西制药股份有限公司</v>
          </cell>
          <cell r="G341" t="str">
            <v>河南宛西制药</v>
          </cell>
          <cell r="H341" t="str">
            <v/>
          </cell>
          <cell r="I341">
            <v>1</v>
          </cell>
        </row>
        <row r="342">
          <cell r="B342">
            <v>111977</v>
          </cell>
          <cell r="C342" t="str">
            <v>黑升麻、大豆异黄酮复合营养片(自然之宝)</v>
          </cell>
          <cell r="D342" t="str">
            <v>60.5g(605mgx100片)</v>
          </cell>
          <cell r="E342" t="str">
            <v>瓶</v>
          </cell>
          <cell r="F342" t="str">
            <v/>
          </cell>
          <cell r="G342" t="str">
            <v>美国NATURE'S BOUNTY INC</v>
          </cell>
          <cell r="H342" t="str">
            <v/>
          </cell>
          <cell r="I342">
            <v>1</v>
          </cell>
        </row>
        <row r="343">
          <cell r="B343">
            <v>69148</v>
          </cell>
          <cell r="C343" t="str">
            <v>螺旋藻胶囊</v>
          </cell>
          <cell r="D343" t="str">
            <v>0.35gx12粒x2板</v>
          </cell>
          <cell r="E343" t="str">
            <v>瓶</v>
          </cell>
          <cell r="F343" t="str">
            <v>山东天顺药业股份有限公司</v>
          </cell>
          <cell r="G343" t="str">
            <v>山东天顺药业</v>
          </cell>
          <cell r="H343" t="str">
            <v/>
          </cell>
          <cell r="I343">
            <v>1</v>
          </cell>
        </row>
        <row r="344">
          <cell r="B344">
            <v>1792</v>
          </cell>
          <cell r="C344" t="str">
            <v>儿康宁</v>
          </cell>
          <cell r="D344" t="str">
            <v>150ml</v>
          </cell>
          <cell r="E344" t="str">
            <v>瓶</v>
          </cell>
          <cell r="F344" t="str">
            <v>太极集团重庆涪陵制药厂有限公司</v>
          </cell>
          <cell r="G344" t="str">
            <v>重庆涪陵制药</v>
          </cell>
          <cell r="H344" t="str">
            <v/>
          </cell>
          <cell r="I344">
            <v>1</v>
          </cell>
        </row>
        <row r="345">
          <cell r="B345">
            <v>39249</v>
          </cell>
          <cell r="C345" t="str">
            <v>穿龙骨刺片</v>
          </cell>
          <cell r="D345" t="str">
            <v>0.5gx72片(薄膜衣)</v>
          </cell>
          <cell r="E345" t="str">
            <v>瓶</v>
          </cell>
          <cell r="F345" t="str">
            <v>太极集团重庆桐君阁药厂有限公司</v>
          </cell>
          <cell r="G345" t="str">
            <v>重庆桐君阁</v>
          </cell>
          <cell r="H345" t="str">
            <v/>
          </cell>
          <cell r="I345">
            <v>1</v>
          </cell>
        </row>
        <row r="346">
          <cell r="B346">
            <v>68467</v>
          </cell>
          <cell r="C346" t="str">
            <v>复方乙醇消毒液(亿源)</v>
          </cell>
          <cell r="D346" t="str">
            <v>◆100ml±5ml(喷雾型)</v>
          </cell>
          <cell r="E346" t="str">
            <v>瓶</v>
          </cell>
          <cell r="F346" t="str">
            <v>重庆普康消毒用品有限公司</v>
          </cell>
          <cell r="G346" t="str">
            <v>重庆普康</v>
          </cell>
          <cell r="H346" t="str">
            <v/>
          </cell>
          <cell r="I346">
            <v>1</v>
          </cell>
        </row>
        <row r="347">
          <cell r="B347">
            <v>2466</v>
          </cell>
          <cell r="C347" t="str">
            <v>强力痔根断</v>
          </cell>
          <cell r="D347" t="str">
            <v>265mgx20片x4板</v>
          </cell>
          <cell r="E347" t="str">
            <v>盒</v>
          </cell>
          <cell r="F347" t="str">
            <v>德国汉堡爱活大药厂</v>
          </cell>
          <cell r="G347" t="str">
            <v>德国汉堡爱活</v>
          </cell>
          <cell r="H347" t="str">
            <v/>
          </cell>
          <cell r="I347">
            <v>1</v>
          </cell>
        </row>
        <row r="348">
          <cell r="B348">
            <v>101148</v>
          </cell>
          <cell r="C348" t="str">
            <v>毓婷天然胶乳橡胶避孕套</v>
          </cell>
          <cell r="D348" t="str">
            <v>◆12支(螺纹诱惑)</v>
          </cell>
          <cell r="E348" t="str">
            <v>盒</v>
          </cell>
          <cell r="F348" t="str">
            <v>上海名邦橡胶制品有限公司</v>
          </cell>
          <cell r="G348" t="str">
            <v>上海名邦</v>
          </cell>
          <cell r="H348" t="str">
            <v/>
          </cell>
          <cell r="I348">
            <v>1</v>
          </cell>
        </row>
        <row r="349">
          <cell r="B349">
            <v>66937</v>
          </cell>
          <cell r="C349" t="str">
            <v>奶蓟提取物软胶囊</v>
          </cell>
          <cell r="D349" t="str">
            <v>77g(90粒)</v>
          </cell>
          <cell r="E349" t="str">
            <v>瓶</v>
          </cell>
          <cell r="F349" t="str">
            <v/>
          </cell>
          <cell r="G349" t="str">
            <v>美国NATURE'S BOUNTY INC</v>
          </cell>
          <cell r="H349" t="str">
            <v/>
          </cell>
          <cell r="I349">
            <v>1</v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>
            <v>5146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B611"/>
  <sheetViews>
    <sheetView workbookViewId="0">
      <selection activeCell="C23" sqref="C23"/>
    </sheetView>
  </sheetViews>
  <sheetFormatPr defaultRowHeight="14.25"/>
  <cols>
    <col min="1" max="1" width="7.375" customWidth="1"/>
    <col min="2" max="2" width="8.5" customWidth="1"/>
    <col min="3" max="3" width="7.25" customWidth="1"/>
    <col min="5" max="5" width="18.125" customWidth="1"/>
    <col min="6" max="6" width="5.625" customWidth="1"/>
    <col min="8" max="8" width="18.375" customWidth="1"/>
    <col min="9" max="9" width="7.5" customWidth="1"/>
    <col min="12" max="49" width="0" hidden="1" customWidth="1"/>
  </cols>
  <sheetData>
    <row r="1" spans="1:54" s="4" customFormat="1" ht="42" customHeight="1">
      <c r="A1" s="1" t="s">
        <v>303</v>
      </c>
      <c r="B1" s="1" t="s">
        <v>304</v>
      </c>
      <c r="C1" s="1" t="s">
        <v>305</v>
      </c>
      <c r="D1" s="1" t="s">
        <v>306</v>
      </c>
      <c r="E1" s="1" t="s">
        <v>307</v>
      </c>
      <c r="F1" s="1" t="s">
        <v>308</v>
      </c>
      <c r="G1" s="1" t="s">
        <v>309</v>
      </c>
      <c r="H1" s="1" t="s">
        <v>310</v>
      </c>
      <c r="I1" s="1" t="s">
        <v>311</v>
      </c>
      <c r="J1" s="1" t="s">
        <v>312</v>
      </c>
      <c r="K1" s="1" t="s">
        <v>313</v>
      </c>
      <c r="L1" s="2" t="s">
        <v>314</v>
      </c>
      <c r="M1" s="1" t="s">
        <v>315</v>
      </c>
      <c r="N1" s="1" t="s">
        <v>316</v>
      </c>
      <c r="O1" s="1" t="s">
        <v>317</v>
      </c>
      <c r="P1" s="1" t="s">
        <v>318</v>
      </c>
      <c r="Q1" s="1" t="s">
        <v>319</v>
      </c>
      <c r="R1" s="1" t="s">
        <v>320</v>
      </c>
      <c r="S1" s="1" t="s">
        <v>321</v>
      </c>
      <c r="T1" s="1" t="s">
        <v>322</v>
      </c>
      <c r="U1" s="1" t="s">
        <v>323</v>
      </c>
      <c r="V1" s="1" t="s">
        <v>324</v>
      </c>
      <c r="W1" s="1" t="s">
        <v>325</v>
      </c>
      <c r="X1" s="1" t="s">
        <v>326</v>
      </c>
      <c r="Y1" s="1" t="s">
        <v>327</v>
      </c>
      <c r="Z1" s="1" t="s">
        <v>328</v>
      </c>
      <c r="AA1" s="1" t="s">
        <v>329</v>
      </c>
      <c r="AB1" s="1" t="s">
        <v>330</v>
      </c>
      <c r="AC1" s="1" t="s">
        <v>331</v>
      </c>
      <c r="AD1" s="1" t="s">
        <v>332</v>
      </c>
      <c r="AE1" s="1" t="s">
        <v>333</v>
      </c>
      <c r="AF1" s="1" t="s">
        <v>334</v>
      </c>
      <c r="AG1" s="1" t="s">
        <v>335</v>
      </c>
      <c r="AH1" s="1" t="s">
        <v>336</v>
      </c>
      <c r="AI1" s="1" t="s">
        <v>337</v>
      </c>
      <c r="AJ1" s="1" t="s">
        <v>338</v>
      </c>
      <c r="AK1" s="1" t="s">
        <v>339</v>
      </c>
      <c r="AL1" s="2" t="s">
        <v>340</v>
      </c>
      <c r="AM1" s="2" t="s">
        <v>341</v>
      </c>
      <c r="AN1" s="2" t="s">
        <v>342</v>
      </c>
      <c r="AO1" s="2" t="s">
        <v>343</v>
      </c>
      <c r="AP1" s="2" t="s">
        <v>344</v>
      </c>
      <c r="AQ1" s="2" t="s">
        <v>345</v>
      </c>
      <c r="AR1" s="2" t="s">
        <v>346</v>
      </c>
      <c r="AS1" s="2"/>
      <c r="AT1" s="2" t="s">
        <v>347</v>
      </c>
      <c r="AU1" s="3" t="s">
        <v>348</v>
      </c>
      <c r="AV1" s="3" t="s">
        <v>349</v>
      </c>
      <c r="AW1" s="1" t="s">
        <v>350</v>
      </c>
      <c r="AX1" s="4" t="s">
        <v>2348</v>
      </c>
      <c r="AY1" s="4" t="s">
        <v>753</v>
      </c>
      <c r="AZ1" s="4" t="s">
        <v>754</v>
      </c>
      <c r="BA1" s="4" t="s">
        <v>755</v>
      </c>
    </row>
    <row r="2" spans="1:54">
      <c r="A2" s="5">
        <v>99139</v>
      </c>
      <c r="B2" s="5" t="s">
        <v>351</v>
      </c>
      <c r="C2" s="5">
        <f>VLOOKUP(A2,[1]查询时间段分门店销售明细!$D$1:$N$65536,11,FALSE)</f>
        <v>5</v>
      </c>
      <c r="D2" s="5">
        <f>VLOOKUP(A2,[1]查询时间段分门店销售明细!$D$1:$O$65536,12,FALSE)</f>
        <v>49.1</v>
      </c>
      <c r="E2" s="5" t="s">
        <v>352</v>
      </c>
      <c r="F2" s="5" t="s">
        <v>353</v>
      </c>
      <c r="G2" s="5" t="s">
        <v>354</v>
      </c>
      <c r="H2" s="5" t="s">
        <v>355</v>
      </c>
      <c r="I2" s="5">
        <v>684</v>
      </c>
      <c r="J2" s="5">
        <v>6647.14</v>
      </c>
      <c r="K2" s="5">
        <v>5963.14</v>
      </c>
      <c r="L2" s="6" t="s">
        <v>356</v>
      </c>
      <c r="M2" s="5">
        <v>22.8</v>
      </c>
      <c r="N2" s="5">
        <v>221.57</v>
      </c>
      <c r="O2" s="5">
        <v>411</v>
      </c>
      <c r="P2" s="5">
        <v>411</v>
      </c>
      <c r="Q2" s="5">
        <v>18.03</v>
      </c>
      <c r="R2" s="5">
        <v>472.7</v>
      </c>
      <c r="S2" s="5">
        <v>472.7</v>
      </c>
      <c r="T2" s="5">
        <v>20.73</v>
      </c>
      <c r="U2" s="5">
        <v>38.76</v>
      </c>
      <c r="V2" s="5">
        <v>4</v>
      </c>
      <c r="W2" s="5" t="s">
        <v>357</v>
      </c>
      <c r="X2" s="5">
        <v>404</v>
      </c>
      <c r="Y2" s="5" t="s">
        <v>358</v>
      </c>
      <c r="Z2" s="5">
        <v>40409</v>
      </c>
      <c r="AA2" s="5" t="s">
        <v>359</v>
      </c>
      <c r="AB2" s="5" t="s">
        <v>360</v>
      </c>
      <c r="AC2" s="5" t="s">
        <v>361</v>
      </c>
      <c r="AD2" s="5" t="s">
        <v>362</v>
      </c>
      <c r="AE2" s="5" t="s">
        <v>363</v>
      </c>
      <c r="AF2" s="5" t="s">
        <v>364</v>
      </c>
      <c r="AG2" s="5" t="s">
        <v>365</v>
      </c>
      <c r="AH2" s="5" t="s">
        <v>366</v>
      </c>
      <c r="AI2" s="5" t="s">
        <v>364</v>
      </c>
      <c r="AJ2" s="5" t="s">
        <v>364</v>
      </c>
      <c r="AK2" s="5">
        <v>1</v>
      </c>
      <c r="AL2" s="6">
        <v>70691</v>
      </c>
      <c r="AM2" s="6" t="s">
        <v>367</v>
      </c>
      <c r="AN2" s="6">
        <f t="shared" ref="AN2:AN65" si="0">AK2*C2</f>
        <v>5</v>
      </c>
      <c r="AO2" s="6">
        <v>10</v>
      </c>
      <c r="AP2" s="6">
        <v>10</v>
      </c>
      <c r="AQ2" s="6">
        <v>5</v>
      </c>
      <c r="AR2" s="6">
        <f t="shared" ref="AR2:AR65" si="1">AQ2*C2</f>
        <v>25</v>
      </c>
      <c r="AS2" s="6">
        <f t="shared" ref="AS2:AS65" si="2">D2-AN2</f>
        <v>44.1</v>
      </c>
      <c r="AT2" s="6">
        <f t="shared" ref="AT2:AT65" si="3">AR2-(AK2*C2)</f>
        <v>20</v>
      </c>
      <c r="AU2" s="7">
        <v>0.8</v>
      </c>
      <c r="AV2" s="7">
        <f t="shared" ref="AV2:AV65" si="4">(AP2-AK2)/AP2</f>
        <v>0.9</v>
      </c>
      <c r="AW2" s="5">
        <v>9.7200000000000006</v>
      </c>
      <c r="AX2">
        <v>5</v>
      </c>
      <c r="AY2">
        <f>VLOOKUP(A2,'[2]查询当前所有门店保管帐库存（后勤用）'!$D$1:$G$65536,4,FALSE)</f>
        <v>15</v>
      </c>
      <c r="AZ2">
        <f>AY2-AX2*2</f>
        <v>5</v>
      </c>
    </row>
    <row r="3" spans="1:54">
      <c r="A3" s="5">
        <v>31351</v>
      </c>
      <c r="B3" s="5" t="s">
        <v>1350</v>
      </c>
      <c r="C3" s="5"/>
      <c r="D3" s="5"/>
      <c r="E3" s="5" t="s">
        <v>1351</v>
      </c>
      <c r="F3" s="5" t="s">
        <v>460</v>
      </c>
      <c r="G3" s="5" t="s">
        <v>1352</v>
      </c>
      <c r="H3" s="5" t="s">
        <v>1353</v>
      </c>
      <c r="I3" s="5" t="s">
        <v>364</v>
      </c>
      <c r="J3" s="5" t="s">
        <v>364</v>
      </c>
      <c r="K3" s="5" t="s">
        <v>364</v>
      </c>
      <c r="L3" s="6" t="s">
        <v>437</v>
      </c>
      <c r="M3" s="5" t="s">
        <v>364</v>
      </c>
      <c r="N3" s="5" t="s">
        <v>364</v>
      </c>
      <c r="O3" s="5" t="s">
        <v>364</v>
      </c>
      <c r="P3" s="5" t="s">
        <v>364</v>
      </c>
      <c r="Q3" s="5" t="s">
        <v>438</v>
      </c>
      <c r="R3" s="5">
        <v>1</v>
      </c>
      <c r="S3" s="5">
        <v>2</v>
      </c>
      <c r="T3" s="5" t="s">
        <v>438</v>
      </c>
      <c r="U3" s="5" t="s">
        <v>438</v>
      </c>
      <c r="V3" s="5">
        <v>1</v>
      </c>
      <c r="W3" s="5" t="s">
        <v>1346</v>
      </c>
      <c r="X3" s="5">
        <v>105</v>
      </c>
      <c r="Y3" s="5" t="s">
        <v>1354</v>
      </c>
      <c r="Z3" s="5">
        <v>10503</v>
      </c>
      <c r="AA3" s="5" t="s">
        <v>1355</v>
      </c>
      <c r="AB3" s="5" t="s">
        <v>364</v>
      </c>
      <c r="AC3" s="5" t="s">
        <v>361</v>
      </c>
      <c r="AD3" s="5" t="s">
        <v>362</v>
      </c>
      <c r="AE3" s="5" t="s">
        <v>363</v>
      </c>
      <c r="AF3" s="5" t="s">
        <v>364</v>
      </c>
      <c r="AG3" s="5" t="s">
        <v>1356</v>
      </c>
      <c r="AH3" s="5" t="s">
        <v>1357</v>
      </c>
      <c r="AI3" s="5">
        <v>1</v>
      </c>
      <c r="AJ3" s="9">
        <v>40778</v>
      </c>
      <c r="AK3" s="5">
        <v>2</v>
      </c>
      <c r="AL3" s="6">
        <v>5</v>
      </c>
      <c r="AM3" s="6" t="s">
        <v>377</v>
      </c>
      <c r="AN3" s="6">
        <f t="shared" si="0"/>
        <v>0</v>
      </c>
      <c r="AO3" s="6">
        <v>5.7</v>
      </c>
      <c r="AP3" s="6">
        <v>5.7</v>
      </c>
      <c r="AQ3" s="6">
        <v>2.85</v>
      </c>
      <c r="AR3" s="6">
        <f t="shared" si="1"/>
        <v>0</v>
      </c>
      <c r="AS3" s="6">
        <f t="shared" si="2"/>
        <v>0</v>
      </c>
      <c r="AT3" s="6">
        <f t="shared" si="3"/>
        <v>0</v>
      </c>
      <c r="AU3" s="7">
        <v>0.29824561403508776</v>
      </c>
      <c r="AV3" s="7">
        <f t="shared" si="4"/>
        <v>0.64912280701754388</v>
      </c>
      <c r="AW3" s="5" t="s">
        <v>438</v>
      </c>
      <c r="AX3">
        <v>0</v>
      </c>
      <c r="AY3">
        <v>0</v>
      </c>
      <c r="AZ3">
        <f t="shared" ref="AZ3:AZ66" si="5">AY3-AX3*2</f>
        <v>0</v>
      </c>
    </row>
    <row r="4" spans="1:54">
      <c r="A4" s="5">
        <v>26754</v>
      </c>
      <c r="B4" s="5" t="s">
        <v>469</v>
      </c>
      <c r="C4" s="5"/>
      <c r="D4" s="5"/>
      <c r="E4" s="5" t="s">
        <v>492</v>
      </c>
      <c r="F4" s="5" t="s">
        <v>353</v>
      </c>
      <c r="G4" s="5" t="s">
        <v>493</v>
      </c>
      <c r="H4" s="5" t="s">
        <v>494</v>
      </c>
      <c r="I4" s="5">
        <v>224</v>
      </c>
      <c r="J4" s="5">
        <v>6757.69</v>
      </c>
      <c r="K4" s="5">
        <v>3952.105</v>
      </c>
      <c r="L4" s="6" t="s">
        <v>495</v>
      </c>
      <c r="M4" s="5">
        <v>7.47</v>
      </c>
      <c r="N4" s="5">
        <v>225.26</v>
      </c>
      <c r="O4" s="5" t="s">
        <v>364</v>
      </c>
      <c r="P4" s="5" t="s">
        <v>364</v>
      </c>
      <c r="Q4" s="5" t="s">
        <v>372</v>
      </c>
      <c r="R4" s="5">
        <v>291</v>
      </c>
      <c r="S4" s="5">
        <v>3655.16</v>
      </c>
      <c r="T4" s="5">
        <v>38.97</v>
      </c>
      <c r="U4" s="5">
        <v>38.97</v>
      </c>
      <c r="V4" s="5">
        <v>3</v>
      </c>
      <c r="W4" s="5" t="s">
        <v>486</v>
      </c>
      <c r="X4" s="5">
        <v>304</v>
      </c>
      <c r="Y4" s="5" t="s">
        <v>496</v>
      </c>
      <c r="Z4" s="5">
        <v>30404</v>
      </c>
      <c r="AA4" s="5" t="s">
        <v>497</v>
      </c>
      <c r="AB4" s="5" t="s">
        <v>373</v>
      </c>
      <c r="AC4" s="5" t="s">
        <v>361</v>
      </c>
      <c r="AD4" s="5" t="s">
        <v>362</v>
      </c>
      <c r="AE4" s="5" t="s">
        <v>363</v>
      </c>
      <c r="AF4" s="5" t="s">
        <v>498</v>
      </c>
      <c r="AG4" s="5" t="s">
        <v>499</v>
      </c>
      <c r="AH4" s="5" t="s">
        <v>500</v>
      </c>
      <c r="AI4" s="5">
        <v>1</v>
      </c>
      <c r="AJ4" s="5" t="s">
        <v>364</v>
      </c>
      <c r="AK4" s="5">
        <v>12.5</v>
      </c>
      <c r="AL4" s="6">
        <v>5</v>
      </c>
      <c r="AM4" s="6" t="s">
        <v>377</v>
      </c>
      <c r="AN4" s="6">
        <f t="shared" si="0"/>
        <v>0</v>
      </c>
      <c r="AO4" s="6">
        <v>32</v>
      </c>
      <c r="AP4" s="6">
        <v>32</v>
      </c>
      <c r="AQ4" s="6">
        <v>16</v>
      </c>
      <c r="AR4" s="6">
        <f t="shared" si="1"/>
        <v>0</v>
      </c>
      <c r="AS4" s="6">
        <f t="shared" si="2"/>
        <v>0</v>
      </c>
      <c r="AT4" s="6">
        <f t="shared" si="3"/>
        <v>0</v>
      </c>
      <c r="AU4" s="7">
        <v>0.21875</v>
      </c>
      <c r="AV4" s="7">
        <f t="shared" si="4"/>
        <v>0.609375</v>
      </c>
      <c r="AW4" s="5">
        <v>30.17</v>
      </c>
      <c r="AX4">
        <v>0</v>
      </c>
      <c r="AY4">
        <f>VLOOKUP(A4,'[2]查询当前所有门店保管帐库存（后勤用）'!$D$1:$G$65536,4,FALSE)</f>
        <v>2</v>
      </c>
      <c r="AZ4">
        <f t="shared" si="5"/>
        <v>2</v>
      </c>
      <c r="BB4">
        <f>VLOOKUP(A4,[3]请货管理细单!$B$1:$I$65536,8,FALSE)</f>
        <v>10</v>
      </c>
    </row>
    <row r="5" spans="1:54">
      <c r="A5" s="5">
        <v>26043</v>
      </c>
      <c r="B5" s="5" t="s">
        <v>1341</v>
      </c>
      <c r="C5" s="5"/>
      <c r="D5" s="5"/>
      <c r="E5" s="5" t="s">
        <v>1358</v>
      </c>
      <c r="F5" s="5" t="s">
        <v>353</v>
      </c>
      <c r="G5" s="5" t="s">
        <v>1359</v>
      </c>
      <c r="H5" s="5" t="s">
        <v>1360</v>
      </c>
      <c r="I5" s="5">
        <v>167</v>
      </c>
      <c r="J5" s="5">
        <v>2355.35</v>
      </c>
      <c r="K5" s="5">
        <v>1775.37</v>
      </c>
      <c r="L5" s="6" t="s">
        <v>1361</v>
      </c>
      <c r="M5" s="5">
        <v>5.57</v>
      </c>
      <c r="N5" s="5">
        <v>78.510000000000005</v>
      </c>
      <c r="O5" s="5" t="s">
        <v>364</v>
      </c>
      <c r="P5" s="5" t="s">
        <v>364</v>
      </c>
      <c r="Q5" s="5" t="s">
        <v>372</v>
      </c>
      <c r="R5" s="5">
        <v>464</v>
      </c>
      <c r="S5" s="5">
        <v>1614.5350000000001</v>
      </c>
      <c r="T5" s="5">
        <v>83.35</v>
      </c>
      <c r="U5" s="5">
        <v>83.35</v>
      </c>
      <c r="V5" s="5">
        <v>1</v>
      </c>
      <c r="W5" s="5" t="s">
        <v>1346</v>
      </c>
      <c r="X5" s="5">
        <v>112</v>
      </c>
      <c r="Y5" s="5" t="s">
        <v>1362</v>
      </c>
      <c r="Z5" s="5">
        <v>11203</v>
      </c>
      <c r="AA5" s="5" t="s">
        <v>1363</v>
      </c>
      <c r="AB5" s="5" t="s">
        <v>373</v>
      </c>
      <c r="AC5" s="5" t="s">
        <v>361</v>
      </c>
      <c r="AD5" s="5" t="s">
        <v>362</v>
      </c>
      <c r="AE5" s="5" t="s">
        <v>363</v>
      </c>
      <c r="AF5" s="5" t="s">
        <v>498</v>
      </c>
      <c r="AG5" s="5" t="s">
        <v>499</v>
      </c>
      <c r="AH5" s="5" t="s">
        <v>1364</v>
      </c>
      <c r="AI5" s="5">
        <v>1</v>
      </c>
      <c r="AJ5" s="5" t="s">
        <v>364</v>
      </c>
      <c r="AK5" s="5">
        <v>3.4649999999999999</v>
      </c>
      <c r="AL5" s="6">
        <v>5</v>
      </c>
      <c r="AM5" s="6" t="s">
        <v>377</v>
      </c>
      <c r="AN5" s="6">
        <f t="shared" si="0"/>
        <v>0</v>
      </c>
      <c r="AO5" s="6">
        <v>15</v>
      </c>
      <c r="AP5" s="6">
        <v>15</v>
      </c>
      <c r="AQ5" s="6">
        <v>7.5</v>
      </c>
      <c r="AR5" s="6">
        <f t="shared" si="1"/>
        <v>0</v>
      </c>
      <c r="AS5" s="6">
        <f t="shared" si="2"/>
        <v>0</v>
      </c>
      <c r="AT5" s="6">
        <f t="shared" si="3"/>
        <v>0</v>
      </c>
      <c r="AU5" s="7">
        <v>0.53800000000000003</v>
      </c>
      <c r="AV5" s="7">
        <f t="shared" si="4"/>
        <v>0.76900000000000002</v>
      </c>
      <c r="AW5" s="5">
        <v>14.1</v>
      </c>
      <c r="AX5">
        <v>0</v>
      </c>
      <c r="AY5">
        <f>VLOOKUP(A5,'[2]查询当前所有门店保管帐库存（后勤用）'!$D$1:$G$65536,4,FALSE)</f>
        <v>10</v>
      </c>
      <c r="AZ5">
        <f t="shared" si="5"/>
        <v>10</v>
      </c>
    </row>
    <row r="6" spans="1:54">
      <c r="A6" s="5">
        <v>1466</v>
      </c>
      <c r="B6" s="5" t="s">
        <v>1341</v>
      </c>
      <c r="C6" s="5">
        <f>VLOOKUP(A6,[1]查询时间段分门店销售明细!$D$1:$N$65536,11,FALSE)</f>
        <v>1</v>
      </c>
      <c r="D6" s="5">
        <f>VLOOKUP(A6,[1]查询时间段分门店销售明细!$D$1:$O$65536,12,FALSE)</f>
        <v>12.92</v>
      </c>
      <c r="E6" s="5" t="s">
        <v>1371</v>
      </c>
      <c r="F6" s="5" t="s">
        <v>353</v>
      </c>
      <c r="G6" s="5" t="s">
        <v>1372</v>
      </c>
      <c r="H6" s="5" t="s">
        <v>1360</v>
      </c>
      <c r="I6" s="5">
        <v>1106</v>
      </c>
      <c r="J6" s="5">
        <v>14478.27</v>
      </c>
      <c r="K6" s="5">
        <v>10052.99705</v>
      </c>
      <c r="L6" s="6" t="s">
        <v>1373</v>
      </c>
      <c r="M6" s="5">
        <v>36.869999999999997</v>
      </c>
      <c r="N6" s="5">
        <v>482.61</v>
      </c>
      <c r="O6" s="5" t="s">
        <v>364</v>
      </c>
      <c r="P6" s="5" t="s">
        <v>364</v>
      </c>
      <c r="Q6" s="5" t="s">
        <v>372</v>
      </c>
      <c r="R6" s="5">
        <v>819</v>
      </c>
      <c r="S6" s="5">
        <v>3279.08</v>
      </c>
      <c r="T6" s="5">
        <v>22.22</v>
      </c>
      <c r="U6" s="5">
        <v>22.22</v>
      </c>
      <c r="V6" s="5">
        <v>1</v>
      </c>
      <c r="W6" s="5" t="s">
        <v>1346</v>
      </c>
      <c r="X6" s="5">
        <v>112</v>
      </c>
      <c r="Y6" s="5" t="s">
        <v>1362</v>
      </c>
      <c r="Z6" s="5">
        <v>11203</v>
      </c>
      <c r="AA6" s="5" t="s">
        <v>1363</v>
      </c>
      <c r="AB6" s="5" t="s">
        <v>373</v>
      </c>
      <c r="AC6" s="5" t="s">
        <v>361</v>
      </c>
      <c r="AD6" s="5" t="s">
        <v>362</v>
      </c>
      <c r="AE6" s="5" t="s">
        <v>363</v>
      </c>
      <c r="AF6" s="5" t="s">
        <v>498</v>
      </c>
      <c r="AG6" s="5" t="s">
        <v>499</v>
      </c>
      <c r="AH6" s="5" t="s">
        <v>1374</v>
      </c>
      <c r="AI6" s="5">
        <v>1</v>
      </c>
      <c r="AJ6" s="5" t="s">
        <v>364</v>
      </c>
      <c r="AK6" s="5">
        <v>4</v>
      </c>
      <c r="AL6" s="6">
        <v>5</v>
      </c>
      <c r="AM6" s="6" t="s">
        <v>377</v>
      </c>
      <c r="AN6" s="6">
        <f t="shared" si="0"/>
        <v>4</v>
      </c>
      <c r="AO6" s="6">
        <v>13.6</v>
      </c>
      <c r="AP6" s="6">
        <v>13.6</v>
      </c>
      <c r="AQ6" s="6">
        <v>6.8</v>
      </c>
      <c r="AR6" s="6">
        <f t="shared" si="1"/>
        <v>6.8</v>
      </c>
      <c r="AS6" s="6">
        <f t="shared" si="2"/>
        <v>8.92</v>
      </c>
      <c r="AT6" s="6">
        <f t="shared" si="3"/>
        <v>2.8</v>
      </c>
      <c r="AU6" s="7">
        <v>0.41176470588235292</v>
      </c>
      <c r="AV6" s="7">
        <f t="shared" si="4"/>
        <v>0.70588235294117652</v>
      </c>
      <c r="AW6" s="5">
        <v>13.09</v>
      </c>
      <c r="AX6">
        <v>1</v>
      </c>
      <c r="AY6">
        <f>VLOOKUP(A6,'[2]查询当前所有门店保管帐库存（后勤用）'!$D$1:$G$65536,4,FALSE)</f>
        <v>13</v>
      </c>
      <c r="AZ6">
        <f t="shared" si="5"/>
        <v>11</v>
      </c>
    </row>
    <row r="7" spans="1:54">
      <c r="A7" s="5">
        <v>6302</v>
      </c>
      <c r="B7" s="5" t="s">
        <v>351</v>
      </c>
      <c r="C7" s="5"/>
      <c r="D7" s="5"/>
      <c r="E7" s="5" t="s">
        <v>1375</v>
      </c>
      <c r="F7" s="5" t="s">
        <v>353</v>
      </c>
      <c r="G7" s="5" t="s">
        <v>1376</v>
      </c>
      <c r="H7" s="5" t="s">
        <v>1360</v>
      </c>
      <c r="I7" s="5">
        <v>26</v>
      </c>
      <c r="J7" s="5">
        <v>1730.12</v>
      </c>
      <c r="K7" s="5">
        <v>1068.6199999999999</v>
      </c>
      <c r="L7" s="6" t="s">
        <v>1377</v>
      </c>
      <c r="M7" s="5">
        <v>0.87</v>
      </c>
      <c r="N7" s="5">
        <v>57.67</v>
      </c>
      <c r="O7" s="5" t="s">
        <v>364</v>
      </c>
      <c r="P7" s="5" t="s">
        <v>364</v>
      </c>
      <c r="Q7" s="5" t="s">
        <v>372</v>
      </c>
      <c r="R7" s="5">
        <v>281</v>
      </c>
      <c r="S7" s="5">
        <v>7180.75</v>
      </c>
      <c r="T7" s="5">
        <v>324.23</v>
      </c>
      <c r="U7" s="5">
        <v>324.23</v>
      </c>
      <c r="V7" s="5">
        <v>1</v>
      </c>
      <c r="W7" s="5" t="s">
        <v>1346</v>
      </c>
      <c r="X7" s="5">
        <v>115</v>
      </c>
      <c r="Y7" s="5" t="s">
        <v>1378</v>
      </c>
      <c r="Z7" s="5">
        <v>11501</v>
      </c>
      <c r="AA7" s="5" t="s">
        <v>1379</v>
      </c>
      <c r="AB7" s="5" t="s">
        <v>373</v>
      </c>
      <c r="AC7" s="5" t="s">
        <v>361</v>
      </c>
      <c r="AD7" s="5" t="s">
        <v>362</v>
      </c>
      <c r="AE7" s="5" t="s">
        <v>363</v>
      </c>
      <c r="AF7" s="5" t="s">
        <v>498</v>
      </c>
      <c r="AG7" s="5" t="s">
        <v>499</v>
      </c>
      <c r="AH7" s="5" t="s">
        <v>1380</v>
      </c>
      <c r="AI7" s="5">
        <v>1</v>
      </c>
      <c r="AJ7" s="9">
        <v>40778</v>
      </c>
      <c r="AK7" s="5">
        <v>25</v>
      </c>
      <c r="AL7" s="6">
        <v>5</v>
      </c>
      <c r="AM7" s="6" t="s">
        <v>377</v>
      </c>
      <c r="AN7" s="6">
        <f t="shared" si="0"/>
        <v>0</v>
      </c>
      <c r="AO7" s="6">
        <v>78</v>
      </c>
      <c r="AP7" s="6">
        <v>78</v>
      </c>
      <c r="AQ7" s="6">
        <v>39</v>
      </c>
      <c r="AR7" s="6">
        <f t="shared" si="1"/>
        <v>0</v>
      </c>
      <c r="AS7" s="6">
        <f t="shared" si="2"/>
        <v>0</v>
      </c>
      <c r="AT7" s="6">
        <f t="shared" si="3"/>
        <v>0</v>
      </c>
      <c r="AU7" s="7">
        <v>0.35897435897435898</v>
      </c>
      <c r="AV7" s="7">
        <f t="shared" si="4"/>
        <v>0.67948717948717952</v>
      </c>
      <c r="AW7" s="5">
        <v>66.540000000000006</v>
      </c>
      <c r="AX7">
        <v>0</v>
      </c>
      <c r="AY7">
        <f>VLOOKUP(A7,'[2]查询当前所有门店保管帐库存（后勤用）'!$D$1:$G$65536,4,FALSE)</f>
        <v>10</v>
      </c>
      <c r="AZ7">
        <f t="shared" si="5"/>
        <v>10</v>
      </c>
    </row>
    <row r="8" spans="1:54">
      <c r="A8" s="5">
        <v>1789</v>
      </c>
      <c r="B8" s="5" t="s">
        <v>1341</v>
      </c>
      <c r="C8" s="5"/>
      <c r="D8" s="5"/>
      <c r="E8" s="5" t="s">
        <v>1381</v>
      </c>
      <c r="F8" s="5" t="s">
        <v>460</v>
      </c>
      <c r="G8" s="5" t="s">
        <v>1382</v>
      </c>
      <c r="H8" s="5" t="s">
        <v>1360</v>
      </c>
      <c r="I8" s="5">
        <v>23</v>
      </c>
      <c r="J8" s="5">
        <v>484.58</v>
      </c>
      <c r="K8" s="5">
        <v>285.74</v>
      </c>
      <c r="L8" s="6" t="s">
        <v>844</v>
      </c>
      <c r="M8" s="5">
        <v>0.77</v>
      </c>
      <c r="N8" s="5">
        <v>16.149999999999999</v>
      </c>
      <c r="O8" s="5" t="s">
        <v>364</v>
      </c>
      <c r="P8" s="5" t="s">
        <v>364</v>
      </c>
      <c r="Q8" s="5" t="s">
        <v>372</v>
      </c>
      <c r="R8" s="5">
        <v>313</v>
      </c>
      <c r="S8" s="5">
        <v>2711.83</v>
      </c>
      <c r="T8" s="5">
        <v>408.26</v>
      </c>
      <c r="U8" s="5">
        <v>408.26</v>
      </c>
      <c r="V8" s="5">
        <v>1</v>
      </c>
      <c r="W8" s="5" t="s">
        <v>1346</v>
      </c>
      <c r="X8" s="5">
        <v>110</v>
      </c>
      <c r="Y8" s="5" t="s">
        <v>1383</v>
      </c>
      <c r="Z8" s="5">
        <v>11001</v>
      </c>
      <c r="AA8" s="5" t="s">
        <v>1384</v>
      </c>
      <c r="AB8" s="5" t="s">
        <v>373</v>
      </c>
      <c r="AC8" s="5" t="s">
        <v>361</v>
      </c>
      <c r="AD8" s="5" t="s">
        <v>362</v>
      </c>
      <c r="AE8" s="5" t="s">
        <v>363</v>
      </c>
      <c r="AF8" s="5" t="s">
        <v>498</v>
      </c>
      <c r="AG8" s="5" t="s">
        <v>499</v>
      </c>
      <c r="AH8" s="5" t="s">
        <v>1385</v>
      </c>
      <c r="AI8" s="5">
        <v>1</v>
      </c>
      <c r="AJ8" s="9">
        <v>40778</v>
      </c>
      <c r="AK8" s="5">
        <v>8.5</v>
      </c>
      <c r="AL8" s="6">
        <v>5</v>
      </c>
      <c r="AM8" s="6" t="s">
        <v>377</v>
      </c>
      <c r="AN8" s="6">
        <f t="shared" si="0"/>
        <v>0</v>
      </c>
      <c r="AO8" s="6">
        <v>22</v>
      </c>
      <c r="AP8" s="6">
        <v>22</v>
      </c>
      <c r="AQ8" s="6">
        <v>11</v>
      </c>
      <c r="AR8" s="6">
        <f t="shared" si="1"/>
        <v>0</v>
      </c>
      <c r="AS8" s="6">
        <f t="shared" si="2"/>
        <v>0</v>
      </c>
      <c r="AT8" s="6">
        <f t="shared" si="3"/>
        <v>0</v>
      </c>
      <c r="AU8" s="7">
        <v>0.22727272727272727</v>
      </c>
      <c r="AV8" s="7">
        <f t="shared" si="4"/>
        <v>0.61363636363636365</v>
      </c>
      <c r="AW8" s="5">
        <v>21.07</v>
      </c>
      <c r="AX8">
        <v>1</v>
      </c>
      <c r="AY8">
        <f>VLOOKUP(A8,'[2]查询当前所有门店保管帐库存（后勤用）'!$D$1:$G$65536,4,FALSE)</f>
        <v>16</v>
      </c>
      <c r="AZ8">
        <f t="shared" si="5"/>
        <v>14</v>
      </c>
    </row>
    <row r="9" spans="1:54">
      <c r="A9" s="5">
        <v>1330</v>
      </c>
      <c r="B9" s="5" t="s">
        <v>351</v>
      </c>
      <c r="C9" s="5"/>
      <c r="D9" s="5"/>
      <c r="E9" s="5" t="s">
        <v>1386</v>
      </c>
      <c r="F9" s="5" t="s">
        <v>353</v>
      </c>
      <c r="G9" s="5" t="s">
        <v>1387</v>
      </c>
      <c r="H9" s="5" t="s">
        <v>1360</v>
      </c>
      <c r="I9" s="5">
        <v>105</v>
      </c>
      <c r="J9" s="5">
        <v>6387.95</v>
      </c>
      <c r="K9" s="5">
        <v>3515.2049999999999</v>
      </c>
      <c r="L9" s="6" t="s">
        <v>1388</v>
      </c>
      <c r="M9" s="5">
        <v>3.5</v>
      </c>
      <c r="N9" s="5">
        <v>212.93</v>
      </c>
      <c r="O9" s="5" t="s">
        <v>364</v>
      </c>
      <c r="P9" s="5" t="s">
        <v>364</v>
      </c>
      <c r="Q9" s="5" t="s">
        <v>372</v>
      </c>
      <c r="R9" s="5">
        <v>389</v>
      </c>
      <c r="S9" s="5">
        <v>10923.766</v>
      </c>
      <c r="T9" s="5">
        <v>111.14</v>
      </c>
      <c r="U9" s="5">
        <v>111.14</v>
      </c>
      <c r="V9" s="5">
        <v>1</v>
      </c>
      <c r="W9" s="5" t="s">
        <v>1346</v>
      </c>
      <c r="X9" s="5">
        <v>115</v>
      </c>
      <c r="Y9" s="5" t="s">
        <v>1378</v>
      </c>
      <c r="Z9" s="5">
        <v>11509</v>
      </c>
      <c r="AA9" s="5" t="s">
        <v>1389</v>
      </c>
      <c r="AB9" s="5" t="s">
        <v>373</v>
      </c>
      <c r="AC9" s="5" t="s">
        <v>361</v>
      </c>
      <c r="AD9" s="5" t="s">
        <v>362</v>
      </c>
      <c r="AE9" s="5" t="s">
        <v>363</v>
      </c>
      <c r="AF9" s="5" t="s">
        <v>498</v>
      </c>
      <c r="AG9" s="5" t="s">
        <v>499</v>
      </c>
      <c r="AH9" s="5" t="s">
        <v>1390</v>
      </c>
      <c r="AI9" s="5">
        <v>1</v>
      </c>
      <c r="AJ9" s="5" t="s">
        <v>364</v>
      </c>
      <c r="AK9" s="5">
        <v>25.5</v>
      </c>
      <c r="AL9" s="6">
        <v>5</v>
      </c>
      <c r="AM9" s="6" t="s">
        <v>377</v>
      </c>
      <c r="AN9" s="6">
        <f t="shared" si="0"/>
        <v>0</v>
      </c>
      <c r="AO9" s="6">
        <v>66</v>
      </c>
      <c r="AP9" s="6">
        <v>66</v>
      </c>
      <c r="AQ9" s="6">
        <v>33</v>
      </c>
      <c r="AR9" s="6">
        <f t="shared" si="1"/>
        <v>0</v>
      </c>
      <c r="AS9" s="6">
        <f t="shared" si="2"/>
        <v>0</v>
      </c>
      <c r="AT9" s="6">
        <f t="shared" si="3"/>
        <v>0</v>
      </c>
      <c r="AU9" s="7">
        <v>0.22727272727272727</v>
      </c>
      <c r="AV9" s="7">
        <f t="shared" si="4"/>
        <v>0.61363636363636365</v>
      </c>
      <c r="AW9" s="5">
        <v>60.84</v>
      </c>
      <c r="AX9">
        <v>0</v>
      </c>
      <c r="AY9">
        <f>VLOOKUP(A9,'[2]查询当前所有门店保管帐库存（后勤用）'!$D$1:$G$65536,4,FALSE)</f>
        <v>35</v>
      </c>
      <c r="AZ9">
        <f t="shared" si="5"/>
        <v>35</v>
      </c>
    </row>
    <row r="10" spans="1:54">
      <c r="A10" s="5">
        <v>6943</v>
      </c>
      <c r="B10" s="5" t="s">
        <v>1341</v>
      </c>
      <c r="C10" s="5"/>
      <c r="D10" s="5"/>
      <c r="E10" s="5" t="s">
        <v>1404</v>
      </c>
      <c r="F10" s="5" t="s">
        <v>460</v>
      </c>
      <c r="G10" s="5" t="s">
        <v>1405</v>
      </c>
      <c r="H10" s="5" t="s">
        <v>1406</v>
      </c>
      <c r="I10" s="5">
        <v>400</v>
      </c>
      <c r="J10" s="5">
        <v>10069.59</v>
      </c>
      <c r="K10" s="5">
        <v>6855.01</v>
      </c>
      <c r="L10" s="6" t="s">
        <v>1407</v>
      </c>
      <c r="M10" s="5">
        <v>13.33</v>
      </c>
      <c r="N10" s="5">
        <v>335.65</v>
      </c>
      <c r="O10" s="5" t="s">
        <v>364</v>
      </c>
      <c r="P10" s="5" t="s">
        <v>364</v>
      </c>
      <c r="Q10" s="5" t="s">
        <v>372</v>
      </c>
      <c r="R10" s="5">
        <v>268</v>
      </c>
      <c r="S10" s="5">
        <v>2164.54</v>
      </c>
      <c r="T10" s="5">
        <v>20.100000000000001</v>
      </c>
      <c r="U10" s="5">
        <v>20.100000000000001</v>
      </c>
      <c r="V10" s="5">
        <v>1</v>
      </c>
      <c r="W10" s="5" t="s">
        <v>1346</v>
      </c>
      <c r="X10" s="5">
        <v>103</v>
      </c>
      <c r="Y10" s="5" t="s">
        <v>1408</v>
      </c>
      <c r="Z10" s="5">
        <v>10311</v>
      </c>
      <c r="AA10" s="5" t="s">
        <v>1409</v>
      </c>
      <c r="AB10" s="5" t="s">
        <v>373</v>
      </c>
      <c r="AC10" s="5" t="s">
        <v>361</v>
      </c>
      <c r="AD10" s="5" t="s">
        <v>362</v>
      </c>
      <c r="AE10" s="5" t="s">
        <v>363</v>
      </c>
      <c r="AF10" s="5" t="s">
        <v>498</v>
      </c>
      <c r="AG10" s="5" t="s">
        <v>499</v>
      </c>
      <c r="AH10" s="5" t="s">
        <v>1410</v>
      </c>
      <c r="AI10" s="5">
        <v>1</v>
      </c>
      <c r="AJ10" s="5" t="s">
        <v>364</v>
      </c>
      <c r="AK10" s="5">
        <v>8</v>
      </c>
      <c r="AL10" s="6">
        <v>5</v>
      </c>
      <c r="AM10" s="6" t="s">
        <v>377</v>
      </c>
      <c r="AN10" s="6">
        <f t="shared" si="0"/>
        <v>0</v>
      </c>
      <c r="AO10" s="6">
        <v>28.3</v>
      </c>
      <c r="AP10" s="6">
        <v>28.3</v>
      </c>
      <c r="AQ10" s="6">
        <v>14.15</v>
      </c>
      <c r="AR10" s="6">
        <f t="shared" si="1"/>
        <v>0</v>
      </c>
      <c r="AS10" s="6">
        <f t="shared" si="2"/>
        <v>0</v>
      </c>
      <c r="AT10" s="6">
        <f t="shared" si="3"/>
        <v>0</v>
      </c>
      <c r="AU10" s="7">
        <v>0.4346289752650177</v>
      </c>
      <c r="AV10" s="7">
        <f t="shared" si="4"/>
        <v>0.71731448763250882</v>
      </c>
      <c r="AW10" s="5">
        <v>25.17</v>
      </c>
      <c r="AX10">
        <v>0</v>
      </c>
      <c r="AY10">
        <f>VLOOKUP(A10,'[2]查询当前所有门店保管帐库存（后勤用）'!$D$1:$G$65536,4,FALSE)</f>
        <v>9</v>
      </c>
      <c r="AZ10">
        <f t="shared" si="5"/>
        <v>9</v>
      </c>
      <c r="BB10">
        <f>VLOOKUP(A10,[3]请货管理细单!$B$1:$I$65536,8,FALSE)</f>
        <v>1</v>
      </c>
    </row>
    <row r="11" spans="1:54">
      <c r="A11" s="5">
        <v>87972</v>
      </c>
      <c r="B11" s="5" t="s">
        <v>351</v>
      </c>
      <c r="C11" s="5"/>
      <c r="D11" s="5"/>
      <c r="E11" s="5" t="s">
        <v>1519</v>
      </c>
      <c r="F11" s="5" t="s">
        <v>353</v>
      </c>
      <c r="G11" s="5" t="s">
        <v>1520</v>
      </c>
      <c r="H11" s="5" t="s">
        <v>494</v>
      </c>
      <c r="I11" s="5">
        <v>134</v>
      </c>
      <c r="J11" s="5">
        <v>1546.35</v>
      </c>
      <c r="K11" s="5">
        <v>876.35</v>
      </c>
      <c r="L11" s="6" t="s">
        <v>1521</v>
      </c>
      <c r="M11" s="5">
        <v>4.47</v>
      </c>
      <c r="N11" s="5">
        <v>51.54</v>
      </c>
      <c r="O11" s="5">
        <v>229</v>
      </c>
      <c r="P11" s="5">
        <v>1145</v>
      </c>
      <c r="Q11" s="5">
        <v>51.27</v>
      </c>
      <c r="R11" s="5">
        <v>387</v>
      </c>
      <c r="S11" s="5">
        <v>1935</v>
      </c>
      <c r="T11" s="5">
        <v>86.64</v>
      </c>
      <c r="U11" s="5">
        <v>137.91</v>
      </c>
      <c r="V11" s="5">
        <v>1</v>
      </c>
      <c r="W11" s="5" t="s">
        <v>1346</v>
      </c>
      <c r="X11" s="5">
        <v>106</v>
      </c>
      <c r="Y11" s="5" t="s">
        <v>1522</v>
      </c>
      <c r="Z11" s="5">
        <v>10601</v>
      </c>
      <c r="AA11" s="5" t="s">
        <v>1523</v>
      </c>
      <c r="AB11" s="5" t="s">
        <v>360</v>
      </c>
      <c r="AC11" s="5" t="s">
        <v>361</v>
      </c>
      <c r="AD11" s="5" t="s">
        <v>362</v>
      </c>
      <c r="AE11" s="5" t="s">
        <v>363</v>
      </c>
      <c r="AF11" s="5" t="s">
        <v>498</v>
      </c>
      <c r="AG11" s="5" t="s">
        <v>499</v>
      </c>
      <c r="AH11" s="5" t="s">
        <v>1524</v>
      </c>
      <c r="AI11" s="5">
        <v>1</v>
      </c>
      <c r="AJ11" s="5" t="s">
        <v>364</v>
      </c>
      <c r="AK11" s="5">
        <v>5</v>
      </c>
      <c r="AL11" s="6">
        <v>1038</v>
      </c>
      <c r="AM11" s="6" t="s">
        <v>1525</v>
      </c>
      <c r="AN11" s="6">
        <f t="shared" si="0"/>
        <v>0</v>
      </c>
      <c r="AO11" s="6">
        <v>12.8</v>
      </c>
      <c r="AP11" s="6">
        <v>12.8</v>
      </c>
      <c r="AQ11" s="6">
        <v>6.4</v>
      </c>
      <c r="AR11" s="6">
        <f t="shared" si="1"/>
        <v>0</v>
      </c>
      <c r="AS11" s="6">
        <f t="shared" si="2"/>
        <v>0</v>
      </c>
      <c r="AT11" s="6">
        <f t="shared" si="3"/>
        <v>0</v>
      </c>
      <c r="AU11" s="7">
        <v>0.21875</v>
      </c>
      <c r="AV11" s="7">
        <f t="shared" si="4"/>
        <v>0.609375</v>
      </c>
      <c r="AW11" s="5">
        <v>11.54</v>
      </c>
      <c r="AX11">
        <v>0</v>
      </c>
      <c r="AY11">
        <f>VLOOKUP(A11,'[2]查询当前所有门店保管帐库存（后勤用）'!$D$1:$G$65536,4,FALSE)</f>
        <v>10</v>
      </c>
      <c r="AZ11">
        <f t="shared" si="5"/>
        <v>10</v>
      </c>
    </row>
    <row r="12" spans="1:54">
      <c r="A12" s="5">
        <v>41433</v>
      </c>
      <c r="B12" s="5" t="s">
        <v>351</v>
      </c>
      <c r="C12" s="5"/>
      <c r="D12" s="5"/>
      <c r="E12" s="5" t="s">
        <v>1526</v>
      </c>
      <c r="F12" s="5" t="s">
        <v>353</v>
      </c>
      <c r="G12" s="5" t="s">
        <v>1527</v>
      </c>
      <c r="H12" s="5" t="s">
        <v>494</v>
      </c>
      <c r="I12" s="5">
        <v>50</v>
      </c>
      <c r="J12" s="5">
        <v>910.92</v>
      </c>
      <c r="K12" s="5">
        <v>369.48</v>
      </c>
      <c r="L12" s="6" t="s">
        <v>1528</v>
      </c>
      <c r="M12" s="5">
        <v>1.67</v>
      </c>
      <c r="N12" s="5">
        <v>30.36</v>
      </c>
      <c r="O12" s="5" t="s">
        <v>364</v>
      </c>
      <c r="P12" s="5" t="s">
        <v>364</v>
      </c>
      <c r="Q12" s="5" t="s">
        <v>372</v>
      </c>
      <c r="R12" s="5">
        <v>195</v>
      </c>
      <c r="S12" s="5">
        <v>1997.26</v>
      </c>
      <c r="T12" s="5">
        <v>117</v>
      </c>
      <c r="U12" s="5">
        <v>117</v>
      </c>
      <c r="V12" s="5">
        <v>1</v>
      </c>
      <c r="W12" s="5" t="s">
        <v>1346</v>
      </c>
      <c r="X12" s="5">
        <v>107</v>
      </c>
      <c r="Y12" s="5" t="s">
        <v>1462</v>
      </c>
      <c r="Z12" s="5">
        <v>10703</v>
      </c>
      <c r="AA12" s="5" t="s">
        <v>1488</v>
      </c>
      <c r="AB12" s="5" t="s">
        <v>373</v>
      </c>
      <c r="AC12" s="5" t="s">
        <v>361</v>
      </c>
      <c r="AD12" s="5" t="s">
        <v>362</v>
      </c>
      <c r="AE12" s="5" t="s">
        <v>363</v>
      </c>
      <c r="AF12" s="5" t="s">
        <v>498</v>
      </c>
      <c r="AG12" s="5" t="s">
        <v>499</v>
      </c>
      <c r="AH12" s="5" t="s">
        <v>1529</v>
      </c>
      <c r="AI12" s="5">
        <v>1</v>
      </c>
      <c r="AJ12" s="5" t="s">
        <v>364</v>
      </c>
      <c r="AK12" s="5">
        <v>7.84</v>
      </c>
      <c r="AL12" s="6">
        <v>5</v>
      </c>
      <c r="AM12" s="6" t="s">
        <v>377</v>
      </c>
      <c r="AN12" s="6">
        <f t="shared" si="0"/>
        <v>0</v>
      </c>
      <c r="AO12" s="6">
        <v>19.8</v>
      </c>
      <c r="AP12" s="6">
        <v>19.8</v>
      </c>
      <c r="AQ12" s="6">
        <v>9.9</v>
      </c>
      <c r="AR12" s="6">
        <f t="shared" si="1"/>
        <v>0</v>
      </c>
      <c r="AS12" s="6">
        <f t="shared" si="2"/>
        <v>0</v>
      </c>
      <c r="AT12" s="6">
        <f t="shared" si="3"/>
        <v>0</v>
      </c>
      <c r="AU12" s="7">
        <v>0.20808080808080812</v>
      </c>
      <c r="AV12" s="7">
        <f t="shared" si="4"/>
        <v>0.60404040404040404</v>
      </c>
      <c r="AW12" s="5">
        <v>18.22</v>
      </c>
      <c r="AX12">
        <v>0</v>
      </c>
      <c r="AY12">
        <f>VLOOKUP(A12,'[2]查询当前所有门店保管帐库存（后勤用）'!$D$1:$G$65536,4,FALSE)</f>
        <v>4</v>
      </c>
      <c r="AZ12">
        <f t="shared" si="5"/>
        <v>4</v>
      </c>
    </row>
    <row r="13" spans="1:54">
      <c r="A13" s="5">
        <v>66292</v>
      </c>
      <c r="B13" s="5" t="s">
        <v>351</v>
      </c>
      <c r="C13" s="5">
        <f>VLOOKUP(A13,[1]查询时间段分门店销售明细!$D$1:$N$65536,11,FALSE)</f>
        <v>6</v>
      </c>
      <c r="D13" s="5">
        <f>VLOOKUP(A13,[1]查询时间段分门店销售明细!$D$1:$O$65536,12,FALSE)</f>
        <v>149.41999999999999</v>
      </c>
      <c r="E13" s="5" t="s">
        <v>1639</v>
      </c>
      <c r="F13" s="5" t="s">
        <v>460</v>
      </c>
      <c r="G13" s="5" t="s">
        <v>1640</v>
      </c>
      <c r="H13" s="5" t="s">
        <v>1641</v>
      </c>
      <c r="I13" s="5">
        <v>1538</v>
      </c>
      <c r="J13" s="5">
        <v>36845.160000000003</v>
      </c>
      <c r="K13" s="5">
        <v>26079.16</v>
      </c>
      <c r="L13" s="6" t="s">
        <v>1642</v>
      </c>
      <c r="M13" s="5">
        <v>51.27</v>
      </c>
      <c r="N13" s="5">
        <v>1228.17</v>
      </c>
      <c r="O13" s="5" t="s">
        <v>364</v>
      </c>
      <c r="P13" s="5" t="s">
        <v>364</v>
      </c>
      <c r="Q13" s="5" t="s">
        <v>372</v>
      </c>
      <c r="R13" s="5">
        <v>744</v>
      </c>
      <c r="S13" s="5">
        <v>5208</v>
      </c>
      <c r="T13" s="5">
        <v>14.51</v>
      </c>
      <c r="U13" s="5">
        <v>14.51</v>
      </c>
      <c r="V13" s="5">
        <v>1</v>
      </c>
      <c r="W13" s="5" t="s">
        <v>1346</v>
      </c>
      <c r="X13" s="5">
        <v>103</v>
      </c>
      <c r="Y13" s="5" t="s">
        <v>1408</v>
      </c>
      <c r="Z13" s="5">
        <v>10307</v>
      </c>
      <c r="AA13" s="5" t="s">
        <v>1415</v>
      </c>
      <c r="AB13" s="5" t="s">
        <v>360</v>
      </c>
      <c r="AC13" s="5" t="s">
        <v>361</v>
      </c>
      <c r="AD13" s="5" t="s">
        <v>362</v>
      </c>
      <c r="AE13" s="5" t="s">
        <v>363</v>
      </c>
      <c r="AF13" s="5" t="s">
        <v>498</v>
      </c>
      <c r="AG13" s="5" t="s">
        <v>499</v>
      </c>
      <c r="AH13" s="5" t="s">
        <v>1643</v>
      </c>
      <c r="AI13" s="5">
        <v>1</v>
      </c>
      <c r="AJ13" s="5" t="s">
        <v>364</v>
      </c>
      <c r="AK13" s="5">
        <v>7</v>
      </c>
      <c r="AL13" s="6">
        <v>1540</v>
      </c>
      <c r="AM13" s="6" t="s">
        <v>1644</v>
      </c>
      <c r="AN13" s="6">
        <f t="shared" si="0"/>
        <v>42</v>
      </c>
      <c r="AO13" s="6">
        <v>25.5</v>
      </c>
      <c r="AP13" s="6">
        <v>25.5</v>
      </c>
      <c r="AQ13" s="6">
        <v>12.75</v>
      </c>
      <c r="AR13" s="6">
        <f t="shared" si="1"/>
        <v>76.5</v>
      </c>
      <c r="AS13" s="6">
        <f t="shared" si="2"/>
        <v>107.41999999999999</v>
      </c>
      <c r="AT13" s="6">
        <f t="shared" si="3"/>
        <v>34.5</v>
      </c>
      <c r="AU13" s="7">
        <v>0.45098039215686275</v>
      </c>
      <c r="AV13" s="7">
        <f t="shared" si="4"/>
        <v>0.72549019607843135</v>
      </c>
      <c r="AW13" s="5">
        <v>23.96</v>
      </c>
      <c r="AX13">
        <v>6</v>
      </c>
      <c r="AY13">
        <f>VLOOKUP(A13,'[2]查询当前所有门店保管帐库存（后勤用）'!$D$1:$G$65536,4,FALSE)</f>
        <v>33</v>
      </c>
      <c r="AZ13">
        <f t="shared" si="5"/>
        <v>21</v>
      </c>
    </row>
    <row r="14" spans="1:54">
      <c r="A14" s="5">
        <v>66290</v>
      </c>
      <c r="B14" s="5" t="s">
        <v>351</v>
      </c>
      <c r="C14" s="5"/>
      <c r="D14" s="5"/>
      <c r="E14" s="5" t="s">
        <v>1645</v>
      </c>
      <c r="F14" s="5" t="s">
        <v>460</v>
      </c>
      <c r="G14" s="5" t="s">
        <v>1640</v>
      </c>
      <c r="H14" s="5" t="s">
        <v>1641</v>
      </c>
      <c r="I14" s="5">
        <v>748</v>
      </c>
      <c r="J14" s="5">
        <v>13552.83</v>
      </c>
      <c r="K14" s="5">
        <v>9139.6299999999992</v>
      </c>
      <c r="L14" s="6" t="s">
        <v>1646</v>
      </c>
      <c r="M14" s="5">
        <v>24.93</v>
      </c>
      <c r="N14" s="5">
        <v>451.76</v>
      </c>
      <c r="O14" s="5">
        <v>674</v>
      </c>
      <c r="P14" s="5">
        <v>3976.6</v>
      </c>
      <c r="Q14" s="5">
        <v>27.03</v>
      </c>
      <c r="R14" s="5">
        <v>582</v>
      </c>
      <c r="S14" s="5">
        <v>3432.9427000000001</v>
      </c>
      <c r="T14" s="5">
        <v>23.34</v>
      </c>
      <c r="U14" s="5">
        <v>50.37</v>
      </c>
      <c r="V14" s="5">
        <v>1</v>
      </c>
      <c r="W14" s="5" t="s">
        <v>1346</v>
      </c>
      <c r="X14" s="5">
        <v>103</v>
      </c>
      <c r="Y14" s="5" t="s">
        <v>1408</v>
      </c>
      <c r="Z14" s="5">
        <v>10307</v>
      </c>
      <c r="AA14" s="5" t="s">
        <v>1415</v>
      </c>
      <c r="AB14" s="5" t="s">
        <v>360</v>
      </c>
      <c r="AC14" s="5" t="s">
        <v>361</v>
      </c>
      <c r="AD14" s="5" t="s">
        <v>362</v>
      </c>
      <c r="AE14" s="5" t="s">
        <v>363</v>
      </c>
      <c r="AF14" s="5" t="s">
        <v>498</v>
      </c>
      <c r="AG14" s="5" t="s">
        <v>499</v>
      </c>
      <c r="AH14" s="5" t="s">
        <v>1647</v>
      </c>
      <c r="AI14" s="5">
        <v>1</v>
      </c>
      <c r="AJ14" s="5" t="s">
        <v>364</v>
      </c>
      <c r="AK14" s="5">
        <v>5.9</v>
      </c>
      <c r="AL14" s="6">
        <v>1540</v>
      </c>
      <c r="AM14" s="6" t="s">
        <v>1644</v>
      </c>
      <c r="AN14" s="6">
        <f t="shared" si="0"/>
        <v>0</v>
      </c>
      <c r="AO14" s="6">
        <v>19.5</v>
      </c>
      <c r="AP14" s="6">
        <v>19.5</v>
      </c>
      <c r="AQ14" s="6">
        <v>9.75</v>
      </c>
      <c r="AR14" s="6">
        <f t="shared" si="1"/>
        <v>0</v>
      </c>
      <c r="AS14" s="6">
        <f t="shared" si="2"/>
        <v>0</v>
      </c>
      <c r="AT14" s="6">
        <f t="shared" si="3"/>
        <v>0</v>
      </c>
      <c r="AU14" s="7">
        <v>0.39487179487179486</v>
      </c>
      <c r="AV14" s="7">
        <f t="shared" si="4"/>
        <v>0.6974358974358974</v>
      </c>
      <c r="AW14" s="5">
        <v>18.12</v>
      </c>
      <c r="AX14">
        <v>6</v>
      </c>
      <c r="AY14">
        <f>VLOOKUP(A14,'[2]查询当前所有门店保管帐库存（后勤用）'!$D$1:$G$65536,4,FALSE)</f>
        <v>17</v>
      </c>
      <c r="AZ14">
        <f t="shared" si="5"/>
        <v>5</v>
      </c>
    </row>
    <row r="15" spans="1:54">
      <c r="A15" s="5">
        <v>37422</v>
      </c>
      <c r="B15" s="5" t="s">
        <v>351</v>
      </c>
      <c r="C15" s="5"/>
      <c r="D15" s="5"/>
      <c r="E15" s="5" t="s">
        <v>1639</v>
      </c>
      <c r="F15" s="5" t="s">
        <v>460</v>
      </c>
      <c r="G15" s="5" t="s">
        <v>1366</v>
      </c>
      <c r="H15" s="5" t="s">
        <v>1641</v>
      </c>
      <c r="I15" s="5">
        <v>18</v>
      </c>
      <c r="J15" s="5">
        <v>241.65</v>
      </c>
      <c r="K15" s="5">
        <v>162.98400000000001</v>
      </c>
      <c r="L15" s="6" t="s">
        <v>1648</v>
      </c>
      <c r="M15" s="5">
        <v>0.6</v>
      </c>
      <c r="N15" s="5">
        <v>8.06</v>
      </c>
      <c r="O15" s="5" t="s">
        <v>364</v>
      </c>
      <c r="P15" s="5" t="s">
        <v>364</v>
      </c>
      <c r="Q15" s="5" t="s">
        <v>372</v>
      </c>
      <c r="R15" s="5">
        <v>31</v>
      </c>
      <c r="S15" s="5">
        <v>137.50200000000001</v>
      </c>
      <c r="T15" s="5">
        <v>51.67</v>
      </c>
      <c r="U15" s="5">
        <v>51.67</v>
      </c>
      <c r="V15" s="5">
        <v>1</v>
      </c>
      <c r="W15" s="5" t="s">
        <v>1346</v>
      </c>
      <c r="X15" s="5">
        <v>103</v>
      </c>
      <c r="Y15" s="5" t="s">
        <v>1408</v>
      </c>
      <c r="Z15" s="5">
        <v>10307</v>
      </c>
      <c r="AA15" s="5" t="s">
        <v>1415</v>
      </c>
      <c r="AB15" s="5" t="s">
        <v>364</v>
      </c>
      <c r="AC15" s="5" t="s">
        <v>361</v>
      </c>
      <c r="AD15" s="5" t="s">
        <v>362</v>
      </c>
      <c r="AE15" s="5" t="s">
        <v>363</v>
      </c>
      <c r="AF15" s="5" t="s">
        <v>364</v>
      </c>
      <c r="AG15" s="5" t="s">
        <v>499</v>
      </c>
      <c r="AH15" s="5" t="s">
        <v>1643</v>
      </c>
      <c r="AI15" s="5">
        <v>1</v>
      </c>
      <c r="AJ15" s="9">
        <v>40778</v>
      </c>
      <c r="AK15" s="5">
        <v>4.508</v>
      </c>
      <c r="AL15" s="6">
        <v>5</v>
      </c>
      <c r="AM15" s="6" t="s">
        <v>377</v>
      </c>
      <c r="AN15" s="6">
        <f t="shared" si="0"/>
        <v>0</v>
      </c>
      <c r="AO15" s="6">
        <v>13.5</v>
      </c>
      <c r="AP15" s="6">
        <v>13.5</v>
      </c>
      <c r="AQ15" s="6">
        <v>6.75</v>
      </c>
      <c r="AR15" s="6">
        <f t="shared" si="1"/>
        <v>0</v>
      </c>
      <c r="AS15" s="6">
        <f t="shared" si="2"/>
        <v>0</v>
      </c>
      <c r="AT15" s="6">
        <f t="shared" si="3"/>
        <v>0</v>
      </c>
      <c r="AU15" s="7">
        <v>0.33214814814814814</v>
      </c>
      <c r="AV15" s="7">
        <f t="shared" si="4"/>
        <v>0.66607407407407415</v>
      </c>
      <c r="AW15" s="5">
        <v>13.43</v>
      </c>
      <c r="AX15">
        <v>0</v>
      </c>
      <c r="AY15">
        <v>0</v>
      </c>
      <c r="AZ15">
        <f t="shared" si="5"/>
        <v>0</v>
      </c>
    </row>
    <row r="16" spans="1:54">
      <c r="A16" s="5">
        <v>35144</v>
      </c>
      <c r="B16" s="5" t="s">
        <v>351</v>
      </c>
      <c r="C16" s="5"/>
      <c r="D16" s="5"/>
      <c r="E16" s="5" t="s">
        <v>1649</v>
      </c>
      <c r="F16" s="5" t="s">
        <v>353</v>
      </c>
      <c r="G16" s="5" t="s">
        <v>1650</v>
      </c>
      <c r="H16" s="5" t="s">
        <v>1641</v>
      </c>
      <c r="I16" s="5">
        <v>139</v>
      </c>
      <c r="J16" s="5">
        <v>3470.43</v>
      </c>
      <c r="K16" s="5">
        <v>1805.43</v>
      </c>
      <c r="L16" s="6" t="s">
        <v>1651</v>
      </c>
      <c r="M16" s="5">
        <v>4.63</v>
      </c>
      <c r="N16" s="5">
        <v>115.68</v>
      </c>
      <c r="O16" s="5">
        <v>116</v>
      </c>
      <c r="P16" s="5">
        <v>1392</v>
      </c>
      <c r="Q16" s="5">
        <v>25.04</v>
      </c>
      <c r="R16" s="5">
        <v>513</v>
      </c>
      <c r="S16" s="5">
        <v>6127.0034999999998</v>
      </c>
      <c r="T16" s="5">
        <v>110.72</v>
      </c>
      <c r="U16" s="5">
        <v>135.76</v>
      </c>
      <c r="V16" s="5">
        <v>1</v>
      </c>
      <c r="W16" s="5" t="s">
        <v>1346</v>
      </c>
      <c r="X16" s="5">
        <v>108</v>
      </c>
      <c r="Y16" s="5" t="s">
        <v>1367</v>
      </c>
      <c r="Z16" s="5">
        <v>10801</v>
      </c>
      <c r="AA16" s="5" t="s">
        <v>1368</v>
      </c>
      <c r="AB16" s="5" t="s">
        <v>360</v>
      </c>
      <c r="AC16" s="5" t="s">
        <v>361</v>
      </c>
      <c r="AD16" s="5" t="s">
        <v>362</v>
      </c>
      <c r="AE16" s="5" t="s">
        <v>363</v>
      </c>
      <c r="AF16" s="5" t="s">
        <v>498</v>
      </c>
      <c r="AG16" s="5" t="s">
        <v>499</v>
      </c>
      <c r="AH16" s="5" t="s">
        <v>1652</v>
      </c>
      <c r="AI16" s="5">
        <v>1</v>
      </c>
      <c r="AJ16" s="5" t="s">
        <v>364</v>
      </c>
      <c r="AK16" s="5">
        <v>12</v>
      </c>
      <c r="AL16" s="6">
        <v>21880</v>
      </c>
      <c r="AM16" s="6" t="s">
        <v>1653</v>
      </c>
      <c r="AN16" s="6">
        <f t="shared" si="0"/>
        <v>0</v>
      </c>
      <c r="AO16" s="6">
        <v>33</v>
      </c>
      <c r="AP16" s="6">
        <v>33</v>
      </c>
      <c r="AQ16" s="6">
        <v>16.5</v>
      </c>
      <c r="AR16" s="6">
        <f t="shared" si="1"/>
        <v>0</v>
      </c>
      <c r="AS16" s="6">
        <f t="shared" si="2"/>
        <v>0</v>
      </c>
      <c r="AT16" s="6">
        <f t="shared" si="3"/>
        <v>0</v>
      </c>
      <c r="AU16" s="7">
        <v>0.27272727272727271</v>
      </c>
      <c r="AV16" s="7">
        <f t="shared" si="4"/>
        <v>0.63636363636363635</v>
      </c>
      <c r="AW16" s="5">
        <v>24.97</v>
      </c>
      <c r="AX16">
        <v>7</v>
      </c>
      <c r="AY16">
        <f>VLOOKUP(A16,'[2]查询当前所有门店保管帐库存（后勤用）'!$D$1:$G$65536,4,FALSE)</f>
        <v>39</v>
      </c>
      <c r="AZ16">
        <f t="shared" si="5"/>
        <v>25</v>
      </c>
    </row>
    <row r="17" spans="1:54">
      <c r="A17" s="5">
        <v>58937</v>
      </c>
      <c r="B17" s="5" t="s">
        <v>351</v>
      </c>
      <c r="C17" s="5"/>
      <c r="D17" s="5"/>
      <c r="E17" s="5" t="s">
        <v>2677</v>
      </c>
      <c r="F17" s="5" t="s">
        <v>353</v>
      </c>
      <c r="G17" s="5" t="s">
        <v>2678</v>
      </c>
      <c r="H17" s="5" t="s">
        <v>2679</v>
      </c>
      <c r="I17" s="5">
        <v>311</v>
      </c>
      <c r="J17" s="5">
        <v>5451.5</v>
      </c>
      <c r="K17" s="5">
        <v>3265.12</v>
      </c>
      <c r="L17" s="6" t="s">
        <v>2680</v>
      </c>
      <c r="M17" s="5">
        <v>10.37</v>
      </c>
      <c r="N17" s="5">
        <v>181.72</v>
      </c>
      <c r="O17" s="5" t="s">
        <v>364</v>
      </c>
      <c r="P17" s="5" t="s">
        <v>364</v>
      </c>
      <c r="Q17" s="5" t="s">
        <v>372</v>
      </c>
      <c r="R17" s="5">
        <v>498</v>
      </c>
      <c r="S17" s="5">
        <v>3521.14</v>
      </c>
      <c r="T17" s="5">
        <v>48.04</v>
      </c>
      <c r="U17" s="5">
        <v>48.04</v>
      </c>
      <c r="V17" s="5">
        <v>1</v>
      </c>
      <c r="W17" s="5" t="s">
        <v>1346</v>
      </c>
      <c r="X17" s="5">
        <v>103</v>
      </c>
      <c r="Y17" s="5" t="s">
        <v>1408</v>
      </c>
      <c r="Z17" s="5">
        <v>10307</v>
      </c>
      <c r="AA17" s="5" t="s">
        <v>1415</v>
      </c>
      <c r="AB17" s="5" t="s">
        <v>373</v>
      </c>
      <c r="AC17" s="5" t="s">
        <v>361</v>
      </c>
      <c r="AD17" s="5" t="s">
        <v>362</v>
      </c>
      <c r="AE17" s="5" t="s">
        <v>363</v>
      </c>
      <c r="AF17" s="5" t="s">
        <v>498</v>
      </c>
      <c r="AG17" s="5" t="s">
        <v>499</v>
      </c>
      <c r="AH17" s="5" t="s">
        <v>2681</v>
      </c>
      <c r="AI17" s="5">
        <v>1</v>
      </c>
      <c r="AJ17" s="5" t="s">
        <v>364</v>
      </c>
      <c r="AK17" s="5">
        <v>7</v>
      </c>
      <c r="AL17" s="6">
        <v>5</v>
      </c>
      <c r="AM17" s="6" t="s">
        <v>377</v>
      </c>
      <c r="AN17" s="6">
        <f t="shared" si="0"/>
        <v>0</v>
      </c>
      <c r="AO17" s="6">
        <v>20.7</v>
      </c>
      <c r="AP17" s="6">
        <v>20.7</v>
      </c>
      <c r="AQ17" s="6">
        <v>10.35</v>
      </c>
      <c r="AR17" s="6">
        <f t="shared" si="1"/>
        <v>0</v>
      </c>
      <c r="AS17" s="6">
        <f t="shared" si="2"/>
        <v>0</v>
      </c>
      <c r="AT17" s="6">
        <f t="shared" si="3"/>
        <v>0</v>
      </c>
      <c r="AU17" s="7">
        <v>0.32367149758454106</v>
      </c>
      <c r="AV17" s="7">
        <f t="shared" si="4"/>
        <v>0.66183574879227047</v>
      </c>
      <c r="AW17" s="5">
        <v>17.53</v>
      </c>
      <c r="AX17">
        <v>1</v>
      </c>
      <c r="AY17">
        <f>VLOOKUP(A17,'[2]查询当前所有门店保管帐库存（后勤用）'!$D$1:$G$65536,4,FALSE)</f>
        <v>10</v>
      </c>
      <c r="AZ17">
        <f t="shared" si="5"/>
        <v>8</v>
      </c>
    </row>
    <row r="18" spans="1:54">
      <c r="A18" s="5">
        <v>75347</v>
      </c>
      <c r="B18" s="5" t="s">
        <v>469</v>
      </c>
      <c r="C18" s="5"/>
      <c r="D18" s="5"/>
      <c r="E18" s="5" t="s">
        <v>481</v>
      </c>
      <c r="F18" s="5" t="s">
        <v>482</v>
      </c>
      <c r="G18" s="5" t="s">
        <v>483</v>
      </c>
      <c r="H18" s="5" t="s">
        <v>484</v>
      </c>
      <c r="I18" s="5">
        <v>8</v>
      </c>
      <c r="J18" s="5">
        <v>979.97</v>
      </c>
      <c r="K18" s="5">
        <v>543.97</v>
      </c>
      <c r="L18" s="6" t="s">
        <v>485</v>
      </c>
      <c r="M18" s="5">
        <v>0.27</v>
      </c>
      <c r="N18" s="5">
        <v>32.67</v>
      </c>
      <c r="O18" s="5" t="s">
        <v>364</v>
      </c>
      <c r="P18" s="5" t="s">
        <v>364</v>
      </c>
      <c r="Q18" s="5" t="s">
        <v>372</v>
      </c>
      <c r="R18" s="5">
        <v>54</v>
      </c>
      <c r="S18" s="5">
        <v>3065</v>
      </c>
      <c r="T18" s="5">
        <v>202.5</v>
      </c>
      <c r="U18" s="5">
        <v>202.5</v>
      </c>
      <c r="V18" s="5">
        <v>3</v>
      </c>
      <c r="W18" s="5" t="s">
        <v>486</v>
      </c>
      <c r="X18" s="5">
        <v>302</v>
      </c>
      <c r="Y18" s="5" t="s">
        <v>487</v>
      </c>
      <c r="Z18" s="5">
        <v>30203</v>
      </c>
      <c r="AA18" s="5" t="s">
        <v>488</v>
      </c>
      <c r="AB18" s="5" t="s">
        <v>364</v>
      </c>
      <c r="AC18" s="5" t="s">
        <v>361</v>
      </c>
      <c r="AD18" s="5" t="s">
        <v>489</v>
      </c>
      <c r="AE18" s="5" t="s">
        <v>363</v>
      </c>
      <c r="AF18" s="5" t="s">
        <v>364</v>
      </c>
      <c r="AG18" s="5" t="s">
        <v>365</v>
      </c>
      <c r="AH18" s="5" t="s">
        <v>490</v>
      </c>
      <c r="AI18" s="5" t="s">
        <v>364</v>
      </c>
      <c r="AJ18" s="5" t="s">
        <v>364</v>
      </c>
      <c r="AK18" s="5">
        <v>48.3</v>
      </c>
      <c r="AL18" s="6">
        <v>25080</v>
      </c>
      <c r="AM18" s="6" t="s">
        <v>491</v>
      </c>
      <c r="AN18" s="6">
        <f t="shared" si="0"/>
        <v>0</v>
      </c>
      <c r="AO18" s="6">
        <v>138</v>
      </c>
      <c r="AP18" s="6">
        <v>138</v>
      </c>
      <c r="AQ18" s="6">
        <v>69</v>
      </c>
      <c r="AR18" s="6">
        <f t="shared" si="1"/>
        <v>0</v>
      </c>
      <c r="AS18" s="6">
        <f t="shared" si="2"/>
        <v>0</v>
      </c>
      <c r="AT18" s="6">
        <f t="shared" si="3"/>
        <v>0</v>
      </c>
      <c r="AU18" s="7">
        <v>0.3</v>
      </c>
      <c r="AV18" s="7">
        <f t="shared" si="4"/>
        <v>0.65</v>
      </c>
      <c r="AW18" s="5">
        <v>122.5</v>
      </c>
      <c r="AX18">
        <v>0</v>
      </c>
      <c r="AY18">
        <v>0</v>
      </c>
      <c r="AZ18">
        <f t="shared" si="5"/>
        <v>0</v>
      </c>
      <c r="BB18">
        <f>VLOOKUP(A18,[3]请货管理细单!$B$1:$I$65536,8,FALSE)</f>
        <v>1</v>
      </c>
    </row>
    <row r="19" spans="1:54">
      <c r="A19" s="5">
        <v>50239</v>
      </c>
      <c r="B19" s="5" t="s">
        <v>579</v>
      </c>
      <c r="C19" s="5"/>
      <c r="D19" s="5"/>
      <c r="E19" s="5" t="s">
        <v>580</v>
      </c>
      <c r="F19" s="5" t="s">
        <v>353</v>
      </c>
      <c r="G19" s="5" t="s">
        <v>581</v>
      </c>
      <c r="H19" s="5" t="s">
        <v>582</v>
      </c>
      <c r="I19" s="5">
        <v>17</v>
      </c>
      <c r="J19" s="5">
        <v>488.3</v>
      </c>
      <c r="K19" s="5">
        <v>294.5</v>
      </c>
      <c r="L19" s="6" t="s">
        <v>583</v>
      </c>
      <c r="M19" s="5">
        <v>0.56999999999999995</v>
      </c>
      <c r="N19" s="5">
        <v>16.28</v>
      </c>
      <c r="O19" s="5">
        <v>51</v>
      </c>
      <c r="P19" s="5">
        <v>581.4</v>
      </c>
      <c r="Q19" s="5">
        <v>90</v>
      </c>
      <c r="R19" s="5">
        <v>79</v>
      </c>
      <c r="S19" s="5">
        <v>900.6</v>
      </c>
      <c r="T19" s="5">
        <v>139.41</v>
      </c>
      <c r="U19" s="5">
        <v>229.41</v>
      </c>
      <c r="V19" s="5">
        <v>3</v>
      </c>
      <c r="W19" s="5" t="s">
        <v>486</v>
      </c>
      <c r="X19" s="5">
        <v>305</v>
      </c>
      <c r="Y19" s="5" t="s">
        <v>531</v>
      </c>
      <c r="Z19" s="5">
        <v>30501</v>
      </c>
      <c r="AA19" s="5" t="s">
        <v>532</v>
      </c>
      <c r="AB19" s="5" t="s">
        <v>360</v>
      </c>
      <c r="AC19" s="5" t="s">
        <v>361</v>
      </c>
      <c r="AD19" s="5" t="s">
        <v>489</v>
      </c>
      <c r="AE19" s="5" t="s">
        <v>363</v>
      </c>
      <c r="AF19" s="5" t="s">
        <v>364</v>
      </c>
      <c r="AG19" s="5" t="s">
        <v>365</v>
      </c>
      <c r="AH19" s="5" t="s">
        <v>584</v>
      </c>
      <c r="AI19" s="5" t="s">
        <v>364</v>
      </c>
      <c r="AJ19" s="5" t="s">
        <v>364</v>
      </c>
      <c r="AK19" s="5">
        <v>11.4</v>
      </c>
      <c r="AL19" s="6">
        <v>7514</v>
      </c>
      <c r="AM19" s="6" t="s">
        <v>585</v>
      </c>
      <c r="AN19" s="6">
        <f t="shared" si="0"/>
        <v>0</v>
      </c>
      <c r="AO19" s="6">
        <v>38</v>
      </c>
      <c r="AP19" s="6">
        <v>38</v>
      </c>
      <c r="AQ19" s="6">
        <v>19</v>
      </c>
      <c r="AR19" s="6">
        <f t="shared" si="1"/>
        <v>0</v>
      </c>
      <c r="AS19" s="6">
        <f t="shared" si="2"/>
        <v>0</v>
      </c>
      <c r="AT19" s="6">
        <f t="shared" si="3"/>
        <v>0</v>
      </c>
      <c r="AU19" s="7">
        <v>0.4</v>
      </c>
      <c r="AV19" s="7">
        <f t="shared" si="4"/>
        <v>0.70000000000000007</v>
      </c>
      <c r="AW19" s="5">
        <v>28.72</v>
      </c>
      <c r="AX19">
        <v>3</v>
      </c>
      <c r="AY19">
        <f>VLOOKUP(A19,'[2]查询当前所有门店保管帐库存（后勤用）'!$D$1:$G$65536,4,FALSE)</f>
        <v>2</v>
      </c>
      <c r="AZ19">
        <f t="shared" si="5"/>
        <v>-4</v>
      </c>
      <c r="BA19">
        <v>5</v>
      </c>
    </row>
    <row r="20" spans="1:54">
      <c r="A20" s="5">
        <v>50240</v>
      </c>
      <c r="B20" s="5" t="s">
        <v>534</v>
      </c>
      <c r="C20" s="5"/>
      <c r="D20" s="5"/>
      <c r="E20" s="5" t="s">
        <v>586</v>
      </c>
      <c r="F20" s="5" t="s">
        <v>353</v>
      </c>
      <c r="G20" s="5" t="s">
        <v>587</v>
      </c>
      <c r="H20" s="5" t="s">
        <v>582</v>
      </c>
      <c r="I20" s="5">
        <v>69</v>
      </c>
      <c r="J20" s="5">
        <v>1064.82</v>
      </c>
      <c r="K20" s="5">
        <v>733.62</v>
      </c>
      <c r="L20" s="6" t="s">
        <v>588</v>
      </c>
      <c r="M20" s="5">
        <v>2.2999999999999998</v>
      </c>
      <c r="N20" s="5">
        <v>35.49</v>
      </c>
      <c r="O20" s="5">
        <v>36</v>
      </c>
      <c r="P20" s="5">
        <v>172.8</v>
      </c>
      <c r="Q20" s="5">
        <v>15.65</v>
      </c>
      <c r="R20" s="5">
        <v>224</v>
      </c>
      <c r="S20" s="5">
        <v>1075.2</v>
      </c>
      <c r="T20" s="5">
        <v>97.39</v>
      </c>
      <c r="U20" s="5">
        <v>113.04</v>
      </c>
      <c r="V20" s="5">
        <v>3</v>
      </c>
      <c r="W20" s="5" t="s">
        <v>486</v>
      </c>
      <c r="X20" s="5">
        <v>307</v>
      </c>
      <c r="Y20" s="5" t="s">
        <v>589</v>
      </c>
      <c r="Z20" s="5">
        <v>30701</v>
      </c>
      <c r="AA20" s="5" t="s">
        <v>590</v>
      </c>
      <c r="AB20" s="5" t="s">
        <v>360</v>
      </c>
      <c r="AC20" s="5" t="s">
        <v>361</v>
      </c>
      <c r="AD20" s="5" t="s">
        <v>489</v>
      </c>
      <c r="AE20" s="5" t="s">
        <v>363</v>
      </c>
      <c r="AF20" s="5" t="s">
        <v>364</v>
      </c>
      <c r="AG20" s="5" t="s">
        <v>365</v>
      </c>
      <c r="AH20" s="5" t="s">
        <v>591</v>
      </c>
      <c r="AI20" s="5" t="s">
        <v>364</v>
      </c>
      <c r="AJ20" s="5" t="s">
        <v>364</v>
      </c>
      <c r="AK20" s="5">
        <v>4.8</v>
      </c>
      <c r="AL20" s="6">
        <v>7514</v>
      </c>
      <c r="AM20" s="6" t="s">
        <v>585</v>
      </c>
      <c r="AN20" s="6">
        <f t="shared" si="0"/>
        <v>0</v>
      </c>
      <c r="AO20" s="6">
        <v>16</v>
      </c>
      <c r="AP20" s="6">
        <v>16</v>
      </c>
      <c r="AQ20" s="6">
        <v>8</v>
      </c>
      <c r="AR20" s="6">
        <f t="shared" si="1"/>
        <v>0</v>
      </c>
      <c r="AS20" s="6">
        <f t="shared" si="2"/>
        <v>0</v>
      </c>
      <c r="AT20" s="6">
        <f t="shared" si="3"/>
        <v>0</v>
      </c>
      <c r="AU20" s="7">
        <v>0.4</v>
      </c>
      <c r="AV20" s="7">
        <f t="shared" si="4"/>
        <v>0.7</v>
      </c>
      <c r="AW20" s="5">
        <v>15.43</v>
      </c>
      <c r="AX20">
        <v>0</v>
      </c>
      <c r="AY20">
        <f>VLOOKUP(A20,'[2]查询当前所有门店保管帐库存（后勤用）'!$D$1:$G$65536,4,FALSE)</f>
        <v>4</v>
      </c>
      <c r="AZ20">
        <f t="shared" si="5"/>
        <v>4</v>
      </c>
    </row>
    <row r="21" spans="1:54">
      <c r="A21" s="5">
        <v>50134</v>
      </c>
      <c r="B21" s="5" t="s">
        <v>534</v>
      </c>
      <c r="C21" s="5"/>
      <c r="D21" s="5"/>
      <c r="E21" s="5" t="s">
        <v>592</v>
      </c>
      <c r="F21" s="5" t="s">
        <v>460</v>
      </c>
      <c r="G21" s="5" t="s">
        <v>593</v>
      </c>
      <c r="H21" s="5" t="s">
        <v>594</v>
      </c>
      <c r="I21" s="5" t="s">
        <v>364</v>
      </c>
      <c r="J21" s="5" t="s">
        <v>364</v>
      </c>
      <c r="K21" s="5" t="s">
        <v>364</v>
      </c>
      <c r="L21" s="6" t="s">
        <v>437</v>
      </c>
      <c r="M21" s="5" t="s">
        <v>364</v>
      </c>
      <c r="N21" s="5" t="s">
        <v>364</v>
      </c>
      <c r="O21" s="5" t="s">
        <v>364</v>
      </c>
      <c r="P21" s="5" t="s">
        <v>364</v>
      </c>
      <c r="Q21" s="5" t="s">
        <v>438</v>
      </c>
      <c r="R21" s="5">
        <v>1</v>
      </c>
      <c r="S21" s="5">
        <v>46.8</v>
      </c>
      <c r="T21" s="5" t="s">
        <v>438</v>
      </c>
      <c r="U21" s="5" t="s">
        <v>438</v>
      </c>
      <c r="V21" s="5">
        <v>3</v>
      </c>
      <c r="W21" s="5" t="s">
        <v>486</v>
      </c>
      <c r="X21" s="5">
        <v>306</v>
      </c>
      <c r="Y21" s="5" t="s">
        <v>518</v>
      </c>
      <c r="Z21" s="5">
        <v>30603</v>
      </c>
      <c r="AA21" s="5" t="s">
        <v>519</v>
      </c>
      <c r="AB21" s="5" t="s">
        <v>364</v>
      </c>
      <c r="AC21" s="5" t="s">
        <v>361</v>
      </c>
      <c r="AD21" s="5" t="s">
        <v>362</v>
      </c>
      <c r="AE21" s="5" t="s">
        <v>363</v>
      </c>
      <c r="AF21" s="5" t="s">
        <v>364</v>
      </c>
      <c r="AG21" s="5" t="s">
        <v>365</v>
      </c>
      <c r="AH21" s="5" t="s">
        <v>595</v>
      </c>
      <c r="AI21" s="5" t="s">
        <v>364</v>
      </c>
      <c r="AJ21" s="5" t="s">
        <v>364</v>
      </c>
      <c r="AK21" s="5">
        <v>21.2</v>
      </c>
      <c r="AL21" s="6">
        <v>5</v>
      </c>
      <c r="AM21" s="6" t="s">
        <v>377</v>
      </c>
      <c r="AN21" s="6">
        <f t="shared" si="0"/>
        <v>0</v>
      </c>
      <c r="AO21" s="6">
        <v>78</v>
      </c>
      <c r="AP21" s="6">
        <v>78</v>
      </c>
      <c r="AQ21" s="6">
        <v>39</v>
      </c>
      <c r="AR21" s="6">
        <f t="shared" si="1"/>
        <v>0</v>
      </c>
      <c r="AS21" s="6">
        <f t="shared" si="2"/>
        <v>0</v>
      </c>
      <c r="AT21" s="6">
        <f t="shared" si="3"/>
        <v>0</v>
      </c>
      <c r="AU21" s="7">
        <v>0.45641025641025645</v>
      </c>
      <c r="AV21" s="7">
        <f t="shared" si="4"/>
        <v>0.72820512820512817</v>
      </c>
      <c r="AW21" s="5" t="s">
        <v>438</v>
      </c>
      <c r="AX21">
        <v>0</v>
      </c>
      <c r="AY21">
        <f>VLOOKUP(A21,'[2]查询当前所有门店保管帐库存（后勤用）'!$D$1:$G$65536,4,FALSE)</f>
        <v>1</v>
      </c>
      <c r="AZ21">
        <f t="shared" si="5"/>
        <v>1</v>
      </c>
    </row>
    <row r="22" spans="1:54">
      <c r="A22" s="5">
        <v>104190</v>
      </c>
      <c r="B22" s="5" t="s">
        <v>534</v>
      </c>
      <c r="C22" s="5"/>
      <c r="D22" s="5"/>
      <c r="E22" s="5" t="s">
        <v>656</v>
      </c>
      <c r="F22" s="5" t="s">
        <v>460</v>
      </c>
      <c r="G22" s="5" t="s">
        <v>657</v>
      </c>
      <c r="H22" s="5" t="s">
        <v>609</v>
      </c>
      <c r="I22" s="5">
        <v>17</v>
      </c>
      <c r="J22" s="5">
        <v>1448.69</v>
      </c>
      <c r="K22" s="5">
        <v>754.39</v>
      </c>
      <c r="L22" s="6" t="s">
        <v>658</v>
      </c>
      <c r="M22" s="5">
        <v>0.56999999999999995</v>
      </c>
      <c r="N22" s="5">
        <v>48.29</v>
      </c>
      <c r="O22" s="5" t="s">
        <v>364</v>
      </c>
      <c r="P22" s="5" t="s">
        <v>364</v>
      </c>
      <c r="Q22" s="5" t="s">
        <v>372</v>
      </c>
      <c r="R22" s="5">
        <v>99</v>
      </c>
      <c r="S22" s="5">
        <v>4077.6</v>
      </c>
      <c r="T22" s="5">
        <v>174.71</v>
      </c>
      <c r="U22" s="5">
        <v>174.71</v>
      </c>
      <c r="V22" s="5">
        <v>3</v>
      </c>
      <c r="W22" s="5" t="s">
        <v>486</v>
      </c>
      <c r="X22" s="5">
        <v>306</v>
      </c>
      <c r="Y22" s="5" t="s">
        <v>518</v>
      </c>
      <c r="Z22" s="5">
        <v>30601</v>
      </c>
      <c r="AA22" s="5" t="s">
        <v>551</v>
      </c>
      <c r="AB22" s="5" t="s">
        <v>364</v>
      </c>
      <c r="AC22" s="5" t="s">
        <v>361</v>
      </c>
      <c r="AD22" s="5" t="s">
        <v>362</v>
      </c>
      <c r="AE22" s="5" t="s">
        <v>363</v>
      </c>
      <c r="AF22" s="5" t="s">
        <v>479</v>
      </c>
      <c r="AG22" s="5" t="s">
        <v>365</v>
      </c>
      <c r="AH22" s="5" t="s">
        <v>659</v>
      </c>
      <c r="AI22" s="5" t="s">
        <v>364</v>
      </c>
      <c r="AJ22" s="5" t="s">
        <v>364</v>
      </c>
      <c r="AK22" s="5">
        <v>34.299999999999997</v>
      </c>
      <c r="AL22" s="6">
        <v>25080</v>
      </c>
      <c r="AM22" s="6" t="s">
        <v>491</v>
      </c>
      <c r="AN22" s="6">
        <f t="shared" si="0"/>
        <v>0</v>
      </c>
      <c r="AO22" s="6">
        <v>98</v>
      </c>
      <c r="AP22" s="6">
        <v>98</v>
      </c>
      <c r="AQ22" s="6">
        <v>49</v>
      </c>
      <c r="AR22" s="6">
        <f t="shared" si="1"/>
        <v>0</v>
      </c>
      <c r="AS22" s="6">
        <f t="shared" si="2"/>
        <v>0</v>
      </c>
      <c r="AT22" s="6">
        <f t="shared" si="3"/>
        <v>0</v>
      </c>
      <c r="AU22" s="7">
        <v>0.3</v>
      </c>
      <c r="AV22" s="7">
        <f t="shared" si="4"/>
        <v>0.65</v>
      </c>
      <c r="AW22" s="5">
        <v>85.22</v>
      </c>
      <c r="AX22">
        <v>0</v>
      </c>
      <c r="AY22">
        <v>0</v>
      </c>
      <c r="AZ22">
        <f t="shared" si="5"/>
        <v>0</v>
      </c>
    </row>
    <row r="23" spans="1:54">
      <c r="A23" s="5">
        <v>93420</v>
      </c>
      <c r="B23" s="5" t="s">
        <v>904</v>
      </c>
      <c r="C23" s="5"/>
      <c r="D23" s="5"/>
      <c r="E23" s="5" t="s">
        <v>914</v>
      </c>
      <c r="F23" s="5" t="s">
        <v>353</v>
      </c>
      <c r="G23" s="5" t="s">
        <v>915</v>
      </c>
      <c r="H23" s="5" t="s">
        <v>916</v>
      </c>
      <c r="I23" s="5">
        <v>22</v>
      </c>
      <c r="J23" s="5">
        <v>245.7</v>
      </c>
      <c r="K23" s="5">
        <v>153.74</v>
      </c>
      <c r="L23" s="6" t="s">
        <v>917</v>
      </c>
      <c r="M23" s="5">
        <v>0.73</v>
      </c>
      <c r="N23" s="5">
        <v>8.19</v>
      </c>
      <c r="O23" s="5">
        <v>16</v>
      </c>
      <c r="P23" s="5">
        <v>67.2</v>
      </c>
      <c r="Q23" s="5">
        <v>21.82</v>
      </c>
      <c r="R23" s="5">
        <v>39</v>
      </c>
      <c r="S23" s="5">
        <v>162.30000000000001</v>
      </c>
      <c r="T23" s="5">
        <v>53.18</v>
      </c>
      <c r="U23" s="5">
        <v>75</v>
      </c>
      <c r="V23" s="5">
        <v>3</v>
      </c>
      <c r="W23" s="5" t="s">
        <v>486</v>
      </c>
      <c r="X23" s="5">
        <v>301</v>
      </c>
      <c r="Y23" s="5" t="s">
        <v>918</v>
      </c>
      <c r="Z23" s="5">
        <v>30101</v>
      </c>
      <c r="AA23" s="5" t="s">
        <v>918</v>
      </c>
      <c r="AB23" s="5" t="s">
        <v>919</v>
      </c>
      <c r="AC23" s="5" t="s">
        <v>361</v>
      </c>
      <c r="AD23" s="5" t="s">
        <v>489</v>
      </c>
      <c r="AE23" s="5" t="s">
        <v>363</v>
      </c>
      <c r="AF23" s="5" t="s">
        <v>364</v>
      </c>
      <c r="AG23" s="5" t="s">
        <v>365</v>
      </c>
      <c r="AH23" s="5" t="s">
        <v>364</v>
      </c>
      <c r="AI23" s="5" t="s">
        <v>364</v>
      </c>
      <c r="AJ23" s="5" t="s">
        <v>364</v>
      </c>
      <c r="AK23" s="5">
        <v>4.2</v>
      </c>
      <c r="AL23" s="6">
        <v>13597</v>
      </c>
      <c r="AM23" s="6" t="s">
        <v>920</v>
      </c>
      <c r="AN23" s="6">
        <f t="shared" si="0"/>
        <v>0</v>
      </c>
      <c r="AO23" s="6">
        <v>12</v>
      </c>
      <c r="AP23" s="6">
        <v>12</v>
      </c>
      <c r="AQ23" s="6">
        <v>6</v>
      </c>
      <c r="AR23" s="6">
        <f t="shared" si="1"/>
        <v>0</v>
      </c>
      <c r="AS23" s="6">
        <f t="shared" si="2"/>
        <v>0</v>
      </c>
      <c r="AT23" s="6">
        <f t="shared" si="3"/>
        <v>0</v>
      </c>
      <c r="AU23" s="7">
        <v>0.3</v>
      </c>
      <c r="AV23" s="7">
        <f t="shared" si="4"/>
        <v>0.65</v>
      </c>
      <c r="AW23" s="5">
        <v>11.17</v>
      </c>
      <c r="AX23">
        <v>0</v>
      </c>
      <c r="AY23">
        <f>VLOOKUP(A23,'[2]查询当前所有门店保管帐库存（后勤用）'!$D$1:$G$65536,4,FALSE)</f>
        <v>3</v>
      </c>
      <c r="AZ23">
        <f t="shared" si="5"/>
        <v>3</v>
      </c>
    </row>
    <row r="24" spans="1:54">
      <c r="A24" s="5">
        <v>91596</v>
      </c>
      <c r="B24" s="5" t="s">
        <v>904</v>
      </c>
      <c r="C24" s="5">
        <f>VLOOKUP(A24,[1]查询时间段分门店销售明细!$D$1:$N$65536,11,FALSE)</f>
        <v>1</v>
      </c>
      <c r="D24" s="5">
        <f>VLOOKUP(A24,[1]查询时间段分门店销售明细!$D$1:$O$65536,12,FALSE)</f>
        <v>14</v>
      </c>
      <c r="E24" s="5" t="s">
        <v>921</v>
      </c>
      <c r="F24" s="5" t="s">
        <v>353</v>
      </c>
      <c r="G24" s="5" t="s">
        <v>922</v>
      </c>
      <c r="H24" s="5" t="s">
        <v>916</v>
      </c>
      <c r="I24" s="5">
        <v>118</v>
      </c>
      <c r="J24" s="5">
        <v>1580.66</v>
      </c>
      <c r="K24" s="5">
        <v>1003.6125</v>
      </c>
      <c r="L24" s="6" t="s">
        <v>923</v>
      </c>
      <c r="M24" s="5">
        <v>3.93</v>
      </c>
      <c r="N24" s="5">
        <v>52.69</v>
      </c>
      <c r="O24" s="5">
        <v>81</v>
      </c>
      <c r="P24" s="5">
        <v>405</v>
      </c>
      <c r="Q24" s="5">
        <v>20.59</v>
      </c>
      <c r="R24" s="5">
        <v>193</v>
      </c>
      <c r="S24" s="5">
        <v>935.04449999999997</v>
      </c>
      <c r="T24" s="5">
        <v>49.07</v>
      </c>
      <c r="U24" s="5">
        <v>69.66</v>
      </c>
      <c r="V24" s="5">
        <v>3</v>
      </c>
      <c r="W24" s="5" t="s">
        <v>486</v>
      </c>
      <c r="X24" s="5">
        <v>301</v>
      </c>
      <c r="Y24" s="5" t="s">
        <v>918</v>
      </c>
      <c r="Z24" s="5">
        <v>30101</v>
      </c>
      <c r="AA24" s="5" t="s">
        <v>918</v>
      </c>
      <c r="AB24" s="5" t="s">
        <v>360</v>
      </c>
      <c r="AC24" s="5" t="s">
        <v>361</v>
      </c>
      <c r="AD24" s="5" t="s">
        <v>362</v>
      </c>
      <c r="AE24" s="5" t="s">
        <v>363</v>
      </c>
      <c r="AF24" s="5" t="s">
        <v>364</v>
      </c>
      <c r="AG24" s="5" t="s">
        <v>365</v>
      </c>
      <c r="AH24" s="5" t="s">
        <v>924</v>
      </c>
      <c r="AI24" s="5" t="s">
        <v>364</v>
      </c>
      <c r="AJ24" s="5" t="s">
        <v>364</v>
      </c>
      <c r="AK24" s="5">
        <v>5</v>
      </c>
      <c r="AL24" s="6">
        <v>13597</v>
      </c>
      <c r="AM24" s="6" t="s">
        <v>920</v>
      </c>
      <c r="AN24" s="6">
        <f t="shared" si="0"/>
        <v>5</v>
      </c>
      <c r="AO24" s="6">
        <v>14</v>
      </c>
      <c r="AP24" s="6">
        <v>14</v>
      </c>
      <c r="AQ24" s="6">
        <v>7</v>
      </c>
      <c r="AR24" s="6">
        <f t="shared" si="1"/>
        <v>7</v>
      </c>
      <c r="AS24" s="6">
        <f t="shared" si="2"/>
        <v>9</v>
      </c>
      <c r="AT24" s="6">
        <f t="shared" si="3"/>
        <v>2</v>
      </c>
      <c r="AU24" s="7">
        <v>0.2857142857142857</v>
      </c>
      <c r="AV24" s="7">
        <f t="shared" si="4"/>
        <v>0.6428571428571429</v>
      </c>
      <c r="AW24" s="5">
        <v>13.4</v>
      </c>
      <c r="AX24">
        <v>1</v>
      </c>
      <c r="AY24">
        <f>VLOOKUP(A24,'[2]查询当前所有门店保管帐库存（后勤用）'!$D$1:$G$65536,4,FALSE)</f>
        <v>16</v>
      </c>
      <c r="AZ24">
        <f t="shared" si="5"/>
        <v>14</v>
      </c>
    </row>
    <row r="25" spans="1:54">
      <c r="A25" s="5">
        <v>45001</v>
      </c>
      <c r="B25" s="5" t="s">
        <v>351</v>
      </c>
      <c r="C25" s="5"/>
      <c r="D25" s="5"/>
      <c r="E25" s="5" t="s">
        <v>1199</v>
      </c>
      <c r="F25" s="5" t="s">
        <v>353</v>
      </c>
      <c r="G25" s="5" t="s">
        <v>528</v>
      </c>
      <c r="H25" s="5" t="s">
        <v>1200</v>
      </c>
      <c r="I25" s="5" t="s">
        <v>364</v>
      </c>
      <c r="J25" s="5" t="s">
        <v>364</v>
      </c>
      <c r="K25" s="5" t="s">
        <v>364</v>
      </c>
      <c r="L25" s="6" t="s">
        <v>437</v>
      </c>
      <c r="M25" s="5" t="s">
        <v>364</v>
      </c>
      <c r="N25" s="5" t="s">
        <v>364</v>
      </c>
      <c r="O25" s="5" t="s">
        <v>364</v>
      </c>
      <c r="P25" s="5" t="s">
        <v>364</v>
      </c>
      <c r="Q25" s="5" t="s">
        <v>438</v>
      </c>
      <c r="R25" s="5">
        <v>3</v>
      </c>
      <c r="S25" s="5">
        <v>74.91</v>
      </c>
      <c r="T25" s="5" t="s">
        <v>438</v>
      </c>
      <c r="U25" s="5" t="s">
        <v>438</v>
      </c>
      <c r="V25" s="5">
        <v>3</v>
      </c>
      <c r="W25" s="5" t="s">
        <v>486</v>
      </c>
      <c r="X25" s="5">
        <v>312</v>
      </c>
      <c r="Y25" s="5" t="s">
        <v>650</v>
      </c>
      <c r="Z25" s="5">
        <v>31202</v>
      </c>
      <c r="AA25" s="5" t="s">
        <v>668</v>
      </c>
      <c r="AB25" s="5" t="s">
        <v>364</v>
      </c>
      <c r="AC25" s="5" t="s">
        <v>361</v>
      </c>
      <c r="AD25" s="5" t="s">
        <v>362</v>
      </c>
      <c r="AE25" s="5" t="s">
        <v>363</v>
      </c>
      <c r="AF25" s="5" t="s">
        <v>479</v>
      </c>
      <c r="AG25" s="5" t="s">
        <v>365</v>
      </c>
      <c r="AH25" s="5" t="s">
        <v>1201</v>
      </c>
      <c r="AI25" s="5" t="s">
        <v>364</v>
      </c>
      <c r="AJ25" s="5" t="s">
        <v>364</v>
      </c>
      <c r="AK25" s="5">
        <v>21.01</v>
      </c>
      <c r="AL25" s="6">
        <v>5</v>
      </c>
      <c r="AM25" s="6" t="s">
        <v>377</v>
      </c>
      <c r="AN25" s="6">
        <f t="shared" si="0"/>
        <v>0</v>
      </c>
      <c r="AO25" s="6">
        <v>108</v>
      </c>
      <c r="AP25" s="6">
        <v>108</v>
      </c>
      <c r="AQ25" s="6">
        <v>54</v>
      </c>
      <c r="AR25" s="6">
        <f t="shared" si="1"/>
        <v>0</v>
      </c>
      <c r="AS25" s="6">
        <f t="shared" si="2"/>
        <v>0</v>
      </c>
      <c r="AT25" s="6">
        <f t="shared" si="3"/>
        <v>0</v>
      </c>
      <c r="AU25" s="7">
        <v>0.61092592592592587</v>
      </c>
      <c r="AV25" s="7">
        <f t="shared" si="4"/>
        <v>0.80546296296296294</v>
      </c>
      <c r="AW25" s="5" t="s">
        <v>438</v>
      </c>
      <c r="AX25">
        <v>0</v>
      </c>
      <c r="AY25">
        <v>0</v>
      </c>
      <c r="AZ25">
        <f t="shared" si="5"/>
        <v>0</v>
      </c>
    </row>
    <row r="26" spans="1:54">
      <c r="A26" s="5">
        <v>42940</v>
      </c>
      <c r="B26" s="5" t="s">
        <v>351</v>
      </c>
      <c r="C26" s="5"/>
      <c r="D26" s="5"/>
      <c r="E26" s="5" t="s">
        <v>1237</v>
      </c>
      <c r="F26" s="5" t="s">
        <v>460</v>
      </c>
      <c r="G26" s="5" t="s">
        <v>1044</v>
      </c>
      <c r="H26" s="5" t="s">
        <v>1238</v>
      </c>
      <c r="I26" s="5" t="s">
        <v>364</v>
      </c>
      <c r="J26" s="5" t="s">
        <v>364</v>
      </c>
      <c r="K26" s="5" t="s">
        <v>364</v>
      </c>
      <c r="L26" s="6" t="s">
        <v>437</v>
      </c>
      <c r="M26" s="5" t="s">
        <v>364</v>
      </c>
      <c r="N26" s="5" t="s">
        <v>364</v>
      </c>
      <c r="O26" s="5" t="s">
        <v>364</v>
      </c>
      <c r="P26" s="5" t="s">
        <v>364</v>
      </c>
      <c r="Q26" s="5" t="s">
        <v>438</v>
      </c>
      <c r="R26" s="5">
        <v>3</v>
      </c>
      <c r="S26" s="5">
        <v>81</v>
      </c>
      <c r="T26" s="5" t="s">
        <v>438</v>
      </c>
      <c r="U26" s="5" t="s">
        <v>438</v>
      </c>
      <c r="V26" s="5">
        <v>3</v>
      </c>
      <c r="W26" s="5" t="s">
        <v>486</v>
      </c>
      <c r="X26" s="5">
        <v>306</v>
      </c>
      <c r="Y26" s="5" t="s">
        <v>518</v>
      </c>
      <c r="Z26" s="5">
        <v>30602</v>
      </c>
      <c r="AA26" s="5" t="s">
        <v>524</v>
      </c>
      <c r="AB26" s="5" t="s">
        <v>364</v>
      </c>
      <c r="AC26" s="5" t="s">
        <v>361</v>
      </c>
      <c r="AD26" s="5" t="s">
        <v>489</v>
      </c>
      <c r="AE26" s="5" t="s">
        <v>363</v>
      </c>
      <c r="AF26" s="5" t="s">
        <v>479</v>
      </c>
      <c r="AG26" s="5" t="s">
        <v>365</v>
      </c>
      <c r="AH26" s="5" t="s">
        <v>1239</v>
      </c>
      <c r="AI26" s="5" t="s">
        <v>364</v>
      </c>
      <c r="AJ26" s="5" t="s">
        <v>364</v>
      </c>
      <c r="AK26" s="5">
        <v>27</v>
      </c>
      <c r="AL26" s="6">
        <v>25668</v>
      </c>
      <c r="AM26" s="6" t="s">
        <v>1106</v>
      </c>
      <c r="AN26" s="6">
        <f t="shared" si="0"/>
        <v>0</v>
      </c>
      <c r="AO26" s="6">
        <v>108</v>
      </c>
      <c r="AP26" s="6">
        <v>108</v>
      </c>
      <c r="AQ26" s="6">
        <v>54</v>
      </c>
      <c r="AR26" s="6">
        <f t="shared" si="1"/>
        <v>0</v>
      </c>
      <c r="AS26" s="6">
        <f t="shared" si="2"/>
        <v>0</v>
      </c>
      <c r="AT26" s="6">
        <f t="shared" si="3"/>
        <v>0</v>
      </c>
      <c r="AU26" s="7">
        <v>0.5</v>
      </c>
      <c r="AV26" s="7">
        <f t="shared" si="4"/>
        <v>0.75</v>
      </c>
      <c r="AW26" s="5" t="s">
        <v>438</v>
      </c>
      <c r="AX26">
        <v>0</v>
      </c>
      <c r="AY26">
        <v>0</v>
      </c>
      <c r="AZ26">
        <f t="shared" si="5"/>
        <v>0</v>
      </c>
    </row>
    <row r="27" spans="1:54">
      <c r="A27" s="5">
        <v>118021</v>
      </c>
      <c r="B27" s="5" t="s">
        <v>351</v>
      </c>
      <c r="C27" s="5"/>
      <c r="D27" s="5"/>
      <c r="E27" s="5" t="s">
        <v>1243</v>
      </c>
      <c r="F27" s="5" t="s">
        <v>353</v>
      </c>
      <c r="G27" s="5" t="s">
        <v>1244</v>
      </c>
      <c r="H27" s="5" t="s">
        <v>1245</v>
      </c>
      <c r="I27" s="5" t="s">
        <v>364</v>
      </c>
      <c r="J27" s="5" t="s">
        <v>364</v>
      </c>
      <c r="K27" s="5" t="s">
        <v>364</v>
      </c>
      <c r="L27" s="6" t="s">
        <v>437</v>
      </c>
      <c r="M27" s="5" t="s">
        <v>364</v>
      </c>
      <c r="N27" s="5" t="s">
        <v>364</v>
      </c>
      <c r="O27" s="5">
        <v>18</v>
      </c>
      <c r="P27" s="5">
        <v>869.4</v>
      </c>
      <c r="Q27" s="5" t="s">
        <v>438</v>
      </c>
      <c r="R27" s="5">
        <v>69</v>
      </c>
      <c r="S27" s="5">
        <v>3332.7</v>
      </c>
      <c r="T27" s="5" t="s">
        <v>438</v>
      </c>
      <c r="U27" s="5" t="s">
        <v>438</v>
      </c>
      <c r="V27" s="5">
        <v>3</v>
      </c>
      <c r="W27" s="5" t="s">
        <v>486</v>
      </c>
      <c r="X27" s="5">
        <v>314</v>
      </c>
      <c r="Y27" s="5" t="s">
        <v>715</v>
      </c>
      <c r="Z27" s="5">
        <v>31401</v>
      </c>
      <c r="AA27" s="5" t="s">
        <v>715</v>
      </c>
      <c r="AB27" s="5" t="s">
        <v>364</v>
      </c>
      <c r="AC27" s="5" t="s">
        <v>361</v>
      </c>
      <c r="AD27" s="5" t="s">
        <v>362</v>
      </c>
      <c r="AE27" s="5" t="s">
        <v>363</v>
      </c>
      <c r="AF27" s="5" t="s">
        <v>364</v>
      </c>
      <c r="AG27" s="5" t="s">
        <v>365</v>
      </c>
      <c r="AH27" s="5" t="s">
        <v>364</v>
      </c>
      <c r="AI27" s="5" t="s">
        <v>364</v>
      </c>
      <c r="AJ27" s="5" t="s">
        <v>364</v>
      </c>
      <c r="AK27" s="5">
        <v>48.3</v>
      </c>
      <c r="AL27" s="6">
        <v>75643</v>
      </c>
      <c r="AM27" s="6" t="s">
        <v>1246</v>
      </c>
      <c r="AN27" s="6">
        <f t="shared" si="0"/>
        <v>0</v>
      </c>
      <c r="AO27" s="6">
        <v>138</v>
      </c>
      <c r="AP27" s="6">
        <v>138</v>
      </c>
      <c r="AQ27" s="6">
        <v>69</v>
      </c>
      <c r="AR27" s="6">
        <f t="shared" si="1"/>
        <v>0</v>
      </c>
      <c r="AS27" s="6">
        <f t="shared" si="2"/>
        <v>0</v>
      </c>
      <c r="AT27" s="6">
        <f t="shared" si="3"/>
        <v>0</v>
      </c>
      <c r="AU27" s="7">
        <v>0.3</v>
      </c>
      <c r="AV27" s="7">
        <f t="shared" si="4"/>
        <v>0.65</v>
      </c>
      <c r="AW27" s="5" t="s">
        <v>438</v>
      </c>
      <c r="AX27">
        <v>0</v>
      </c>
      <c r="AY27">
        <f>VLOOKUP(A27,'[2]查询当前所有门店保管帐库存（后勤用）'!$D$1:$G$65536,4,FALSE)</f>
        <v>3</v>
      </c>
      <c r="AZ27">
        <f t="shared" si="5"/>
        <v>3</v>
      </c>
    </row>
    <row r="28" spans="1:54">
      <c r="A28" s="5">
        <v>118019</v>
      </c>
      <c r="B28" s="5" t="s">
        <v>351</v>
      </c>
      <c r="C28" s="5"/>
      <c r="D28" s="5"/>
      <c r="E28" s="5" t="s">
        <v>1247</v>
      </c>
      <c r="F28" s="5" t="s">
        <v>353</v>
      </c>
      <c r="G28" s="5" t="s">
        <v>1248</v>
      </c>
      <c r="H28" s="5" t="s">
        <v>1245</v>
      </c>
      <c r="I28" s="5">
        <v>3</v>
      </c>
      <c r="J28" s="5">
        <v>673.26</v>
      </c>
      <c r="K28" s="5">
        <v>423.36</v>
      </c>
      <c r="L28" s="6" t="s">
        <v>574</v>
      </c>
      <c r="M28" s="5">
        <v>0.1</v>
      </c>
      <c r="N28" s="5">
        <v>22.44</v>
      </c>
      <c r="O28" s="5">
        <v>12</v>
      </c>
      <c r="P28" s="5">
        <v>999.6</v>
      </c>
      <c r="Q28" s="5">
        <v>120</v>
      </c>
      <c r="R28" s="5">
        <v>75</v>
      </c>
      <c r="S28" s="5">
        <v>6247.5</v>
      </c>
      <c r="T28" s="5">
        <v>750</v>
      </c>
      <c r="U28" s="5">
        <v>870</v>
      </c>
      <c r="V28" s="5">
        <v>3</v>
      </c>
      <c r="W28" s="5" t="s">
        <v>486</v>
      </c>
      <c r="X28" s="5">
        <v>314</v>
      </c>
      <c r="Y28" s="5" t="s">
        <v>715</v>
      </c>
      <c r="Z28" s="5">
        <v>31401</v>
      </c>
      <c r="AA28" s="5" t="s">
        <v>715</v>
      </c>
      <c r="AB28" s="5" t="s">
        <v>364</v>
      </c>
      <c r="AC28" s="5" t="s">
        <v>361</v>
      </c>
      <c r="AD28" s="5" t="s">
        <v>362</v>
      </c>
      <c r="AE28" s="5" t="s">
        <v>363</v>
      </c>
      <c r="AF28" s="5" t="s">
        <v>364</v>
      </c>
      <c r="AG28" s="5" t="s">
        <v>365</v>
      </c>
      <c r="AH28" s="5" t="s">
        <v>364</v>
      </c>
      <c r="AI28" s="5" t="s">
        <v>364</v>
      </c>
      <c r="AJ28" s="5" t="s">
        <v>364</v>
      </c>
      <c r="AK28" s="5">
        <v>83.3</v>
      </c>
      <c r="AL28" s="6">
        <v>75643</v>
      </c>
      <c r="AM28" s="6" t="s">
        <v>1246</v>
      </c>
      <c r="AN28" s="6">
        <f t="shared" si="0"/>
        <v>0</v>
      </c>
      <c r="AO28" s="6">
        <v>238</v>
      </c>
      <c r="AP28" s="6">
        <v>238</v>
      </c>
      <c r="AQ28" s="6">
        <v>119</v>
      </c>
      <c r="AR28" s="6">
        <f t="shared" si="1"/>
        <v>0</v>
      </c>
      <c r="AS28" s="6">
        <f t="shared" si="2"/>
        <v>0</v>
      </c>
      <c r="AT28" s="6">
        <f t="shared" si="3"/>
        <v>0</v>
      </c>
      <c r="AU28" s="7">
        <v>0.3</v>
      </c>
      <c r="AV28" s="7">
        <f t="shared" si="4"/>
        <v>0.64999999999999991</v>
      </c>
      <c r="AW28" s="5">
        <v>224.42</v>
      </c>
      <c r="AX28">
        <v>0</v>
      </c>
      <c r="AY28">
        <f>VLOOKUP(A28,'[2]查询当前所有门店保管帐库存（后勤用）'!$D$1:$G$65536,4,FALSE)</f>
        <v>2</v>
      </c>
      <c r="AZ28">
        <f t="shared" si="5"/>
        <v>2</v>
      </c>
    </row>
    <row r="29" spans="1:54">
      <c r="A29" s="5">
        <v>84941</v>
      </c>
      <c r="B29" s="5" t="s">
        <v>351</v>
      </c>
      <c r="C29" s="5"/>
      <c r="D29" s="5"/>
      <c r="E29" s="5" t="s">
        <v>1277</v>
      </c>
      <c r="F29" s="5" t="s">
        <v>353</v>
      </c>
      <c r="G29" s="5" t="s">
        <v>1278</v>
      </c>
      <c r="H29" s="5" t="s">
        <v>1279</v>
      </c>
      <c r="I29" s="5">
        <v>46</v>
      </c>
      <c r="J29" s="5">
        <v>1226.6300000000001</v>
      </c>
      <c r="K29" s="5">
        <v>840.23</v>
      </c>
      <c r="L29" s="6" t="s">
        <v>1280</v>
      </c>
      <c r="M29" s="5">
        <v>1.53</v>
      </c>
      <c r="N29" s="5">
        <v>40.89</v>
      </c>
      <c r="O29" s="5">
        <v>179</v>
      </c>
      <c r="P29" s="5">
        <v>1503.6</v>
      </c>
      <c r="Q29" s="5">
        <v>116.74</v>
      </c>
      <c r="R29" s="5">
        <v>153</v>
      </c>
      <c r="S29" s="5">
        <v>1280.8</v>
      </c>
      <c r="T29" s="5">
        <v>99.78</v>
      </c>
      <c r="U29" s="5">
        <v>216.52</v>
      </c>
      <c r="V29" s="5">
        <v>7</v>
      </c>
      <c r="W29" s="5" t="s">
        <v>1264</v>
      </c>
      <c r="X29" s="5">
        <v>703</v>
      </c>
      <c r="Y29" s="5" t="s">
        <v>1281</v>
      </c>
      <c r="Z29" s="5">
        <v>70304</v>
      </c>
      <c r="AA29" s="5" t="s">
        <v>1282</v>
      </c>
      <c r="AB29" s="5" t="s">
        <v>360</v>
      </c>
      <c r="AC29" s="5" t="s">
        <v>361</v>
      </c>
      <c r="AD29" s="5" t="s">
        <v>362</v>
      </c>
      <c r="AE29" s="5" t="s">
        <v>363</v>
      </c>
      <c r="AF29" s="5" t="s">
        <v>364</v>
      </c>
      <c r="AG29" s="5" t="s">
        <v>365</v>
      </c>
      <c r="AH29" s="5" t="s">
        <v>1283</v>
      </c>
      <c r="AI29" s="5" t="s">
        <v>364</v>
      </c>
      <c r="AJ29" s="5" t="s">
        <v>364</v>
      </c>
      <c r="AK29" s="5">
        <v>8.4</v>
      </c>
      <c r="AL29" s="6">
        <v>66439</v>
      </c>
      <c r="AM29" s="6" t="s">
        <v>1284</v>
      </c>
      <c r="AN29" s="6">
        <f t="shared" si="0"/>
        <v>0</v>
      </c>
      <c r="AO29" s="6">
        <v>28</v>
      </c>
      <c r="AP29" s="6">
        <v>28</v>
      </c>
      <c r="AQ29" s="6">
        <v>14</v>
      </c>
      <c r="AR29" s="6">
        <f t="shared" si="1"/>
        <v>0</v>
      </c>
      <c r="AS29" s="6">
        <f t="shared" si="2"/>
        <v>0</v>
      </c>
      <c r="AT29" s="6">
        <f t="shared" si="3"/>
        <v>0</v>
      </c>
      <c r="AU29" s="7">
        <v>0.4</v>
      </c>
      <c r="AV29" s="7">
        <f t="shared" si="4"/>
        <v>0.70000000000000007</v>
      </c>
      <c r="AW29" s="5">
        <v>26.67</v>
      </c>
      <c r="AX29">
        <v>0</v>
      </c>
      <c r="AY29">
        <f>VLOOKUP(A29,'[2]查询当前所有门店保管帐库存（后勤用）'!$D$1:$G$65536,4,FALSE)</f>
        <v>2</v>
      </c>
      <c r="AZ29">
        <f t="shared" si="5"/>
        <v>2</v>
      </c>
    </row>
    <row r="30" spans="1:54">
      <c r="A30" s="5">
        <v>84940</v>
      </c>
      <c r="B30" s="5" t="s">
        <v>351</v>
      </c>
      <c r="C30" s="5"/>
      <c r="D30" s="5"/>
      <c r="E30" s="5" t="s">
        <v>1277</v>
      </c>
      <c r="F30" s="5" t="s">
        <v>353</v>
      </c>
      <c r="G30" s="5" t="s">
        <v>1285</v>
      </c>
      <c r="H30" s="5" t="s">
        <v>1279</v>
      </c>
      <c r="I30" s="5">
        <v>38</v>
      </c>
      <c r="J30" s="5">
        <v>1667.67</v>
      </c>
      <c r="K30" s="5">
        <v>1125.3699999999999</v>
      </c>
      <c r="L30" s="6" t="s">
        <v>1286</v>
      </c>
      <c r="M30" s="5">
        <v>1.27</v>
      </c>
      <c r="N30" s="5">
        <v>55.59</v>
      </c>
      <c r="O30" s="5">
        <v>10</v>
      </c>
      <c r="P30" s="5">
        <v>144</v>
      </c>
      <c r="Q30" s="5">
        <v>7.89</v>
      </c>
      <c r="R30" s="5">
        <v>170</v>
      </c>
      <c r="S30" s="5">
        <v>2443.1</v>
      </c>
      <c r="T30" s="5">
        <v>134.21</v>
      </c>
      <c r="U30" s="5">
        <v>142.11000000000001</v>
      </c>
      <c r="V30" s="5">
        <v>7</v>
      </c>
      <c r="W30" s="5" t="s">
        <v>1264</v>
      </c>
      <c r="X30" s="5">
        <v>703</v>
      </c>
      <c r="Y30" s="5" t="s">
        <v>1281</v>
      </c>
      <c r="Z30" s="5">
        <v>70304</v>
      </c>
      <c r="AA30" s="5" t="s">
        <v>1282</v>
      </c>
      <c r="AB30" s="5" t="s">
        <v>360</v>
      </c>
      <c r="AC30" s="5" t="s">
        <v>361</v>
      </c>
      <c r="AD30" s="5" t="s">
        <v>362</v>
      </c>
      <c r="AE30" s="5" t="s">
        <v>363</v>
      </c>
      <c r="AF30" s="5" t="s">
        <v>364</v>
      </c>
      <c r="AG30" s="5" t="s">
        <v>365</v>
      </c>
      <c r="AH30" s="5" t="s">
        <v>1283</v>
      </c>
      <c r="AI30" s="5" t="s">
        <v>364</v>
      </c>
      <c r="AJ30" s="5" t="s">
        <v>364</v>
      </c>
      <c r="AK30" s="5">
        <v>14.4</v>
      </c>
      <c r="AL30" s="6">
        <v>66439</v>
      </c>
      <c r="AM30" s="6" t="s">
        <v>1284</v>
      </c>
      <c r="AN30" s="6">
        <f t="shared" si="0"/>
        <v>0</v>
      </c>
      <c r="AO30" s="6">
        <v>48</v>
      </c>
      <c r="AP30" s="6">
        <v>48</v>
      </c>
      <c r="AQ30" s="6">
        <v>24</v>
      </c>
      <c r="AR30" s="6">
        <f t="shared" si="1"/>
        <v>0</v>
      </c>
      <c r="AS30" s="6">
        <f t="shared" si="2"/>
        <v>0</v>
      </c>
      <c r="AT30" s="6">
        <f t="shared" si="3"/>
        <v>0</v>
      </c>
      <c r="AU30" s="7">
        <v>0.4</v>
      </c>
      <c r="AV30" s="7">
        <f t="shared" si="4"/>
        <v>0.70000000000000007</v>
      </c>
      <c r="AW30" s="5">
        <v>43.89</v>
      </c>
      <c r="AX30">
        <v>0</v>
      </c>
      <c r="AY30">
        <f>VLOOKUP(A30,'[2]查询当前所有门店保管帐库存（后勤用）'!$D$1:$G$65536,4,FALSE)</f>
        <v>1</v>
      </c>
      <c r="AZ30">
        <f t="shared" si="5"/>
        <v>1</v>
      </c>
    </row>
    <row r="31" spans="1:54">
      <c r="A31" s="5">
        <v>101128</v>
      </c>
      <c r="B31" s="5" t="s">
        <v>351</v>
      </c>
      <c r="C31" s="5"/>
      <c r="D31" s="5"/>
      <c r="E31" s="5" t="s">
        <v>1287</v>
      </c>
      <c r="F31" s="5" t="s">
        <v>353</v>
      </c>
      <c r="G31" s="5" t="s">
        <v>1288</v>
      </c>
      <c r="H31" s="5" t="s">
        <v>1289</v>
      </c>
      <c r="I31" s="5">
        <v>19</v>
      </c>
      <c r="J31" s="5">
        <v>2144.8000000000002</v>
      </c>
      <c r="K31" s="5">
        <v>1692.6</v>
      </c>
      <c r="L31" s="6" t="s">
        <v>1290</v>
      </c>
      <c r="M31" s="5">
        <v>0.63</v>
      </c>
      <c r="N31" s="5">
        <v>71.489999999999995</v>
      </c>
      <c r="O31" s="5" t="s">
        <v>364</v>
      </c>
      <c r="P31" s="5" t="s">
        <v>364</v>
      </c>
      <c r="Q31" s="5" t="s">
        <v>372</v>
      </c>
      <c r="R31" s="5">
        <v>35</v>
      </c>
      <c r="S31" s="5">
        <v>833</v>
      </c>
      <c r="T31" s="5">
        <v>55.26</v>
      </c>
      <c r="U31" s="5">
        <v>55.26</v>
      </c>
      <c r="V31" s="5">
        <v>7</v>
      </c>
      <c r="W31" s="5" t="s">
        <v>1264</v>
      </c>
      <c r="X31" s="5">
        <v>703</v>
      </c>
      <c r="Y31" s="5" t="s">
        <v>1281</v>
      </c>
      <c r="Z31" s="5">
        <v>70309</v>
      </c>
      <c r="AA31" s="5" t="s">
        <v>1291</v>
      </c>
      <c r="AB31" s="5" t="s">
        <v>364</v>
      </c>
      <c r="AC31" s="5" t="s">
        <v>361</v>
      </c>
      <c r="AD31" s="5" t="s">
        <v>362</v>
      </c>
      <c r="AE31" s="5" t="s">
        <v>363</v>
      </c>
      <c r="AF31" s="5" t="s">
        <v>364</v>
      </c>
      <c r="AG31" s="5" t="s">
        <v>365</v>
      </c>
      <c r="AH31" s="5" t="s">
        <v>1292</v>
      </c>
      <c r="AI31" s="5" t="s">
        <v>364</v>
      </c>
      <c r="AJ31" s="5" t="s">
        <v>364</v>
      </c>
      <c r="AK31" s="5">
        <v>23.8</v>
      </c>
      <c r="AL31" s="6">
        <v>13573</v>
      </c>
      <c r="AM31" s="6" t="s">
        <v>1293</v>
      </c>
      <c r="AN31" s="6">
        <f t="shared" si="0"/>
        <v>0</v>
      </c>
      <c r="AO31" s="6">
        <v>119</v>
      </c>
      <c r="AP31" s="6">
        <v>119</v>
      </c>
      <c r="AQ31" s="6">
        <v>59.5</v>
      </c>
      <c r="AR31" s="6">
        <f t="shared" si="1"/>
        <v>0</v>
      </c>
      <c r="AS31" s="6">
        <f t="shared" si="2"/>
        <v>0</v>
      </c>
      <c r="AT31" s="6">
        <f t="shared" si="3"/>
        <v>0</v>
      </c>
      <c r="AU31" s="7">
        <v>0.6</v>
      </c>
      <c r="AV31" s="7">
        <f t="shared" si="4"/>
        <v>0.8</v>
      </c>
      <c r="AW31" s="5">
        <v>112.88</v>
      </c>
      <c r="AX31">
        <v>0</v>
      </c>
      <c r="AY31">
        <v>0</v>
      </c>
      <c r="AZ31">
        <f t="shared" si="5"/>
        <v>0</v>
      </c>
    </row>
    <row r="32" spans="1:54">
      <c r="A32" s="5">
        <v>26744</v>
      </c>
      <c r="B32" s="5" t="s">
        <v>351</v>
      </c>
      <c r="C32" s="5"/>
      <c r="D32" s="5"/>
      <c r="E32" s="5" t="s">
        <v>1299</v>
      </c>
      <c r="F32" s="5" t="s">
        <v>353</v>
      </c>
      <c r="G32" s="5" t="s">
        <v>1300</v>
      </c>
      <c r="H32" s="5" t="s">
        <v>1301</v>
      </c>
      <c r="I32" s="5">
        <v>50</v>
      </c>
      <c r="J32" s="5">
        <v>446.72</v>
      </c>
      <c r="K32" s="5">
        <v>254.22</v>
      </c>
      <c r="L32" s="6" t="s">
        <v>1056</v>
      </c>
      <c r="M32" s="5">
        <v>1.67</v>
      </c>
      <c r="N32" s="5">
        <v>14.89</v>
      </c>
      <c r="O32" s="5" t="s">
        <v>364</v>
      </c>
      <c r="P32" s="5" t="s">
        <v>364</v>
      </c>
      <c r="Q32" s="5" t="s">
        <v>372</v>
      </c>
      <c r="R32" s="5">
        <v>161</v>
      </c>
      <c r="S32" s="5">
        <v>551.28</v>
      </c>
      <c r="T32" s="5">
        <v>96.6</v>
      </c>
      <c r="U32" s="5">
        <v>96.6</v>
      </c>
      <c r="V32" s="5">
        <v>8</v>
      </c>
      <c r="W32" s="5" t="s">
        <v>1296</v>
      </c>
      <c r="X32" s="5">
        <v>804</v>
      </c>
      <c r="Y32" s="5" t="s">
        <v>1302</v>
      </c>
      <c r="Z32" s="5">
        <v>80410</v>
      </c>
      <c r="AA32" s="5" t="s">
        <v>1303</v>
      </c>
      <c r="AB32" s="5" t="s">
        <v>364</v>
      </c>
      <c r="AC32" s="5" t="s">
        <v>361</v>
      </c>
      <c r="AD32" s="5" t="s">
        <v>362</v>
      </c>
      <c r="AE32" s="5" t="s">
        <v>363</v>
      </c>
      <c r="AF32" s="5" t="s">
        <v>364</v>
      </c>
      <c r="AG32" s="5" t="s">
        <v>365</v>
      </c>
      <c r="AH32" s="5" t="s">
        <v>1304</v>
      </c>
      <c r="AI32" s="5" t="s">
        <v>364</v>
      </c>
      <c r="AJ32" s="5" t="s">
        <v>364</v>
      </c>
      <c r="AK32" s="5">
        <v>2.8</v>
      </c>
      <c r="AL32" s="6">
        <v>5</v>
      </c>
      <c r="AM32" s="6" t="s">
        <v>377</v>
      </c>
      <c r="AN32" s="6">
        <f t="shared" si="0"/>
        <v>0</v>
      </c>
      <c r="AO32" s="6">
        <v>10</v>
      </c>
      <c r="AP32" s="6">
        <v>7.9</v>
      </c>
      <c r="AQ32" s="6">
        <v>5</v>
      </c>
      <c r="AR32" s="6">
        <f t="shared" si="1"/>
        <v>0</v>
      </c>
      <c r="AS32" s="6">
        <f t="shared" si="2"/>
        <v>0</v>
      </c>
      <c r="AT32" s="6">
        <f t="shared" si="3"/>
        <v>0</v>
      </c>
      <c r="AU32" s="7">
        <v>0.44</v>
      </c>
      <c r="AV32" s="7">
        <f t="shared" si="4"/>
        <v>0.64556962025316456</v>
      </c>
      <c r="AW32" s="5">
        <v>8.93</v>
      </c>
      <c r="AX32">
        <v>0</v>
      </c>
      <c r="AY32">
        <f>VLOOKUP(A32,'[2]查询当前所有门店保管帐库存（后勤用）'!$D$1:$G$65536,4,FALSE)</f>
        <v>8</v>
      </c>
      <c r="AZ32">
        <f t="shared" si="5"/>
        <v>8</v>
      </c>
    </row>
    <row r="33" spans="1:54">
      <c r="A33" s="5">
        <v>50187</v>
      </c>
      <c r="B33" s="5" t="s">
        <v>351</v>
      </c>
      <c r="C33" s="5"/>
      <c r="D33" s="5"/>
      <c r="E33" s="5" t="s">
        <v>1317</v>
      </c>
      <c r="F33" s="5" t="s">
        <v>460</v>
      </c>
      <c r="G33" s="5" t="s">
        <v>1318</v>
      </c>
      <c r="H33" s="5" t="s">
        <v>1319</v>
      </c>
      <c r="I33" s="5">
        <v>22</v>
      </c>
      <c r="J33" s="5">
        <v>541.87</v>
      </c>
      <c r="K33" s="5">
        <v>365.87</v>
      </c>
      <c r="L33" s="6" t="s">
        <v>1320</v>
      </c>
      <c r="M33" s="5">
        <v>0.73</v>
      </c>
      <c r="N33" s="5">
        <v>18.059999999999999</v>
      </c>
      <c r="O33" s="5">
        <v>5</v>
      </c>
      <c r="P33" s="5">
        <v>40</v>
      </c>
      <c r="Q33" s="5">
        <v>6.82</v>
      </c>
      <c r="R33" s="5">
        <v>141</v>
      </c>
      <c r="S33" s="5">
        <v>1128</v>
      </c>
      <c r="T33" s="5">
        <v>192.27</v>
      </c>
      <c r="U33" s="5">
        <v>199.09</v>
      </c>
      <c r="V33" s="5">
        <v>6</v>
      </c>
      <c r="W33" s="5" t="s">
        <v>1309</v>
      </c>
      <c r="X33" s="5">
        <v>602</v>
      </c>
      <c r="Y33" s="5" t="s">
        <v>1321</v>
      </c>
      <c r="Z33" s="5">
        <v>60205</v>
      </c>
      <c r="AA33" s="5" t="s">
        <v>1322</v>
      </c>
      <c r="AB33" s="5" t="s">
        <v>360</v>
      </c>
      <c r="AC33" s="5" t="s">
        <v>361</v>
      </c>
      <c r="AD33" s="5" t="s">
        <v>362</v>
      </c>
      <c r="AE33" s="5" t="s">
        <v>363</v>
      </c>
      <c r="AF33" s="5" t="s">
        <v>364</v>
      </c>
      <c r="AG33" s="5" t="s">
        <v>365</v>
      </c>
      <c r="AH33" s="5" t="s">
        <v>1323</v>
      </c>
      <c r="AI33" s="5" t="s">
        <v>364</v>
      </c>
      <c r="AJ33" s="5" t="s">
        <v>364</v>
      </c>
      <c r="AK33" s="5">
        <v>8</v>
      </c>
      <c r="AL33" s="6">
        <v>3805</v>
      </c>
      <c r="AM33" s="6" t="s">
        <v>1324</v>
      </c>
      <c r="AN33" s="6">
        <f t="shared" si="0"/>
        <v>0</v>
      </c>
      <c r="AO33" s="6">
        <v>25</v>
      </c>
      <c r="AP33" s="6">
        <v>25</v>
      </c>
      <c r="AQ33" s="6">
        <v>12.5</v>
      </c>
      <c r="AR33" s="6">
        <f t="shared" si="1"/>
        <v>0</v>
      </c>
      <c r="AS33" s="6">
        <f t="shared" si="2"/>
        <v>0</v>
      </c>
      <c r="AT33" s="6">
        <f t="shared" si="3"/>
        <v>0</v>
      </c>
      <c r="AU33" s="7">
        <v>0.36</v>
      </c>
      <c r="AV33" s="7">
        <f t="shared" si="4"/>
        <v>0.68</v>
      </c>
      <c r="AW33" s="5">
        <v>24.63</v>
      </c>
      <c r="AX33">
        <v>0</v>
      </c>
      <c r="AY33">
        <f>VLOOKUP(A33,'[2]查询当前所有门店保管帐库存（后勤用）'!$D$1:$G$65536,4,FALSE)</f>
        <v>5</v>
      </c>
      <c r="AZ33">
        <f t="shared" si="5"/>
        <v>5</v>
      </c>
    </row>
    <row r="34" spans="1:54">
      <c r="A34" s="5">
        <v>66244</v>
      </c>
      <c r="B34" s="5" t="s">
        <v>351</v>
      </c>
      <c r="C34" s="5"/>
      <c r="D34" s="5"/>
      <c r="E34" s="5" t="s">
        <v>1325</v>
      </c>
      <c r="F34" s="5" t="s">
        <v>460</v>
      </c>
      <c r="G34" s="5" t="s">
        <v>1326</v>
      </c>
      <c r="H34" s="5" t="s">
        <v>1327</v>
      </c>
      <c r="I34" s="5">
        <v>2</v>
      </c>
      <c r="J34" s="5">
        <v>20.77</v>
      </c>
      <c r="K34" s="5">
        <v>10.77</v>
      </c>
      <c r="L34" s="6" t="s">
        <v>1328</v>
      </c>
      <c r="M34" s="5">
        <v>7.0000000000000007E-2</v>
      </c>
      <c r="N34" s="5">
        <v>0.69</v>
      </c>
      <c r="O34" s="5" t="s">
        <v>364</v>
      </c>
      <c r="P34" s="5" t="s">
        <v>364</v>
      </c>
      <c r="Q34" s="5" t="s">
        <v>372</v>
      </c>
      <c r="R34" s="5">
        <v>16</v>
      </c>
      <c r="S34" s="5">
        <v>80</v>
      </c>
      <c r="T34" s="5">
        <v>240</v>
      </c>
      <c r="U34" s="5">
        <v>240</v>
      </c>
      <c r="V34" s="5">
        <v>6</v>
      </c>
      <c r="W34" s="5" t="s">
        <v>1309</v>
      </c>
      <c r="X34" s="5">
        <v>604</v>
      </c>
      <c r="Y34" s="5" t="s">
        <v>1310</v>
      </c>
      <c r="Z34" s="5">
        <v>60401</v>
      </c>
      <c r="AA34" s="5" t="s">
        <v>1310</v>
      </c>
      <c r="AB34" s="5" t="s">
        <v>364</v>
      </c>
      <c r="AC34" s="5" t="s">
        <v>361</v>
      </c>
      <c r="AD34" s="5" t="s">
        <v>489</v>
      </c>
      <c r="AE34" s="5" t="s">
        <v>363</v>
      </c>
      <c r="AF34" s="5" t="s">
        <v>364</v>
      </c>
      <c r="AG34" s="5" t="s">
        <v>365</v>
      </c>
      <c r="AH34" s="5" t="s">
        <v>1329</v>
      </c>
      <c r="AI34" s="5" t="s">
        <v>364</v>
      </c>
      <c r="AJ34" s="5" t="s">
        <v>364</v>
      </c>
      <c r="AK34" s="5">
        <v>5</v>
      </c>
      <c r="AL34" s="6">
        <v>62676</v>
      </c>
      <c r="AM34" s="6" t="s">
        <v>1330</v>
      </c>
      <c r="AN34" s="6">
        <f t="shared" si="0"/>
        <v>0</v>
      </c>
      <c r="AO34" s="6">
        <v>19.8</v>
      </c>
      <c r="AP34" s="6">
        <v>19.8</v>
      </c>
      <c r="AQ34" s="6">
        <v>9.9</v>
      </c>
      <c r="AR34" s="6">
        <f t="shared" si="1"/>
        <v>0</v>
      </c>
      <c r="AS34" s="6">
        <f t="shared" si="2"/>
        <v>0</v>
      </c>
      <c r="AT34" s="6">
        <f t="shared" si="3"/>
        <v>0</v>
      </c>
      <c r="AU34" s="7">
        <v>0.49494949494949497</v>
      </c>
      <c r="AV34" s="7">
        <f t="shared" si="4"/>
        <v>0.74747474747474751</v>
      </c>
      <c r="AW34" s="5">
        <v>10.39</v>
      </c>
      <c r="AX34">
        <v>0</v>
      </c>
      <c r="AY34">
        <v>0</v>
      </c>
      <c r="AZ34">
        <f t="shared" si="5"/>
        <v>0</v>
      </c>
      <c r="BB34">
        <f>VLOOKUP(A34,[3]请货管理细单!$B$1:$I$65536,8,FALSE)</f>
        <v>1</v>
      </c>
    </row>
    <row r="35" spans="1:54">
      <c r="A35" s="5">
        <v>68209</v>
      </c>
      <c r="B35" s="5" t="s">
        <v>351</v>
      </c>
      <c r="C35" s="5"/>
      <c r="D35" s="5"/>
      <c r="E35" s="5" t="s">
        <v>1331</v>
      </c>
      <c r="F35" s="5" t="s">
        <v>353</v>
      </c>
      <c r="G35" s="5" t="s">
        <v>1332</v>
      </c>
      <c r="H35" s="5" t="s">
        <v>1333</v>
      </c>
      <c r="I35" s="5">
        <v>13</v>
      </c>
      <c r="J35" s="5">
        <v>369.54</v>
      </c>
      <c r="K35" s="5">
        <v>265.54000000000002</v>
      </c>
      <c r="L35" s="6" t="s">
        <v>1334</v>
      </c>
      <c r="M35" s="5">
        <v>0.43</v>
      </c>
      <c r="N35" s="5">
        <v>12.32</v>
      </c>
      <c r="O35" s="5" t="s">
        <v>364</v>
      </c>
      <c r="P35" s="5" t="s">
        <v>364</v>
      </c>
      <c r="Q35" s="5" t="s">
        <v>372</v>
      </c>
      <c r="R35" s="5">
        <v>21</v>
      </c>
      <c r="S35" s="5">
        <v>168</v>
      </c>
      <c r="T35" s="5">
        <v>48.46</v>
      </c>
      <c r="U35" s="5">
        <v>48.46</v>
      </c>
      <c r="V35" s="5">
        <v>6</v>
      </c>
      <c r="W35" s="5" t="s">
        <v>1309</v>
      </c>
      <c r="X35" s="5">
        <v>602</v>
      </c>
      <c r="Y35" s="5" t="s">
        <v>1321</v>
      </c>
      <c r="Z35" s="5">
        <v>60205</v>
      </c>
      <c r="AA35" s="5" t="s">
        <v>1322</v>
      </c>
      <c r="AB35" s="5" t="s">
        <v>364</v>
      </c>
      <c r="AC35" s="5" t="s">
        <v>361</v>
      </c>
      <c r="AD35" s="5" t="s">
        <v>362</v>
      </c>
      <c r="AE35" s="5" t="s">
        <v>363</v>
      </c>
      <c r="AF35" s="5" t="s">
        <v>364</v>
      </c>
      <c r="AG35" s="5" t="s">
        <v>365</v>
      </c>
      <c r="AH35" s="5" t="s">
        <v>1335</v>
      </c>
      <c r="AI35" s="5" t="s">
        <v>364</v>
      </c>
      <c r="AJ35" s="5" t="s">
        <v>364</v>
      </c>
      <c r="AK35" s="5">
        <v>8</v>
      </c>
      <c r="AL35" s="6">
        <v>62676</v>
      </c>
      <c r="AM35" s="6" t="s">
        <v>1330</v>
      </c>
      <c r="AN35" s="6">
        <f t="shared" si="0"/>
        <v>0</v>
      </c>
      <c r="AO35" s="6">
        <v>32.5</v>
      </c>
      <c r="AP35" s="6">
        <v>32.5</v>
      </c>
      <c r="AQ35" s="6">
        <v>16.25</v>
      </c>
      <c r="AR35" s="6">
        <f t="shared" si="1"/>
        <v>0</v>
      </c>
      <c r="AS35" s="6">
        <f t="shared" si="2"/>
        <v>0</v>
      </c>
      <c r="AT35" s="6">
        <f t="shared" si="3"/>
        <v>0</v>
      </c>
      <c r="AU35" s="7">
        <v>0.50769230769230766</v>
      </c>
      <c r="AV35" s="7">
        <f t="shared" si="4"/>
        <v>0.75384615384615383</v>
      </c>
      <c r="AW35" s="5">
        <v>28.43</v>
      </c>
      <c r="AX35">
        <v>0</v>
      </c>
      <c r="AY35">
        <f>VLOOKUP(A35,'[2]查询当前所有门店保管帐库存（后勤用）'!$D$1:$G$65536,4,FALSE)</f>
        <v>1</v>
      </c>
      <c r="AZ35">
        <f t="shared" si="5"/>
        <v>1</v>
      </c>
    </row>
    <row r="36" spans="1:54">
      <c r="A36" s="5">
        <v>66965</v>
      </c>
      <c r="B36" s="5" t="s">
        <v>526</v>
      </c>
      <c r="C36" s="5"/>
      <c r="D36" s="5"/>
      <c r="E36" s="5" t="s">
        <v>1336</v>
      </c>
      <c r="F36" s="5" t="s">
        <v>353</v>
      </c>
      <c r="G36" s="5" t="s">
        <v>1337</v>
      </c>
      <c r="H36" s="5" t="s">
        <v>1338</v>
      </c>
      <c r="I36" s="5" t="s">
        <v>364</v>
      </c>
      <c r="J36" s="5" t="s">
        <v>364</v>
      </c>
      <c r="K36" s="5" t="s">
        <v>364</v>
      </c>
      <c r="L36" s="6" t="s">
        <v>437</v>
      </c>
      <c r="M36" s="5" t="s">
        <v>364</v>
      </c>
      <c r="N36" s="5" t="s">
        <v>364</v>
      </c>
      <c r="O36" s="5" t="s">
        <v>364</v>
      </c>
      <c r="P36" s="5" t="s">
        <v>364</v>
      </c>
      <c r="Q36" s="5" t="s">
        <v>438</v>
      </c>
      <c r="R36" s="5">
        <v>1</v>
      </c>
      <c r="S36" s="5">
        <v>3.81</v>
      </c>
      <c r="T36" s="5" t="s">
        <v>438</v>
      </c>
      <c r="U36" s="5" t="s">
        <v>438</v>
      </c>
      <c r="V36" s="5">
        <v>6</v>
      </c>
      <c r="W36" s="5" t="s">
        <v>1309</v>
      </c>
      <c r="X36" s="5">
        <v>601</v>
      </c>
      <c r="Y36" s="5" t="s">
        <v>1314</v>
      </c>
      <c r="Z36" s="5">
        <v>60106</v>
      </c>
      <c r="AA36" s="5" t="s">
        <v>1339</v>
      </c>
      <c r="AB36" s="5" t="s">
        <v>364</v>
      </c>
      <c r="AC36" s="5" t="s">
        <v>361</v>
      </c>
      <c r="AD36" s="5" t="s">
        <v>489</v>
      </c>
      <c r="AE36" s="5" t="s">
        <v>363</v>
      </c>
      <c r="AF36" s="5" t="s">
        <v>364</v>
      </c>
      <c r="AG36" s="5" t="s">
        <v>365</v>
      </c>
      <c r="AH36" s="5" t="s">
        <v>1340</v>
      </c>
      <c r="AI36" s="5" t="s">
        <v>364</v>
      </c>
      <c r="AJ36" s="5" t="s">
        <v>364</v>
      </c>
      <c r="AK36" s="5">
        <v>3.81</v>
      </c>
      <c r="AL36" s="6">
        <v>5</v>
      </c>
      <c r="AM36" s="6" t="s">
        <v>377</v>
      </c>
      <c r="AN36" s="6">
        <f t="shared" si="0"/>
        <v>0</v>
      </c>
      <c r="AO36" s="6">
        <v>16.5</v>
      </c>
      <c r="AP36" s="6">
        <v>16.5</v>
      </c>
      <c r="AQ36" s="6">
        <v>8.25</v>
      </c>
      <c r="AR36" s="6">
        <f t="shared" si="1"/>
        <v>0</v>
      </c>
      <c r="AS36" s="6">
        <f t="shared" si="2"/>
        <v>0</v>
      </c>
      <c r="AT36" s="6">
        <f t="shared" si="3"/>
        <v>0</v>
      </c>
      <c r="AU36" s="7">
        <v>0.53818181818181809</v>
      </c>
      <c r="AV36" s="7">
        <f t="shared" si="4"/>
        <v>0.76909090909090905</v>
      </c>
      <c r="AW36" s="5" t="s">
        <v>438</v>
      </c>
      <c r="AX36">
        <v>0</v>
      </c>
      <c r="AY36">
        <v>0</v>
      </c>
      <c r="AZ36">
        <f t="shared" si="5"/>
        <v>0</v>
      </c>
    </row>
    <row r="37" spans="1:54">
      <c r="A37" s="5">
        <v>55212</v>
      </c>
      <c r="B37" s="5" t="s">
        <v>351</v>
      </c>
      <c r="C37" s="5"/>
      <c r="D37" s="5"/>
      <c r="E37" s="5" t="s">
        <v>1365</v>
      </c>
      <c r="F37" s="5" t="s">
        <v>460</v>
      </c>
      <c r="G37" s="5" t="s">
        <v>1366</v>
      </c>
      <c r="H37" s="5" t="s">
        <v>1360</v>
      </c>
      <c r="I37" s="5" t="s">
        <v>364</v>
      </c>
      <c r="J37" s="5" t="s">
        <v>364</v>
      </c>
      <c r="K37" s="5" t="s">
        <v>364</v>
      </c>
      <c r="L37" s="6" t="s">
        <v>437</v>
      </c>
      <c r="M37" s="5" t="s">
        <v>364</v>
      </c>
      <c r="N37" s="5" t="s">
        <v>364</v>
      </c>
      <c r="O37" s="5" t="s">
        <v>364</v>
      </c>
      <c r="P37" s="5" t="s">
        <v>364</v>
      </c>
      <c r="Q37" s="5" t="s">
        <v>438</v>
      </c>
      <c r="R37" s="5">
        <v>16</v>
      </c>
      <c r="S37" s="5">
        <v>156.80000000000001</v>
      </c>
      <c r="T37" s="5" t="s">
        <v>438</v>
      </c>
      <c r="U37" s="5" t="s">
        <v>438</v>
      </c>
      <c r="V37" s="5">
        <v>1</v>
      </c>
      <c r="W37" s="5" t="s">
        <v>1346</v>
      </c>
      <c r="X37" s="5">
        <v>108</v>
      </c>
      <c r="Y37" s="5" t="s">
        <v>1367</v>
      </c>
      <c r="Z37" s="5">
        <v>10801</v>
      </c>
      <c r="AA37" s="5" t="s">
        <v>1368</v>
      </c>
      <c r="AB37" s="5" t="s">
        <v>364</v>
      </c>
      <c r="AC37" s="5" t="s">
        <v>361</v>
      </c>
      <c r="AD37" s="5" t="s">
        <v>362</v>
      </c>
      <c r="AE37" s="5" t="s">
        <v>363</v>
      </c>
      <c r="AF37" s="5" t="s">
        <v>364</v>
      </c>
      <c r="AG37" s="5" t="s">
        <v>365</v>
      </c>
      <c r="AH37" s="5" t="s">
        <v>1369</v>
      </c>
      <c r="AI37" s="5">
        <v>1</v>
      </c>
      <c r="AJ37" s="5" t="s">
        <v>364</v>
      </c>
      <c r="AK37" s="5">
        <v>9.8000000000000007</v>
      </c>
      <c r="AL37" s="6">
        <v>1441</v>
      </c>
      <c r="AM37" s="6" t="s">
        <v>1370</v>
      </c>
      <c r="AN37" s="6">
        <f t="shared" si="0"/>
        <v>0</v>
      </c>
      <c r="AO37" s="6">
        <v>38</v>
      </c>
      <c r="AP37" s="6">
        <v>38</v>
      </c>
      <c r="AQ37" s="6">
        <v>19</v>
      </c>
      <c r="AR37" s="6">
        <f t="shared" si="1"/>
        <v>0</v>
      </c>
      <c r="AS37" s="6">
        <f t="shared" si="2"/>
        <v>0</v>
      </c>
      <c r="AT37" s="6">
        <f t="shared" si="3"/>
        <v>0</v>
      </c>
      <c r="AU37" s="7">
        <v>0.48421052631578942</v>
      </c>
      <c r="AV37" s="7">
        <f t="shared" si="4"/>
        <v>0.74210526315789471</v>
      </c>
      <c r="AW37" s="5" t="s">
        <v>438</v>
      </c>
      <c r="AX37">
        <v>0</v>
      </c>
      <c r="AY37">
        <f>VLOOKUP(A37,'[2]查询当前所有门店保管帐库存（后勤用）'!$D$1:$G$65536,4,FALSE)</f>
        <v>9</v>
      </c>
      <c r="AZ37">
        <f t="shared" si="5"/>
        <v>9</v>
      </c>
    </row>
    <row r="38" spans="1:54">
      <c r="A38" s="5">
        <v>45774</v>
      </c>
      <c r="B38" s="5" t="s">
        <v>1341</v>
      </c>
      <c r="C38" s="5"/>
      <c r="D38" s="5"/>
      <c r="E38" s="5" t="s">
        <v>454</v>
      </c>
      <c r="F38" s="5" t="s">
        <v>353</v>
      </c>
      <c r="G38" s="5" t="s">
        <v>1391</v>
      </c>
      <c r="H38" s="5" t="s">
        <v>1392</v>
      </c>
      <c r="I38" s="5">
        <v>47</v>
      </c>
      <c r="J38" s="5">
        <v>1236.33</v>
      </c>
      <c r="K38" s="5">
        <v>806.13</v>
      </c>
      <c r="L38" s="6" t="s">
        <v>1393</v>
      </c>
      <c r="M38" s="5">
        <v>1.57</v>
      </c>
      <c r="N38" s="5">
        <v>41.21</v>
      </c>
      <c r="O38" s="5" t="s">
        <v>364</v>
      </c>
      <c r="P38" s="5" t="s">
        <v>364</v>
      </c>
      <c r="Q38" s="5" t="s">
        <v>372</v>
      </c>
      <c r="R38" s="5">
        <v>104</v>
      </c>
      <c r="S38" s="5">
        <v>964.1</v>
      </c>
      <c r="T38" s="5">
        <v>66.38</v>
      </c>
      <c r="U38" s="5">
        <v>66.38</v>
      </c>
      <c r="V38" s="5">
        <v>1</v>
      </c>
      <c r="W38" s="5" t="s">
        <v>1346</v>
      </c>
      <c r="X38" s="5">
        <v>104</v>
      </c>
      <c r="Y38" s="5" t="s">
        <v>1394</v>
      </c>
      <c r="Z38" s="5">
        <v>10403</v>
      </c>
      <c r="AA38" s="5" t="s">
        <v>1395</v>
      </c>
      <c r="AB38" s="5" t="s">
        <v>364</v>
      </c>
      <c r="AC38" s="5" t="s">
        <v>361</v>
      </c>
      <c r="AD38" s="5" t="s">
        <v>362</v>
      </c>
      <c r="AE38" s="5" t="s">
        <v>363</v>
      </c>
      <c r="AF38" s="5" t="s">
        <v>364</v>
      </c>
      <c r="AG38" s="5" t="s">
        <v>365</v>
      </c>
      <c r="AH38" s="5" t="s">
        <v>1396</v>
      </c>
      <c r="AI38" s="5" t="s">
        <v>364</v>
      </c>
      <c r="AJ38" s="5" t="s">
        <v>364</v>
      </c>
      <c r="AK38" s="5">
        <v>8.9</v>
      </c>
      <c r="AL38" s="6">
        <v>1534</v>
      </c>
      <c r="AM38" s="6" t="s">
        <v>1397</v>
      </c>
      <c r="AN38" s="6">
        <f t="shared" si="0"/>
        <v>0</v>
      </c>
      <c r="AO38" s="6">
        <v>28</v>
      </c>
      <c r="AP38" s="6">
        <v>27</v>
      </c>
      <c r="AQ38" s="6">
        <v>14</v>
      </c>
      <c r="AR38" s="6">
        <f t="shared" si="1"/>
        <v>0</v>
      </c>
      <c r="AS38" s="6">
        <f t="shared" si="2"/>
        <v>0</v>
      </c>
      <c r="AT38" s="6">
        <f t="shared" si="3"/>
        <v>0</v>
      </c>
      <c r="AU38" s="7">
        <v>0.36428571428571427</v>
      </c>
      <c r="AV38" s="7">
        <f t="shared" si="4"/>
        <v>0.67037037037037039</v>
      </c>
      <c r="AW38" s="5">
        <v>26.3</v>
      </c>
      <c r="AX38">
        <v>0</v>
      </c>
      <c r="AY38">
        <f>VLOOKUP(A38,'[2]查询当前所有门店保管帐库存（后勤用）'!$D$1:$G$65536,4,FALSE)</f>
        <v>8</v>
      </c>
      <c r="AZ38">
        <f t="shared" si="5"/>
        <v>8</v>
      </c>
    </row>
    <row r="39" spans="1:54">
      <c r="A39" s="5">
        <v>113</v>
      </c>
      <c r="B39" s="5" t="s">
        <v>351</v>
      </c>
      <c r="C39" s="5"/>
      <c r="D39" s="5"/>
      <c r="E39" s="5" t="s">
        <v>1398</v>
      </c>
      <c r="F39" s="5" t="s">
        <v>353</v>
      </c>
      <c r="G39" s="5" t="s">
        <v>1399</v>
      </c>
      <c r="H39" s="5" t="s">
        <v>1392</v>
      </c>
      <c r="I39" s="5">
        <v>1</v>
      </c>
      <c r="J39" s="5">
        <v>9.8000000000000007</v>
      </c>
      <c r="K39" s="5">
        <v>5.9</v>
      </c>
      <c r="L39" s="6" t="s">
        <v>1400</v>
      </c>
      <c r="M39" s="5">
        <v>0.03</v>
      </c>
      <c r="N39" s="5">
        <v>0.33</v>
      </c>
      <c r="O39" s="5" t="s">
        <v>364</v>
      </c>
      <c r="P39" s="5" t="s">
        <v>364</v>
      </c>
      <c r="Q39" s="5" t="s">
        <v>372</v>
      </c>
      <c r="R39" s="5" t="s">
        <v>364</v>
      </c>
      <c r="S39" s="5" t="s">
        <v>364</v>
      </c>
      <c r="T39" s="5" t="s">
        <v>372</v>
      </c>
      <c r="U39" s="5" t="s">
        <v>372</v>
      </c>
      <c r="V39" s="5">
        <v>1</v>
      </c>
      <c r="W39" s="5" t="s">
        <v>1346</v>
      </c>
      <c r="X39" s="5">
        <v>101</v>
      </c>
      <c r="Y39" s="5" t="s">
        <v>1401</v>
      </c>
      <c r="Z39" s="5">
        <v>10112</v>
      </c>
      <c r="AA39" s="5" t="s">
        <v>1402</v>
      </c>
      <c r="AB39" s="5" t="s">
        <v>364</v>
      </c>
      <c r="AC39" s="5" t="s">
        <v>361</v>
      </c>
      <c r="AD39" s="5" t="s">
        <v>489</v>
      </c>
      <c r="AE39" s="5" t="s">
        <v>363</v>
      </c>
      <c r="AF39" s="5" t="s">
        <v>364</v>
      </c>
      <c r="AG39" s="5" t="s">
        <v>365</v>
      </c>
      <c r="AH39" s="5" t="s">
        <v>1403</v>
      </c>
      <c r="AI39" s="5" t="s">
        <v>364</v>
      </c>
      <c r="AJ39" s="9">
        <v>40778</v>
      </c>
      <c r="AK39" s="5">
        <v>3.9</v>
      </c>
      <c r="AL39" s="6">
        <v>5</v>
      </c>
      <c r="AM39" s="6" t="s">
        <v>377</v>
      </c>
      <c r="AN39" s="6">
        <f t="shared" si="0"/>
        <v>0</v>
      </c>
      <c r="AO39" s="6">
        <v>9.8000000000000007</v>
      </c>
      <c r="AP39" s="6">
        <v>9.8000000000000007</v>
      </c>
      <c r="AQ39" s="6">
        <v>4.9000000000000004</v>
      </c>
      <c r="AR39" s="6">
        <f t="shared" si="1"/>
        <v>0</v>
      </c>
      <c r="AS39" s="6">
        <f t="shared" si="2"/>
        <v>0</v>
      </c>
      <c r="AT39" s="6">
        <f t="shared" si="3"/>
        <v>0</v>
      </c>
      <c r="AU39" s="7">
        <v>0.20408163265306131</v>
      </c>
      <c r="AV39" s="7">
        <f t="shared" si="4"/>
        <v>0.60204081632653061</v>
      </c>
      <c r="AW39" s="5">
        <v>9.8000000000000007</v>
      </c>
      <c r="AX39">
        <v>0</v>
      </c>
      <c r="AY39">
        <v>0</v>
      </c>
      <c r="AZ39">
        <f t="shared" si="5"/>
        <v>0</v>
      </c>
    </row>
    <row r="40" spans="1:54">
      <c r="A40" s="5">
        <v>39603</v>
      </c>
      <c r="B40" s="5" t="s">
        <v>351</v>
      </c>
      <c r="C40" s="5"/>
      <c r="D40" s="5"/>
      <c r="E40" s="5" t="s">
        <v>1411</v>
      </c>
      <c r="F40" s="5" t="s">
        <v>353</v>
      </c>
      <c r="G40" s="5" t="s">
        <v>1412</v>
      </c>
      <c r="H40" s="5" t="s">
        <v>1413</v>
      </c>
      <c r="I40" s="5">
        <v>2</v>
      </c>
      <c r="J40" s="5">
        <v>19.5</v>
      </c>
      <c r="K40" s="5">
        <v>16.22</v>
      </c>
      <c r="L40" s="6" t="s">
        <v>1414</v>
      </c>
      <c r="M40" s="5">
        <v>7.0000000000000007E-2</v>
      </c>
      <c r="N40" s="5">
        <v>0.65</v>
      </c>
      <c r="O40" s="5" t="s">
        <v>364</v>
      </c>
      <c r="P40" s="5" t="s">
        <v>364</v>
      </c>
      <c r="Q40" s="5" t="s">
        <v>372</v>
      </c>
      <c r="R40" s="5">
        <v>10</v>
      </c>
      <c r="S40" s="5">
        <v>16.457999999999998</v>
      </c>
      <c r="T40" s="5">
        <v>150</v>
      </c>
      <c r="U40" s="5">
        <v>150</v>
      </c>
      <c r="V40" s="5">
        <v>1</v>
      </c>
      <c r="W40" s="5" t="s">
        <v>1346</v>
      </c>
      <c r="X40" s="5">
        <v>103</v>
      </c>
      <c r="Y40" s="5" t="s">
        <v>1408</v>
      </c>
      <c r="Z40" s="5">
        <v>10307</v>
      </c>
      <c r="AA40" s="5" t="s">
        <v>1415</v>
      </c>
      <c r="AB40" s="5" t="s">
        <v>364</v>
      </c>
      <c r="AC40" s="5" t="s">
        <v>361</v>
      </c>
      <c r="AD40" s="5" t="s">
        <v>489</v>
      </c>
      <c r="AE40" s="5" t="s">
        <v>363</v>
      </c>
      <c r="AF40" s="5" t="s">
        <v>364</v>
      </c>
      <c r="AG40" s="5" t="s">
        <v>365</v>
      </c>
      <c r="AH40" s="5" t="s">
        <v>1416</v>
      </c>
      <c r="AI40" s="5" t="s">
        <v>364</v>
      </c>
      <c r="AJ40" s="5" t="s">
        <v>364</v>
      </c>
      <c r="AK40" s="5">
        <v>1.6</v>
      </c>
      <c r="AL40" s="6">
        <v>5</v>
      </c>
      <c r="AM40" s="6" t="s">
        <v>377</v>
      </c>
      <c r="AN40" s="6">
        <f t="shared" si="0"/>
        <v>0</v>
      </c>
      <c r="AO40" s="6">
        <v>12</v>
      </c>
      <c r="AP40" s="6">
        <v>7.5</v>
      </c>
      <c r="AQ40" s="6">
        <v>6</v>
      </c>
      <c r="AR40" s="6">
        <f t="shared" si="1"/>
        <v>0</v>
      </c>
      <c r="AS40" s="6">
        <f t="shared" si="2"/>
        <v>0</v>
      </c>
      <c r="AT40" s="6">
        <f t="shared" si="3"/>
        <v>0</v>
      </c>
      <c r="AU40" s="7">
        <v>0.73333333333333339</v>
      </c>
      <c r="AV40" s="7">
        <f t="shared" si="4"/>
        <v>0.78666666666666674</v>
      </c>
      <c r="AW40" s="5">
        <v>9.75</v>
      </c>
      <c r="AX40">
        <v>0</v>
      </c>
      <c r="AY40">
        <v>0</v>
      </c>
      <c r="AZ40">
        <f t="shared" si="5"/>
        <v>0</v>
      </c>
    </row>
    <row r="41" spans="1:54">
      <c r="A41" s="5">
        <v>100045</v>
      </c>
      <c r="B41" s="5" t="s">
        <v>1341</v>
      </c>
      <c r="C41" s="5"/>
      <c r="D41" s="5"/>
      <c r="E41" s="5" t="s">
        <v>1429</v>
      </c>
      <c r="F41" s="5" t="s">
        <v>353</v>
      </c>
      <c r="G41" s="5" t="s">
        <v>1430</v>
      </c>
      <c r="H41" s="5" t="s">
        <v>1431</v>
      </c>
      <c r="I41" s="5">
        <v>113</v>
      </c>
      <c r="J41" s="5">
        <v>2550.64</v>
      </c>
      <c r="K41" s="5">
        <v>1555.64</v>
      </c>
      <c r="L41" s="6" t="s">
        <v>1432</v>
      </c>
      <c r="M41" s="5">
        <v>3.77</v>
      </c>
      <c r="N41" s="5">
        <v>85.02</v>
      </c>
      <c r="O41" s="5">
        <v>58</v>
      </c>
      <c r="P41" s="5">
        <v>510.4</v>
      </c>
      <c r="Q41" s="5">
        <v>15.4</v>
      </c>
      <c r="R41" s="5">
        <v>213</v>
      </c>
      <c r="S41" s="5">
        <v>1874.6</v>
      </c>
      <c r="T41" s="5">
        <v>56.55</v>
      </c>
      <c r="U41" s="5">
        <v>71.95</v>
      </c>
      <c r="V41" s="5">
        <v>1</v>
      </c>
      <c r="W41" s="5" t="s">
        <v>1346</v>
      </c>
      <c r="X41" s="5">
        <v>101</v>
      </c>
      <c r="Y41" s="5" t="s">
        <v>1401</v>
      </c>
      <c r="Z41" s="5">
        <v>10103</v>
      </c>
      <c r="AA41" s="5" t="s">
        <v>1433</v>
      </c>
      <c r="AB41" s="5" t="s">
        <v>360</v>
      </c>
      <c r="AC41" s="5" t="s">
        <v>361</v>
      </c>
      <c r="AD41" s="5" t="s">
        <v>489</v>
      </c>
      <c r="AE41" s="5" t="s">
        <v>363</v>
      </c>
      <c r="AF41" s="5" t="s">
        <v>364</v>
      </c>
      <c r="AG41" s="5" t="s">
        <v>365</v>
      </c>
      <c r="AH41" s="5" t="s">
        <v>1434</v>
      </c>
      <c r="AI41" s="5" t="s">
        <v>364</v>
      </c>
      <c r="AJ41" s="5" t="s">
        <v>364</v>
      </c>
      <c r="AK41" s="5">
        <v>8.8000000000000007</v>
      </c>
      <c r="AL41" s="6">
        <v>70958</v>
      </c>
      <c r="AM41" s="6" t="s">
        <v>1435</v>
      </c>
      <c r="AN41" s="6">
        <f t="shared" si="0"/>
        <v>0</v>
      </c>
      <c r="AO41" s="6">
        <v>24.9</v>
      </c>
      <c r="AP41" s="6">
        <v>24.9</v>
      </c>
      <c r="AQ41" s="6">
        <v>12.45</v>
      </c>
      <c r="AR41" s="6">
        <f t="shared" si="1"/>
        <v>0</v>
      </c>
      <c r="AS41" s="6">
        <f t="shared" si="2"/>
        <v>0</v>
      </c>
      <c r="AT41" s="6">
        <f t="shared" si="3"/>
        <v>0</v>
      </c>
      <c r="AU41" s="7">
        <v>0.29317269076305214</v>
      </c>
      <c r="AV41" s="7">
        <f t="shared" si="4"/>
        <v>0.64658634538152604</v>
      </c>
      <c r="AW41" s="5">
        <v>22.57</v>
      </c>
      <c r="AX41">
        <v>2</v>
      </c>
      <c r="AY41">
        <f>VLOOKUP(A41,'[2]查询当前所有门店保管帐库存（后勤用）'!$D$1:$G$65536,4,FALSE)</f>
        <v>2</v>
      </c>
      <c r="AZ41">
        <f t="shared" si="5"/>
        <v>-2</v>
      </c>
      <c r="BA41">
        <v>5</v>
      </c>
    </row>
    <row r="42" spans="1:54">
      <c r="A42" s="5">
        <v>43948</v>
      </c>
      <c r="B42" s="5" t="s">
        <v>351</v>
      </c>
      <c r="C42" s="5"/>
      <c r="D42" s="5"/>
      <c r="E42" s="5" t="s">
        <v>1436</v>
      </c>
      <c r="F42" s="5" t="s">
        <v>353</v>
      </c>
      <c r="G42" s="5" t="s">
        <v>1437</v>
      </c>
      <c r="H42" s="5" t="s">
        <v>1438</v>
      </c>
      <c r="I42" s="5">
        <v>90</v>
      </c>
      <c r="J42" s="5">
        <v>945.7</v>
      </c>
      <c r="K42" s="5">
        <v>777.83299999999997</v>
      </c>
      <c r="L42" s="6" t="s">
        <v>1439</v>
      </c>
      <c r="M42" s="5">
        <v>3</v>
      </c>
      <c r="N42" s="5">
        <v>31.52</v>
      </c>
      <c r="O42" s="5" t="s">
        <v>364</v>
      </c>
      <c r="P42" s="5" t="s">
        <v>364</v>
      </c>
      <c r="Q42" s="5" t="s">
        <v>372</v>
      </c>
      <c r="R42" s="5">
        <v>172</v>
      </c>
      <c r="S42" s="5">
        <v>319.21550000000002</v>
      </c>
      <c r="T42" s="5">
        <v>57.33</v>
      </c>
      <c r="U42" s="5">
        <v>57.33</v>
      </c>
      <c r="V42" s="5">
        <v>1</v>
      </c>
      <c r="W42" s="5" t="s">
        <v>1346</v>
      </c>
      <c r="X42" s="5">
        <v>101</v>
      </c>
      <c r="Y42" s="5" t="s">
        <v>1401</v>
      </c>
      <c r="Z42" s="5">
        <v>10105</v>
      </c>
      <c r="AA42" s="5" t="s">
        <v>1440</v>
      </c>
      <c r="AB42" s="5" t="s">
        <v>373</v>
      </c>
      <c r="AC42" s="5" t="s">
        <v>361</v>
      </c>
      <c r="AD42" s="5" t="s">
        <v>489</v>
      </c>
      <c r="AE42" s="5" t="s">
        <v>363</v>
      </c>
      <c r="AF42" s="5" t="s">
        <v>364</v>
      </c>
      <c r="AG42" s="5" t="s">
        <v>365</v>
      </c>
      <c r="AH42" s="5" t="s">
        <v>1441</v>
      </c>
      <c r="AI42" s="5" t="s">
        <v>364</v>
      </c>
      <c r="AJ42" s="5" t="s">
        <v>364</v>
      </c>
      <c r="AK42" s="5">
        <v>1.85</v>
      </c>
      <c r="AL42" s="6">
        <v>5</v>
      </c>
      <c r="AM42" s="6" t="s">
        <v>377</v>
      </c>
      <c r="AN42" s="6">
        <f t="shared" si="0"/>
        <v>0</v>
      </c>
      <c r="AO42" s="6">
        <v>11</v>
      </c>
      <c r="AP42" s="6">
        <v>11</v>
      </c>
      <c r="AQ42" s="6">
        <v>5.5</v>
      </c>
      <c r="AR42" s="6">
        <f t="shared" si="1"/>
        <v>0</v>
      </c>
      <c r="AS42" s="6">
        <f t="shared" si="2"/>
        <v>0</v>
      </c>
      <c r="AT42" s="6">
        <f t="shared" si="3"/>
        <v>0</v>
      </c>
      <c r="AU42" s="7">
        <v>0.66363636363636358</v>
      </c>
      <c r="AV42" s="7">
        <f t="shared" si="4"/>
        <v>0.8318181818181819</v>
      </c>
      <c r="AW42" s="5">
        <v>10.51</v>
      </c>
      <c r="AX42">
        <v>0</v>
      </c>
      <c r="AY42">
        <f>VLOOKUP(A42,'[2]查询当前所有门店保管帐库存（后勤用）'!$D$1:$G$65536,4,FALSE)</f>
        <v>3</v>
      </c>
      <c r="AZ42">
        <f t="shared" si="5"/>
        <v>3</v>
      </c>
    </row>
    <row r="43" spans="1:54">
      <c r="A43" s="5">
        <v>38545</v>
      </c>
      <c r="B43" s="5" t="s">
        <v>1341</v>
      </c>
      <c r="C43" s="5"/>
      <c r="D43" s="5"/>
      <c r="E43" s="5" t="s">
        <v>1442</v>
      </c>
      <c r="F43" s="5" t="s">
        <v>353</v>
      </c>
      <c r="G43" s="5" t="s">
        <v>1443</v>
      </c>
      <c r="H43" s="5" t="s">
        <v>1444</v>
      </c>
      <c r="I43" s="5">
        <v>42</v>
      </c>
      <c r="J43" s="5">
        <v>650.54999999999995</v>
      </c>
      <c r="K43" s="5">
        <v>440.25</v>
      </c>
      <c r="L43" s="6" t="s">
        <v>1445</v>
      </c>
      <c r="M43" s="5">
        <v>1.4</v>
      </c>
      <c r="N43" s="5">
        <v>21.68</v>
      </c>
      <c r="O43" s="5" t="s">
        <v>364</v>
      </c>
      <c r="P43" s="5" t="s">
        <v>364</v>
      </c>
      <c r="Q43" s="5" t="s">
        <v>372</v>
      </c>
      <c r="R43" s="5">
        <v>44</v>
      </c>
      <c r="S43" s="5">
        <v>220.8</v>
      </c>
      <c r="T43" s="5">
        <v>31.43</v>
      </c>
      <c r="U43" s="5">
        <v>31.43</v>
      </c>
      <c r="V43" s="5">
        <v>1</v>
      </c>
      <c r="W43" s="5" t="s">
        <v>1346</v>
      </c>
      <c r="X43" s="5">
        <v>101</v>
      </c>
      <c r="Y43" s="5" t="s">
        <v>1401</v>
      </c>
      <c r="Z43" s="5">
        <v>10106</v>
      </c>
      <c r="AA43" s="5" t="s">
        <v>1446</v>
      </c>
      <c r="AB43" s="5" t="s">
        <v>364</v>
      </c>
      <c r="AC43" s="5" t="s">
        <v>361</v>
      </c>
      <c r="AD43" s="5" t="s">
        <v>489</v>
      </c>
      <c r="AE43" s="5" t="s">
        <v>363</v>
      </c>
      <c r="AF43" s="5" t="s">
        <v>364</v>
      </c>
      <c r="AG43" s="5" t="s">
        <v>365</v>
      </c>
      <c r="AH43" s="5" t="s">
        <v>1447</v>
      </c>
      <c r="AI43" s="5" t="s">
        <v>364</v>
      </c>
      <c r="AJ43" s="5" t="s">
        <v>364</v>
      </c>
      <c r="AK43" s="5">
        <v>5</v>
      </c>
      <c r="AL43" s="6">
        <v>5</v>
      </c>
      <c r="AM43" s="6" t="s">
        <v>377</v>
      </c>
      <c r="AN43" s="6">
        <f t="shared" si="0"/>
        <v>0</v>
      </c>
      <c r="AO43" s="6">
        <v>15.9</v>
      </c>
      <c r="AP43" s="6">
        <v>15.9</v>
      </c>
      <c r="AQ43" s="6">
        <v>7.95</v>
      </c>
      <c r="AR43" s="6">
        <f t="shared" si="1"/>
        <v>0</v>
      </c>
      <c r="AS43" s="6">
        <f t="shared" si="2"/>
        <v>0</v>
      </c>
      <c r="AT43" s="6">
        <f t="shared" si="3"/>
        <v>0</v>
      </c>
      <c r="AU43" s="7">
        <v>0.37106918238993714</v>
      </c>
      <c r="AV43" s="7">
        <f t="shared" si="4"/>
        <v>0.68553459119496851</v>
      </c>
      <c r="AW43" s="5">
        <v>15.49</v>
      </c>
      <c r="AX43">
        <v>1</v>
      </c>
      <c r="AY43">
        <f>VLOOKUP(A43,'[2]查询当前所有门店保管帐库存（后勤用）'!$D$1:$G$65536,4,FALSE)</f>
        <v>1</v>
      </c>
      <c r="AZ43">
        <f t="shared" si="5"/>
        <v>-1</v>
      </c>
    </row>
    <row r="44" spans="1:54">
      <c r="A44" s="5">
        <v>83324</v>
      </c>
      <c r="B44" s="5" t="s">
        <v>351</v>
      </c>
      <c r="C44" s="5"/>
      <c r="D44" s="5"/>
      <c r="E44" s="5" t="s">
        <v>1448</v>
      </c>
      <c r="F44" s="5" t="s">
        <v>353</v>
      </c>
      <c r="G44" s="5" t="s">
        <v>1449</v>
      </c>
      <c r="H44" s="5" t="s">
        <v>1450</v>
      </c>
      <c r="I44" s="5" t="s">
        <v>364</v>
      </c>
      <c r="J44" s="5" t="s">
        <v>364</v>
      </c>
      <c r="K44" s="5" t="s">
        <v>364</v>
      </c>
      <c r="L44" s="6" t="s">
        <v>437</v>
      </c>
      <c r="M44" s="5" t="s">
        <v>364</v>
      </c>
      <c r="N44" s="5" t="s">
        <v>364</v>
      </c>
      <c r="O44" s="5" t="s">
        <v>364</v>
      </c>
      <c r="P44" s="5" t="s">
        <v>364</v>
      </c>
      <c r="Q44" s="5" t="s">
        <v>438</v>
      </c>
      <c r="R44" s="5">
        <v>3</v>
      </c>
      <c r="S44" s="5">
        <v>44.7</v>
      </c>
      <c r="T44" s="5" t="s">
        <v>438</v>
      </c>
      <c r="U44" s="5" t="s">
        <v>438</v>
      </c>
      <c r="V44" s="5">
        <v>1</v>
      </c>
      <c r="W44" s="5" t="s">
        <v>1346</v>
      </c>
      <c r="X44" s="5">
        <v>104</v>
      </c>
      <c r="Y44" s="5" t="s">
        <v>1394</v>
      </c>
      <c r="Z44" s="5">
        <v>10409</v>
      </c>
      <c r="AA44" s="5" t="s">
        <v>1451</v>
      </c>
      <c r="AB44" s="5" t="s">
        <v>364</v>
      </c>
      <c r="AC44" s="5" t="s">
        <v>361</v>
      </c>
      <c r="AD44" s="5" t="s">
        <v>489</v>
      </c>
      <c r="AE44" s="5" t="s">
        <v>363</v>
      </c>
      <c r="AF44" s="5" t="s">
        <v>364</v>
      </c>
      <c r="AG44" s="5" t="s">
        <v>365</v>
      </c>
      <c r="AH44" s="5" t="s">
        <v>1452</v>
      </c>
      <c r="AI44" s="5" t="s">
        <v>364</v>
      </c>
      <c r="AJ44" s="5" t="s">
        <v>364</v>
      </c>
      <c r="AK44" s="5">
        <v>7.2</v>
      </c>
      <c r="AL44" s="6">
        <v>5</v>
      </c>
      <c r="AM44" s="6" t="s">
        <v>377</v>
      </c>
      <c r="AN44" s="6">
        <f t="shared" si="0"/>
        <v>0</v>
      </c>
      <c r="AO44" s="6">
        <v>19.5</v>
      </c>
      <c r="AP44" s="6">
        <v>19.5</v>
      </c>
      <c r="AQ44" s="6">
        <v>9.75</v>
      </c>
      <c r="AR44" s="6">
        <f t="shared" si="1"/>
        <v>0</v>
      </c>
      <c r="AS44" s="6">
        <f t="shared" si="2"/>
        <v>0</v>
      </c>
      <c r="AT44" s="6">
        <f t="shared" si="3"/>
        <v>0</v>
      </c>
      <c r="AU44" s="7">
        <v>0.2615384615384615</v>
      </c>
      <c r="AV44" s="7">
        <f t="shared" si="4"/>
        <v>0.63076923076923086</v>
      </c>
      <c r="AW44" s="5" t="s">
        <v>438</v>
      </c>
      <c r="AX44">
        <v>0</v>
      </c>
      <c r="AY44">
        <v>0</v>
      </c>
      <c r="AZ44">
        <f t="shared" si="5"/>
        <v>0</v>
      </c>
    </row>
    <row r="45" spans="1:54">
      <c r="A45" s="5">
        <v>49004</v>
      </c>
      <c r="B45" s="5" t="s">
        <v>1341</v>
      </c>
      <c r="C45" s="5"/>
      <c r="D45" s="5"/>
      <c r="E45" s="5" t="s">
        <v>1453</v>
      </c>
      <c r="F45" s="5" t="s">
        <v>353</v>
      </c>
      <c r="G45" s="5" t="s">
        <v>1454</v>
      </c>
      <c r="H45" s="5" t="s">
        <v>1455</v>
      </c>
      <c r="I45" s="5">
        <v>54</v>
      </c>
      <c r="J45" s="5">
        <v>664.38</v>
      </c>
      <c r="K45" s="5">
        <v>374.84</v>
      </c>
      <c r="L45" s="6" t="s">
        <v>1456</v>
      </c>
      <c r="M45" s="5">
        <v>1.8</v>
      </c>
      <c r="N45" s="5">
        <v>22.15</v>
      </c>
      <c r="O45" s="5" t="s">
        <v>364</v>
      </c>
      <c r="P45" s="5" t="s">
        <v>364</v>
      </c>
      <c r="Q45" s="5" t="s">
        <v>372</v>
      </c>
      <c r="R45" s="5">
        <v>161</v>
      </c>
      <c r="S45" s="5">
        <v>868.72</v>
      </c>
      <c r="T45" s="5">
        <v>89.44</v>
      </c>
      <c r="U45" s="5">
        <v>89.44</v>
      </c>
      <c r="V45" s="5">
        <v>1</v>
      </c>
      <c r="W45" s="5" t="s">
        <v>1346</v>
      </c>
      <c r="X45" s="5">
        <v>108</v>
      </c>
      <c r="Y45" s="5" t="s">
        <v>1367</v>
      </c>
      <c r="Z45" s="5">
        <v>10802</v>
      </c>
      <c r="AA45" s="5" t="s">
        <v>1421</v>
      </c>
      <c r="AB45" s="5" t="s">
        <v>919</v>
      </c>
      <c r="AC45" s="5" t="s">
        <v>361</v>
      </c>
      <c r="AD45" s="5" t="s">
        <v>362</v>
      </c>
      <c r="AE45" s="5" t="s">
        <v>363</v>
      </c>
      <c r="AF45" s="5" t="s">
        <v>364</v>
      </c>
      <c r="AG45" s="5" t="s">
        <v>365</v>
      </c>
      <c r="AH45" s="5" t="s">
        <v>1457</v>
      </c>
      <c r="AI45" s="5" t="s">
        <v>364</v>
      </c>
      <c r="AJ45" s="5" t="s">
        <v>364</v>
      </c>
      <c r="AK45" s="5">
        <v>5.3</v>
      </c>
      <c r="AL45" s="6">
        <v>5</v>
      </c>
      <c r="AM45" s="6" t="s">
        <v>377</v>
      </c>
      <c r="AN45" s="6">
        <f t="shared" si="0"/>
        <v>0</v>
      </c>
      <c r="AO45" s="6">
        <v>13.5</v>
      </c>
      <c r="AP45" s="6">
        <v>13.5</v>
      </c>
      <c r="AQ45" s="6">
        <v>6.75</v>
      </c>
      <c r="AR45" s="6">
        <f t="shared" si="1"/>
        <v>0</v>
      </c>
      <c r="AS45" s="6">
        <f t="shared" si="2"/>
        <v>0</v>
      </c>
      <c r="AT45" s="6">
        <f t="shared" si="3"/>
        <v>0</v>
      </c>
      <c r="AU45" s="7">
        <v>0.21481481481481485</v>
      </c>
      <c r="AV45" s="7">
        <f t="shared" si="4"/>
        <v>0.6074074074074074</v>
      </c>
      <c r="AW45" s="5">
        <v>12.3</v>
      </c>
      <c r="AX45">
        <v>0</v>
      </c>
      <c r="AY45">
        <f>VLOOKUP(A45,'[2]查询当前所有门店保管帐库存（后勤用）'!$D$1:$G$65536,4,FALSE)</f>
        <v>2</v>
      </c>
      <c r="AZ45">
        <f t="shared" si="5"/>
        <v>2</v>
      </c>
    </row>
    <row r="46" spans="1:54">
      <c r="A46" s="5">
        <v>29182</v>
      </c>
      <c r="B46" s="5" t="s">
        <v>351</v>
      </c>
      <c r="C46" s="5"/>
      <c r="D46" s="5"/>
      <c r="E46" s="5" t="s">
        <v>1485</v>
      </c>
      <c r="F46" s="5" t="s">
        <v>353</v>
      </c>
      <c r="G46" s="5" t="s">
        <v>1486</v>
      </c>
      <c r="H46" s="5" t="s">
        <v>1487</v>
      </c>
      <c r="I46" s="5" t="s">
        <v>364</v>
      </c>
      <c r="J46" s="5" t="s">
        <v>364</v>
      </c>
      <c r="K46" s="5" t="s">
        <v>364</v>
      </c>
      <c r="L46" s="6" t="s">
        <v>437</v>
      </c>
      <c r="M46" s="5" t="s">
        <v>364</v>
      </c>
      <c r="N46" s="5" t="s">
        <v>364</v>
      </c>
      <c r="O46" s="5" t="s">
        <v>364</v>
      </c>
      <c r="P46" s="5" t="s">
        <v>364</v>
      </c>
      <c r="Q46" s="5" t="s">
        <v>438</v>
      </c>
      <c r="R46" s="5">
        <v>2</v>
      </c>
      <c r="S46" s="5">
        <v>5.6</v>
      </c>
      <c r="T46" s="5" t="s">
        <v>438</v>
      </c>
      <c r="U46" s="5" t="s">
        <v>438</v>
      </c>
      <c r="V46" s="5">
        <v>1</v>
      </c>
      <c r="W46" s="5" t="s">
        <v>1346</v>
      </c>
      <c r="X46" s="5">
        <v>107</v>
      </c>
      <c r="Y46" s="5" t="s">
        <v>1462</v>
      </c>
      <c r="Z46" s="5">
        <v>10703</v>
      </c>
      <c r="AA46" s="5" t="s">
        <v>1488</v>
      </c>
      <c r="AB46" s="5" t="s">
        <v>364</v>
      </c>
      <c r="AC46" s="5" t="s">
        <v>361</v>
      </c>
      <c r="AD46" s="5" t="s">
        <v>362</v>
      </c>
      <c r="AE46" s="5" t="s">
        <v>363</v>
      </c>
      <c r="AF46" s="5" t="s">
        <v>364</v>
      </c>
      <c r="AG46" s="5" t="s">
        <v>365</v>
      </c>
      <c r="AH46" s="5" t="s">
        <v>1489</v>
      </c>
      <c r="AI46" s="5" t="s">
        <v>364</v>
      </c>
      <c r="AJ46" s="5" t="s">
        <v>364</v>
      </c>
      <c r="AK46" s="5">
        <v>2.8</v>
      </c>
      <c r="AL46" s="6">
        <v>5</v>
      </c>
      <c r="AM46" s="6" t="s">
        <v>377</v>
      </c>
      <c r="AN46" s="6">
        <f t="shared" si="0"/>
        <v>0</v>
      </c>
      <c r="AO46" s="6">
        <v>10</v>
      </c>
      <c r="AP46" s="6">
        <v>8.5</v>
      </c>
      <c r="AQ46" s="6">
        <v>5</v>
      </c>
      <c r="AR46" s="6">
        <f t="shared" si="1"/>
        <v>0</v>
      </c>
      <c r="AS46" s="6">
        <f t="shared" si="2"/>
        <v>0</v>
      </c>
      <c r="AT46" s="6">
        <f t="shared" si="3"/>
        <v>0</v>
      </c>
      <c r="AU46" s="7">
        <v>0.44</v>
      </c>
      <c r="AV46" s="7">
        <f t="shared" si="4"/>
        <v>0.67058823529411771</v>
      </c>
      <c r="AW46" s="5" t="s">
        <v>438</v>
      </c>
      <c r="AX46">
        <v>0</v>
      </c>
      <c r="AY46">
        <v>0</v>
      </c>
      <c r="AZ46">
        <f t="shared" si="5"/>
        <v>0</v>
      </c>
    </row>
    <row r="47" spans="1:54">
      <c r="A47" s="5">
        <v>94918</v>
      </c>
      <c r="B47" s="5" t="s">
        <v>351</v>
      </c>
      <c r="C47" s="5"/>
      <c r="D47" s="5"/>
      <c r="E47" s="5" t="s">
        <v>1495</v>
      </c>
      <c r="F47" s="5" t="s">
        <v>353</v>
      </c>
      <c r="G47" s="5" t="s">
        <v>1496</v>
      </c>
      <c r="H47" s="5" t="s">
        <v>1497</v>
      </c>
      <c r="I47" s="5">
        <v>62</v>
      </c>
      <c r="J47" s="5">
        <v>1541.86</v>
      </c>
      <c r="K47" s="5">
        <v>1138.8599999999999</v>
      </c>
      <c r="L47" s="6" t="s">
        <v>1498</v>
      </c>
      <c r="M47" s="5">
        <v>2.0699999999999998</v>
      </c>
      <c r="N47" s="5">
        <v>51.4</v>
      </c>
      <c r="O47" s="5">
        <v>1000</v>
      </c>
      <c r="P47" s="5">
        <v>6500</v>
      </c>
      <c r="Q47" s="5">
        <v>483.87</v>
      </c>
      <c r="R47" s="5">
        <v>270</v>
      </c>
      <c r="S47" s="5">
        <v>1755</v>
      </c>
      <c r="T47" s="5">
        <v>130.65</v>
      </c>
      <c r="U47" s="5">
        <v>614.52</v>
      </c>
      <c r="V47" s="5">
        <v>1</v>
      </c>
      <c r="W47" s="5" t="s">
        <v>1346</v>
      </c>
      <c r="X47" s="5">
        <v>108</v>
      </c>
      <c r="Y47" s="5" t="s">
        <v>1367</v>
      </c>
      <c r="Z47" s="5">
        <v>10805</v>
      </c>
      <c r="AA47" s="5" t="s">
        <v>1427</v>
      </c>
      <c r="AB47" s="5" t="s">
        <v>360</v>
      </c>
      <c r="AC47" s="5" t="s">
        <v>361</v>
      </c>
      <c r="AD47" s="5" t="s">
        <v>489</v>
      </c>
      <c r="AE47" s="5" t="s">
        <v>363</v>
      </c>
      <c r="AF47" s="5" t="s">
        <v>364</v>
      </c>
      <c r="AG47" s="5" t="s">
        <v>365</v>
      </c>
      <c r="AH47" s="5" t="s">
        <v>1499</v>
      </c>
      <c r="AI47" s="5" t="s">
        <v>364</v>
      </c>
      <c r="AJ47" s="5" t="s">
        <v>364</v>
      </c>
      <c r="AK47" s="5">
        <v>6.5</v>
      </c>
      <c r="AL47" s="6">
        <v>18546</v>
      </c>
      <c r="AM47" s="6" t="s">
        <v>1500</v>
      </c>
      <c r="AN47" s="6">
        <f t="shared" si="0"/>
        <v>0</v>
      </c>
      <c r="AO47" s="6">
        <v>26</v>
      </c>
      <c r="AP47" s="6">
        <v>26</v>
      </c>
      <c r="AQ47" s="6">
        <v>13</v>
      </c>
      <c r="AR47" s="6">
        <f t="shared" si="1"/>
        <v>0</v>
      </c>
      <c r="AS47" s="6">
        <f t="shared" si="2"/>
        <v>0</v>
      </c>
      <c r="AT47" s="6">
        <f t="shared" si="3"/>
        <v>0</v>
      </c>
      <c r="AU47" s="7">
        <v>0.5</v>
      </c>
      <c r="AV47" s="7">
        <f t="shared" si="4"/>
        <v>0.75</v>
      </c>
      <c r="AW47" s="5">
        <v>24.87</v>
      </c>
      <c r="AX47">
        <v>0</v>
      </c>
      <c r="AY47">
        <f>VLOOKUP(A47,'[2]查询当前所有门店保管帐库存（后勤用）'!$D$1:$G$65536,4,FALSE)</f>
        <v>2</v>
      </c>
      <c r="AZ47">
        <f t="shared" si="5"/>
        <v>2</v>
      </c>
    </row>
    <row r="48" spans="1:54">
      <c r="A48" s="5">
        <v>48719</v>
      </c>
      <c r="B48" s="5" t="s">
        <v>351</v>
      </c>
      <c r="C48" s="5"/>
      <c r="D48" s="5"/>
      <c r="E48" s="5" t="s">
        <v>1501</v>
      </c>
      <c r="F48" s="5" t="s">
        <v>353</v>
      </c>
      <c r="G48" s="5" t="s">
        <v>1502</v>
      </c>
      <c r="H48" s="5" t="s">
        <v>1503</v>
      </c>
      <c r="I48" s="5">
        <v>1</v>
      </c>
      <c r="J48" s="5">
        <v>13.8</v>
      </c>
      <c r="K48" s="5">
        <v>9.98</v>
      </c>
      <c r="L48" s="6" t="s">
        <v>1504</v>
      </c>
      <c r="M48" s="5">
        <v>0.03</v>
      </c>
      <c r="N48" s="5">
        <v>0.46</v>
      </c>
      <c r="O48" s="5">
        <v>8</v>
      </c>
      <c r="P48" s="5">
        <v>30.56</v>
      </c>
      <c r="Q48" s="5">
        <v>240</v>
      </c>
      <c r="R48" s="5">
        <v>2</v>
      </c>
      <c r="S48" s="5">
        <v>7.64</v>
      </c>
      <c r="T48" s="5">
        <v>60</v>
      </c>
      <c r="U48" s="5">
        <v>300</v>
      </c>
      <c r="V48" s="5">
        <v>1</v>
      </c>
      <c r="W48" s="5" t="s">
        <v>1346</v>
      </c>
      <c r="X48" s="5">
        <v>108</v>
      </c>
      <c r="Y48" s="5" t="s">
        <v>1367</v>
      </c>
      <c r="Z48" s="5">
        <v>10801</v>
      </c>
      <c r="AA48" s="5" t="s">
        <v>1368</v>
      </c>
      <c r="AB48" s="5" t="s">
        <v>364</v>
      </c>
      <c r="AC48" s="5" t="s">
        <v>361</v>
      </c>
      <c r="AD48" s="5" t="s">
        <v>489</v>
      </c>
      <c r="AE48" s="5" t="s">
        <v>363</v>
      </c>
      <c r="AF48" s="5" t="s">
        <v>364</v>
      </c>
      <c r="AG48" s="5" t="s">
        <v>365</v>
      </c>
      <c r="AH48" s="5" t="s">
        <v>1505</v>
      </c>
      <c r="AI48" s="5" t="s">
        <v>364</v>
      </c>
      <c r="AJ48" s="5" t="s">
        <v>364</v>
      </c>
      <c r="AK48" s="5">
        <v>3.82</v>
      </c>
      <c r="AL48" s="6">
        <v>5</v>
      </c>
      <c r="AM48" s="6" t="s">
        <v>377</v>
      </c>
      <c r="AN48" s="6">
        <f t="shared" si="0"/>
        <v>0</v>
      </c>
      <c r="AO48" s="6">
        <v>13.8</v>
      </c>
      <c r="AP48" s="6">
        <v>13.8</v>
      </c>
      <c r="AQ48" s="6">
        <v>6.9</v>
      </c>
      <c r="AR48" s="6">
        <f t="shared" si="1"/>
        <v>0</v>
      </c>
      <c r="AS48" s="6">
        <f t="shared" si="2"/>
        <v>0</v>
      </c>
      <c r="AT48" s="6">
        <f t="shared" si="3"/>
        <v>0</v>
      </c>
      <c r="AU48" s="7">
        <v>0.44637681159420295</v>
      </c>
      <c r="AV48" s="7">
        <f t="shared" si="4"/>
        <v>0.72318840579710142</v>
      </c>
      <c r="AW48" s="5">
        <v>13.8</v>
      </c>
      <c r="AX48">
        <v>0</v>
      </c>
      <c r="AY48">
        <v>0</v>
      </c>
      <c r="AZ48">
        <f t="shared" si="5"/>
        <v>0</v>
      </c>
    </row>
    <row r="49" spans="1:52">
      <c r="A49" s="5">
        <v>13187</v>
      </c>
      <c r="B49" s="5" t="s">
        <v>351</v>
      </c>
      <c r="C49" s="5"/>
      <c r="D49" s="5"/>
      <c r="E49" s="5" t="s">
        <v>1506</v>
      </c>
      <c r="F49" s="5" t="s">
        <v>353</v>
      </c>
      <c r="G49" s="5" t="s">
        <v>1507</v>
      </c>
      <c r="H49" s="5" t="s">
        <v>1508</v>
      </c>
      <c r="I49" s="5" t="s">
        <v>364</v>
      </c>
      <c r="J49" s="5" t="s">
        <v>364</v>
      </c>
      <c r="K49" s="5" t="s">
        <v>364</v>
      </c>
      <c r="L49" s="6" t="s">
        <v>437</v>
      </c>
      <c r="M49" s="5" t="s">
        <v>364</v>
      </c>
      <c r="N49" s="5" t="s">
        <v>364</v>
      </c>
      <c r="O49" s="5" t="s">
        <v>364</v>
      </c>
      <c r="P49" s="5" t="s">
        <v>364</v>
      </c>
      <c r="Q49" s="5" t="s">
        <v>438</v>
      </c>
      <c r="R49" s="5">
        <v>1</v>
      </c>
      <c r="S49" s="5">
        <v>7.4996999999999998</v>
      </c>
      <c r="T49" s="5" t="s">
        <v>438</v>
      </c>
      <c r="U49" s="5" t="s">
        <v>438</v>
      </c>
      <c r="V49" s="5">
        <v>1</v>
      </c>
      <c r="W49" s="5" t="s">
        <v>1346</v>
      </c>
      <c r="X49" s="5">
        <v>109</v>
      </c>
      <c r="Y49" s="5" t="s">
        <v>1509</v>
      </c>
      <c r="Z49" s="5">
        <v>10902</v>
      </c>
      <c r="AA49" s="5" t="s">
        <v>1510</v>
      </c>
      <c r="AB49" s="5" t="s">
        <v>364</v>
      </c>
      <c r="AC49" s="5" t="s">
        <v>361</v>
      </c>
      <c r="AD49" s="5" t="s">
        <v>489</v>
      </c>
      <c r="AE49" s="5" t="s">
        <v>363</v>
      </c>
      <c r="AF49" s="5" t="s">
        <v>364</v>
      </c>
      <c r="AG49" s="5" t="s">
        <v>365</v>
      </c>
      <c r="AH49" s="5" t="s">
        <v>1511</v>
      </c>
      <c r="AI49" s="5" t="s">
        <v>364</v>
      </c>
      <c r="AJ49" s="9">
        <v>40778</v>
      </c>
      <c r="AK49" s="5">
        <v>8</v>
      </c>
      <c r="AL49" s="6">
        <v>5</v>
      </c>
      <c r="AM49" s="6" t="s">
        <v>377</v>
      </c>
      <c r="AN49" s="6">
        <f t="shared" si="0"/>
        <v>0</v>
      </c>
      <c r="AO49" s="6">
        <v>20</v>
      </c>
      <c r="AP49" s="6">
        <v>20</v>
      </c>
      <c r="AQ49" s="6">
        <v>10</v>
      </c>
      <c r="AR49" s="6">
        <f t="shared" si="1"/>
        <v>0</v>
      </c>
      <c r="AS49" s="6">
        <f t="shared" si="2"/>
        <v>0</v>
      </c>
      <c r="AT49" s="6">
        <f t="shared" si="3"/>
        <v>0</v>
      </c>
      <c r="AU49" s="7">
        <v>0.2</v>
      </c>
      <c r="AV49" s="7">
        <f t="shared" si="4"/>
        <v>0.6</v>
      </c>
      <c r="AW49" s="5" t="s">
        <v>438</v>
      </c>
      <c r="AX49">
        <v>0</v>
      </c>
      <c r="AY49">
        <v>0</v>
      </c>
      <c r="AZ49">
        <f t="shared" si="5"/>
        <v>0</v>
      </c>
    </row>
    <row r="50" spans="1:52">
      <c r="A50" s="5">
        <v>30794</v>
      </c>
      <c r="B50" s="5" t="s">
        <v>351</v>
      </c>
      <c r="C50" s="5"/>
      <c r="D50" s="5"/>
      <c r="E50" s="5" t="s">
        <v>1530</v>
      </c>
      <c r="F50" s="5" t="s">
        <v>353</v>
      </c>
      <c r="G50" s="5" t="s">
        <v>1531</v>
      </c>
      <c r="H50" s="5" t="s">
        <v>1532</v>
      </c>
      <c r="I50" s="5">
        <v>3</v>
      </c>
      <c r="J50" s="5">
        <v>45.81</v>
      </c>
      <c r="K50" s="5">
        <v>28.11</v>
      </c>
      <c r="L50" s="6" t="s">
        <v>1533</v>
      </c>
      <c r="M50" s="5">
        <v>0.1</v>
      </c>
      <c r="N50" s="5">
        <v>1.53</v>
      </c>
      <c r="O50" s="5" t="s">
        <v>364</v>
      </c>
      <c r="P50" s="5" t="s">
        <v>364</v>
      </c>
      <c r="Q50" s="5" t="s">
        <v>372</v>
      </c>
      <c r="R50" s="5">
        <v>12</v>
      </c>
      <c r="S50" s="5">
        <v>70.2</v>
      </c>
      <c r="T50" s="5">
        <v>120</v>
      </c>
      <c r="U50" s="5">
        <v>120</v>
      </c>
      <c r="V50" s="5">
        <v>1</v>
      </c>
      <c r="W50" s="5" t="s">
        <v>1346</v>
      </c>
      <c r="X50" s="5">
        <v>101</v>
      </c>
      <c r="Y50" s="5" t="s">
        <v>1401</v>
      </c>
      <c r="Z50" s="5">
        <v>10106</v>
      </c>
      <c r="AA50" s="5" t="s">
        <v>1446</v>
      </c>
      <c r="AB50" s="5" t="s">
        <v>364</v>
      </c>
      <c r="AC50" s="5" t="s">
        <v>361</v>
      </c>
      <c r="AD50" s="5" t="s">
        <v>362</v>
      </c>
      <c r="AE50" s="5" t="s">
        <v>363</v>
      </c>
      <c r="AF50" s="5" t="s">
        <v>364</v>
      </c>
      <c r="AG50" s="5" t="s">
        <v>365</v>
      </c>
      <c r="AH50" s="5" t="s">
        <v>1534</v>
      </c>
      <c r="AI50" s="5" t="s">
        <v>364</v>
      </c>
      <c r="AJ50" s="5" t="s">
        <v>364</v>
      </c>
      <c r="AK50" s="5">
        <v>5.8</v>
      </c>
      <c r="AL50" s="6">
        <v>5</v>
      </c>
      <c r="AM50" s="6" t="s">
        <v>377</v>
      </c>
      <c r="AN50" s="6">
        <f t="shared" si="0"/>
        <v>0</v>
      </c>
      <c r="AO50" s="6">
        <v>15.9</v>
      </c>
      <c r="AP50" s="6">
        <v>15.9</v>
      </c>
      <c r="AQ50" s="6">
        <v>7.95</v>
      </c>
      <c r="AR50" s="6">
        <f t="shared" si="1"/>
        <v>0</v>
      </c>
      <c r="AS50" s="6">
        <f t="shared" si="2"/>
        <v>0</v>
      </c>
      <c r="AT50" s="6">
        <f t="shared" si="3"/>
        <v>0</v>
      </c>
      <c r="AU50" s="7">
        <v>0.27044025157232709</v>
      </c>
      <c r="AV50" s="7">
        <f t="shared" si="4"/>
        <v>0.6352201257861636</v>
      </c>
      <c r="AW50" s="5">
        <v>15.27</v>
      </c>
      <c r="AX50">
        <v>0</v>
      </c>
      <c r="AY50">
        <v>0</v>
      </c>
      <c r="AZ50">
        <f t="shared" si="5"/>
        <v>0</v>
      </c>
    </row>
    <row r="51" spans="1:52">
      <c r="A51" s="5">
        <v>106897</v>
      </c>
      <c r="B51" s="5" t="s">
        <v>351</v>
      </c>
      <c r="C51" s="5"/>
      <c r="D51" s="5"/>
      <c r="E51" s="5" t="s">
        <v>1576</v>
      </c>
      <c r="F51" s="5" t="s">
        <v>353</v>
      </c>
      <c r="G51" s="5" t="s">
        <v>1577</v>
      </c>
      <c r="H51" s="5" t="s">
        <v>1537</v>
      </c>
      <c r="I51" s="5">
        <v>43</v>
      </c>
      <c r="J51" s="5">
        <v>383.23</v>
      </c>
      <c r="K51" s="5">
        <v>227.77</v>
      </c>
      <c r="L51" s="6" t="s">
        <v>1578</v>
      </c>
      <c r="M51" s="5">
        <v>1.43</v>
      </c>
      <c r="N51" s="5">
        <v>12.77</v>
      </c>
      <c r="O51" s="5" t="s">
        <v>364</v>
      </c>
      <c r="P51" s="5" t="s">
        <v>364</v>
      </c>
      <c r="Q51" s="5" t="s">
        <v>372</v>
      </c>
      <c r="R51" s="5">
        <v>172</v>
      </c>
      <c r="S51" s="5">
        <v>624.70000000000005</v>
      </c>
      <c r="T51" s="5">
        <v>120</v>
      </c>
      <c r="U51" s="5">
        <v>120</v>
      </c>
      <c r="V51" s="5">
        <v>1</v>
      </c>
      <c r="W51" s="5" t="s">
        <v>1346</v>
      </c>
      <c r="X51" s="5">
        <v>111</v>
      </c>
      <c r="Y51" s="5" t="s">
        <v>1539</v>
      </c>
      <c r="Z51" s="5">
        <v>11104</v>
      </c>
      <c r="AA51" s="5" t="s">
        <v>1553</v>
      </c>
      <c r="AB51" s="5" t="s">
        <v>373</v>
      </c>
      <c r="AC51" s="5" t="s">
        <v>361</v>
      </c>
      <c r="AD51" s="5" t="s">
        <v>362</v>
      </c>
      <c r="AE51" s="5" t="s">
        <v>363</v>
      </c>
      <c r="AF51" s="5" t="s">
        <v>374</v>
      </c>
      <c r="AG51" s="5" t="s">
        <v>365</v>
      </c>
      <c r="AH51" s="5" t="s">
        <v>1579</v>
      </c>
      <c r="AI51" s="5" t="s">
        <v>364</v>
      </c>
      <c r="AJ51" s="5" t="s">
        <v>364</v>
      </c>
      <c r="AK51" s="5">
        <v>3.6</v>
      </c>
      <c r="AL51" s="6">
        <v>5</v>
      </c>
      <c r="AM51" s="6" t="s">
        <v>377</v>
      </c>
      <c r="AN51" s="6">
        <f t="shared" si="0"/>
        <v>0</v>
      </c>
      <c r="AO51" s="6">
        <v>9</v>
      </c>
      <c r="AP51" s="6">
        <v>9</v>
      </c>
      <c r="AQ51" s="6">
        <v>4.5</v>
      </c>
      <c r="AR51" s="6">
        <f t="shared" si="1"/>
        <v>0</v>
      </c>
      <c r="AS51" s="6">
        <f t="shared" si="2"/>
        <v>0</v>
      </c>
      <c r="AT51" s="6">
        <f t="shared" si="3"/>
        <v>0</v>
      </c>
      <c r="AU51" s="7">
        <v>0.2</v>
      </c>
      <c r="AV51" s="7">
        <f t="shared" si="4"/>
        <v>0.60000000000000009</v>
      </c>
      <c r="AW51" s="5">
        <v>8.91</v>
      </c>
      <c r="AX51">
        <v>1</v>
      </c>
      <c r="AY51">
        <f>VLOOKUP(A51,'[2]查询当前所有门店保管帐库存（后勤用）'!$D$1:$G$65536,4,FALSE)</f>
        <v>22</v>
      </c>
      <c r="AZ51">
        <f t="shared" si="5"/>
        <v>20</v>
      </c>
    </row>
    <row r="52" spans="1:52">
      <c r="A52" s="5">
        <v>69091</v>
      </c>
      <c r="B52" s="5" t="s">
        <v>351</v>
      </c>
      <c r="C52" s="5"/>
      <c r="D52" s="5"/>
      <c r="E52" s="5" t="s">
        <v>1587</v>
      </c>
      <c r="F52" s="5" t="s">
        <v>353</v>
      </c>
      <c r="G52" s="5" t="s">
        <v>1588</v>
      </c>
      <c r="H52" s="5" t="s">
        <v>1589</v>
      </c>
      <c r="I52" s="5">
        <v>130</v>
      </c>
      <c r="J52" s="5">
        <v>1865.51</v>
      </c>
      <c r="K52" s="5">
        <v>1296.31</v>
      </c>
      <c r="L52" s="6" t="s">
        <v>1590</v>
      </c>
      <c r="M52" s="5">
        <v>4.33</v>
      </c>
      <c r="N52" s="5">
        <v>62.18</v>
      </c>
      <c r="O52" s="5">
        <v>18</v>
      </c>
      <c r="P52" s="5">
        <v>79.2</v>
      </c>
      <c r="Q52" s="5">
        <v>4.1500000000000004</v>
      </c>
      <c r="R52" s="5">
        <v>221</v>
      </c>
      <c r="S52" s="5">
        <v>967.5</v>
      </c>
      <c r="T52" s="5">
        <v>51</v>
      </c>
      <c r="U52" s="5">
        <v>55.15</v>
      </c>
      <c r="V52" s="5">
        <v>1</v>
      </c>
      <c r="W52" s="5" t="s">
        <v>1346</v>
      </c>
      <c r="X52" s="5">
        <v>103</v>
      </c>
      <c r="Y52" s="5" t="s">
        <v>1408</v>
      </c>
      <c r="Z52" s="5">
        <v>10307</v>
      </c>
      <c r="AA52" s="5" t="s">
        <v>1415</v>
      </c>
      <c r="AB52" s="5" t="s">
        <v>360</v>
      </c>
      <c r="AC52" s="5" t="s">
        <v>361</v>
      </c>
      <c r="AD52" s="5" t="s">
        <v>362</v>
      </c>
      <c r="AE52" s="5" t="s">
        <v>363</v>
      </c>
      <c r="AF52" s="5" t="s">
        <v>364</v>
      </c>
      <c r="AG52" s="5" t="s">
        <v>365</v>
      </c>
      <c r="AH52" s="5" t="s">
        <v>1591</v>
      </c>
      <c r="AI52" s="5" t="s">
        <v>364</v>
      </c>
      <c r="AJ52" s="5" t="s">
        <v>364</v>
      </c>
      <c r="AK52" s="5">
        <v>4.4000000000000004</v>
      </c>
      <c r="AL52" s="6">
        <v>12197</v>
      </c>
      <c r="AM52" s="6" t="s">
        <v>1592</v>
      </c>
      <c r="AN52" s="6">
        <f t="shared" si="0"/>
        <v>0</v>
      </c>
      <c r="AO52" s="6">
        <v>14.8</v>
      </c>
      <c r="AP52" s="6">
        <v>14.8</v>
      </c>
      <c r="AQ52" s="6">
        <v>7.4</v>
      </c>
      <c r="AR52" s="6">
        <f t="shared" si="1"/>
        <v>0</v>
      </c>
      <c r="AS52" s="6">
        <f t="shared" si="2"/>
        <v>0</v>
      </c>
      <c r="AT52" s="6">
        <f t="shared" si="3"/>
        <v>0</v>
      </c>
      <c r="AU52" s="7">
        <v>0.40540540540540537</v>
      </c>
      <c r="AV52" s="7">
        <f t="shared" si="4"/>
        <v>0.70270270270270274</v>
      </c>
      <c r="AW52" s="5">
        <v>14.35</v>
      </c>
      <c r="AX52">
        <v>0</v>
      </c>
      <c r="AY52">
        <f>VLOOKUP(A52,'[2]查询当前所有门店保管帐库存（后勤用）'!$D$1:$G$65536,4,FALSE)</f>
        <v>2</v>
      </c>
      <c r="AZ52">
        <f t="shared" si="5"/>
        <v>2</v>
      </c>
    </row>
    <row r="53" spans="1:52">
      <c r="A53" s="5">
        <v>24674</v>
      </c>
      <c r="B53" s="5" t="s">
        <v>351</v>
      </c>
      <c r="C53" s="5"/>
      <c r="D53" s="5"/>
      <c r="E53" s="5" t="s">
        <v>1593</v>
      </c>
      <c r="F53" s="5" t="s">
        <v>353</v>
      </c>
      <c r="G53" s="5" t="s">
        <v>1594</v>
      </c>
      <c r="H53" s="5" t="s">
        <v>1595</v>
      </c>
      <c r="I53" s="5" t="s">
        <v>364</v>
      </c>
      <c r="J53" s="5" t="s">
        <v>364</v>
      </c>
      <c r="K53" s="5" t="s">
        <v>364</v>
      </c>
      <c r="L53" s="6" t="s">
        <v>437</v>
      </c>
      <c r="M53" s="5" t="s">
        <v>364</v>
      </c>
      <c r="N53" s="5" t="s">
        <v>364</v>
      </c>
      <c r="O53" s="5" t="s">
        <v>364</v>
      </c>
      <c r="P53" s="5" t="s">
        <v>364</v>
      </c>
      <c r="Q53" s="5" t="s">
        <v>438</v>
      </c>
      <c r="R53" s="5">
        <v>8</v>
      </c>
      <c r="S53" s="5">
        <v>123.00839999999999</v>
      </c>
      <c r="T53" s="5" t="s">
        <v>438</v>
      </c>
      <c r="U53" s="5" t="s">
        <v>438</v>
      </c>
      <c r="V53" s="5">
        <v>1</v>
      </c>
      <c r="W53" s="5" t="s">
        <v>1346</v>
      </c>
      <c r="X53" s="5">
        <v>110</v>
      </c>
      <c r="Y53" s="5" t="s">
        <v>1383</v>
      </c>
      <c r="Z53" s="5">
        <v>11003</v>
      </c>
      <c r="AA53" s="5" t="s">
        <v>1483</v>
      </c>
      <c r="AB53" s="5" t="s">
        <v>364</v>
      </c>
      <c r="AC53" s="5" t="s">
        <v>361</v>
      </c>
      <c r="AD53" s="5" t="s">
        <v>362</v>
      </c>
      <c r="AE53" s="5" t="s">
        <v>363</v>
      </c>
      <c r="AF53" s="5" t="s">
        <v>364</v>
      </c>
      <c r="AG53" s="5" t="s">
        <v>365</v>
      </c>
      <c r="AH53" s="5" t="s">
        <v>1596</v>
      </c>
      <c r="AI53" s="5" t="s">
        <v>364</v>
      </c>
      <c r="AJ53" s="5" t="s">
        <v>364</v>
      </c>
      <c r="AK53" s="5">
        <v>13</v>
      </c>
      <c r="AL53" s="6">
        <v>5</v>
      </c>
      <c r="AM53" s="6" t="s">
        <v>377</v>
      </c>
      <c r="AN53" s="6">
        <f t="shared" si="0"/>
        <v>0</v>
      </c>
      <c r="AO53" s="6">
        <v>38</v>
      </c>
      <c r="AP53" s="6">
        <v>37</v>
      </c>
      <c r="AQ53" s="6">
        <v>19</v>
      </c>
      <c r="AR53" s="6">
        <f t="shared" si="1"/>
        <v>0</v>
      </c>
      <c r="AS53" s="6">
        <f t="shared" si="2"/>
        <v>0</v>
      </c>
      <c r="AT53" s="6">
        <f t="shared" si="3"/>
        <v>0</v>
      </c>
      <c r="AU53" s="7">
        <v>0.31578947368421051</v>
      </c>
      <c r="AV53" s="7">
        <f t="shared" si="4"/>
        <v>0.64864864864864868</v>
      </c>
      <c r="AW53" s="5" t="s">
        <v>438</v>
      </c>
      <c r="AX53">
        <v>0</v>
      </c>
      <c r="AY53">
        <v>0</v>
      </c>
      <c r="AZ53">
        <f t="shared" si="5"/>
        <v>0</v>
      </c>
    </row>
    <row r="54" spans="1:52">
      <c r="A54" s="5">
        <v>10954</v>
      </c>
      <c r="B54" s="5" t="s">
        <v>351</v>
      </c>
      <c r="C54" s="5"/>
      <c r="D54" s="5"/>
      <c r="E54" s="5" t="s">
        <v>1597</v>
      </c>
      <c r="F54" s="5" t="s">
        <v>353</v>
      </c>
      <c r="G54" s="5" t="s">
        <v>1598</v>
      </c>
      <c r="H54" s="5" t="s">
        <v>1599</v>
      </c>
      <c r="I54" s="5">
        <v>246</v>
      </c>
      <c r="J54" s="5">
        <v>5452.68</v>
      </c>
      <c r="K54" s="5">
        <v>3976.68</v>
      </c>
      <c r="L54" s="6" t="s">
        <v>1600</v>
      </c>
      <c r="M54" s="5">
        <v>8.1999999999999993</v>
      </c>
      <c r="N54" s="5">
        <v>181.76</v>
      </c>
      <c r="O54" s="5">
        <v>78</v>
      </c>
      <c r="P54" s="5">
        <v>468</v>
      </c>
      <c r="Q54" s="5">
        <v>9.51</v>
      </c>
      <c r="R54" s="5">
        <v>268</v>
      </c>
      <c r="S54" s="5">
        <v>1608</v>
      </c>
      <c r="T54" s="5">
        <v>32.68</v>
      </c>
      <c r="U54" s="5">
        <v>42.2</v>
      </c>
      <c r="V54" s="5">
        <v>1</v>
      </c>
      <c r="W54" s="5" t="s">
        <v>1346</v>
      </c>
      <c r="X54" s="5">
        <v>107</v>
      </c>
      <c r="Y54" s="5" t="s">
        <v>1462</v>
      </c>
      <c r="Z54" s="5">
        <v>10702</v>
      </c>
      <c r="AA54" s="5" t="s">
        <v>1463</v>
      </c>
      <c r="AB54" s="5" t="s">
        <v>360</v>
      </c>
      <c r="AC54" s="5" t="s">
        <v>361</v>
      </c>
      <c r="AD54" s="5" t="s">
        <v>362</v>
      </c>
      <c r="AE54" s="5" t="s">
        <v>1601</v>
      </c>
      <c r="AF54" s="5" t="s">
        <v>364</v>
      </c>
      <c r="AG54" s="5" t="s">
        <v>365</v>
      </c>
      <c r="AH54" s="5" t="s">
        <v>1602</v>
      </c>
      <c r="AI54" s="5" t="s">
        <v>364</v>
      </c>
      <c r="AJ54" s="5" t="s">
        <v>364</v>
      </c>
      <c r="AK54" s="5">
        <v>6</v>
      </c>
      <c r="AL54" s="6">
        <v>21552</v>
      </c>
      <c r="AM54" s="6" t="s">
        <v>1603</v>
      </c>
      <c r="AN54" s="6">
        <f t="shared" si="0"/>
        <v>0</v>
      </c>
      <c r="AO54" s="6">
        <v>24</v>
      </c>
      <c r="AP54" s="6">
        <v>24</v>
      </c>
      <c r="AQ54" s="6">
        <v>12</v>
      </c>
      <c r="AR54" s="6">
        <f t="shared" si="1"/>
        <v>0</v>
      </c>
      <c r="AS54" s="6">
        <f t="shared" si="2"/>
        <v>0</v>
      </c>
      <c r="AT54" s="6">
        <f t="shared" si="3"/>
        <v>0</v>
      </c>
      <c r="AU54" s="7">
        <v>0.5</v>
      </c>
      <c r="AV54" s="7">
        <f t="shared" si="4"/>
        <v>0.75</v>
      </c>
      <c r="AW54" s="5">
        <v>22.17</v>
      </c>
      <c r="AX54">
        <v>18</v>
      </c>
      <c r="AY54">
        <f>VLOOKUP(A54,'[2]查询当前所有门店保管帐库存（后勤用）'!$D$1:$G$65536,4,FALSE)</f>
        <v>55</v>
      </c>
      <c r="AZ54">
        <f t="shared" si="5"/>
        <v>19</v>
      </c>
    </row>
    <row r="55" spans="1:52">
      <c r="A55" s="5">
        <v>103433</v>
      </c>
      <c r="B55" s="5" t="s">
        <v>351</v>
      </c>
      <c r="C55" s="5"/>
      <c r="D55" s="5"/>
      <c r="E55" s="5" t="s">
        <v>1604</v>
      </c>
      <c r="F55" s="5" t="s">
        <v>353</v>
      </c>
      <c r="G55" s="5" t="s">
        <v>1605</v>
      </c>
      <c r="H55" s="5" t="s">
        <v>1606</v>
      </c>
      <c r="I55" s="5">
        <v>13</v>
      </c>
      <c r="J55" s="5">
        <v>743.22</v>
      </c>
      <c r="K55" s="5">
        <v>522.22</v>
      </c>
      <c r="L55" s="6" t="s">
        <v>1607</v>
      </c>
      <c r="M55" s="5">
        <v>0.43</v>
      </c>
      <c r="N55" s="5">
        <v>24.77</v>
      </c>
      <c r="O55" s="5">
        <v>30</v>
      </c>
      <c r="P55" s="5">
        <v>510</v>
      </c>
      <c r="Q55" s="5">
        <v>69.23</v>
      </c>
      <c r="R55" s="5">
        <v>107</v>
      </c>
      <c r="S55" s="5">
        <v>1819</v>
      </c>
      <c r="T55" s="5">
        <v>246.92</v>
      </c>
      <c r="U55" s="5">
        <v>316.14999999999998</v>
      </c>
      <c r="V55" s="5">
        <v>1</v>
      </c>
      <c r="W55" s="5" t="s">
        <v>1346</v>
      </c>
      <c r="X55" s="5">
        <v>121</v>
      </c>
      <c r="Y55" s="5" t="s">
        <v>1584</v>
      </c>
      <c r="Z55" s="5">
        <v>12108</v>
      </c>
      <c r="AA55" s="5" t="s">
        <v>1608</v>
      </c>
      <c r="AB55" s="5" t="s">
        <v>360</v>
      </c>
      <c r="AC55" s="5" t="s">
        <v>361</v>
      </c>
      <c r="AD55" s="5" t="s">
        <v>489</v>
      </c>
      <c r="AE55" s="5" t="s">
        <v>363</v>
      </c>
      <c r="AF55" s="5" t="s">
        <v>364</v>
      </c>
      <c r="AG55" s="5" t="s">
        <v>365</v>
      </c>
      <c r="AH55" s="5" t="s">
        <v>1609</v>
      </c>
      <c r="AI55" s="5" t="s">
        <v>364</v>
      </c>
      <c r="AJ55" s="5" t="s">
        <v>364</v>
      </c>
      <c r="AK55" s="5">
        <v>17</v>
      </c>
      <c r="AL55" s="6">
        <v>72172</v>
      </c>
      <c r="AM55" s="6" t="s">
        <v>1610</v>
      </c>
      <c r="AN55" s="6">
        <f t="shared" si="0"/>
        <v>0</v>
      </c>
      <c r="AO55" s="6">
        <v>68</v>
      </c>
      <c r="AP55" s="6">
        <v>68</v>
      </c>
      <c r="AQ55" s="6">
        <v>34</v>
      </c>
      <c r="AR55" s="6">
        <f t="shared" si="1"/>
        <v>0</v>
      </c>
      <c r="AS55" s="6">
        <f t="shared" si="2"/>
        <v>0</v>
      </c>
      <c r="AT55" s="6">
        <f t="shared" si="3"/>
        <v>0</v>
      </c>
      <c r="AU55" s="7">
        <v>0.5</v>
      </c>
      <c r="AV55" s="7">
        <f t="shared" si="4"/>
        <v>0.75</v>
      </c>
      <c r="AW55" s="5">
        <v>57.17</v>
      </c>
      <c r="AX55">
        <v>0</v>
      </c>
      <c r="AY55">
        <f>VLOOKUP(A55,'[2]查询当前所有门店保管帐库存（后勤用）'!$D$1:$G$65536,4,FALSE)</f>
        <v>1</v>
      </c>
      <c r="AZ55">
        <f t="shared" si="5"/>
        <v>1</v>
      </c>
    </row>
    <row r="56" spans="1:52">
      <c r="A56" s="5">
        <v>44457</v>
      </c>
      <c r="B56" s="5" t="s">
        <v>351</v>
      </c>
      <c r="C56" s="5"/>
      <c r="D56" s="5"/>
      <c r="E56" s="5" t="s">
        <v>1611</v>
      </c>
      <c r="F56" s="5" t="s">
        <v>353</v>
      </c>
      <c r="G56" s="5" t="s">
        <v>1612</v>
      </c>
      <c r="H56" s="5" t="s">
        <v>1613</v>
      </c>
      <c r="I56" s="5">
        <v>8</v>
      </c>
      <c r="J56" s="5">
        <v>137.36000000000001</v>
      </c>
      <c r="K56" s="5">
        <v>80.66</v>
      </c>
      <c r="L56" s="6" t="s">
        <v>1614</v>
      </c>
      <c r="M56" s="5">
        <v>0.27</v>
      </c>
      <c r="N56" s="5">
        <v>4.58</v>
      </c>
      <c r="O56" s="5" t="s">
        <v>364</v>
      </c>
      <c r="P56" s="5" t="s">
        <v>364</v>
      </c>
      <c r="Q56" s="5" t="s">
        <v>372</v>
      </c>
      <c r="R56" s="5">
        <v>10</v>
      </c>
      <c r="S56" s="5">
        <v>72.899999999800002</v>
      </c>
      <c r="T56" s="5">
        <v>37.5</v>
      </c>
      <c r="U56" s="5">
        <v>37.5</v>
      </c>
      <c r="V56" s="5">
        <v>1</v>
      </c>
      <c r="W56" s="5" t="s">
        <v>1346</v>
      </c>
      <c r="X56" s="5">
        <v>108</v>
      </c>
      <c r="Y56" s="5" t="s">
        <v>1367</v>
      </c>
      <c r="Z56" s="5">
        <v>10806</v>
      </c>
      <c r="AA56" s="5" t="s">
        <v>1615</v>
      </c>
      <c r="AB56" s="5" t="s">
        <v>919</v>
      </c>
      <c r="AC56" s="5" t="s">
        <v>361</v>
      </c>
      <c r="AD56" s="5" t="s">
        <v>362</v>
      </c>
      <c r="AE56" s="5" t="s">
        <v>363</v>
      </c>
      <c r="AF56" s="5" t="s">
        <v>364</v>
      </c>
      <c r="AG56" s="5" t="s">
        <v>365</v>
      </c>
      <c r="AH56" s="5" t="s">
        <v>1616</v>
      </c>
      <c r="AI56" s="5" t="s">
        <v>364</v>
      </c>
      <c r="AJ56" s="5" t="s">
        <v>364</v>
      </c>
      <c r="AK56" s="5">
        <v>7.2</v>
      </c>
      <c r="AL56" s="6">
        <v>1534</v>
      </c>
      <c r="AM56" s="6" t="s">
        <v>1397</v>
      </c>
      <c r="AN56" s="6">
        <f t="shared" si="0"/>
        <v>0</v>
      </c>
      <c r="AO56" s="6">
        <v>22</v>
      </c>
      <c r="AP56" s="6">
        <v>22</v>
      </c>
      <c r="AQ56" s="6">
        <v>11</v>
      </c>
      <c r="AR56" s="6">
        <f t="shared" si="1"/>
        <v>0</v>
      </c>
      <c r="AS56" s="6">
        <f t="shared" si="2"/>
        <v>0</v>
      </c>
      <c r="AT56" s="6">
        <f t="shared" si="3"/>
        <v>0</v>
      </c>
      <c r="AU56" s="7">
        <v>0.34545454545454546</v>
      </c>
      <c r="AV56" s="7">
        <f t="shared" si="4"/>
        <v>0.67272727272727273</v>
      </c>
      <c r="AW56" s="5">
        <v>17.170000000000002</v>
      </c>
      <c r="AX56">
        <v>0</v>
      </c>
      <c r="AY56">
        <v>0</v>
      </c>
      <c r="AZ56">
        <f t="shared" si="5"/>
        <v>0</v>
      </c>
    </row>
    <row r="57" spans="1:52">
      <c r="A57" s="5">
        <v>11084</v>
      </c>
      <c r="B57" s="5" t="s">
        <v>351</v>
      </c>
      <c r="C57" s="5"/>
      <c r="D57" s="5"/>
      <c r="E57" s="5" t="s">
        <v>1617</v>
      </c>
      <c r="F57" s="5" t="s">
        <v>353</v>
      </c>
      <c r="G57" s="5" t="s">
        <v>1618</v>
      </c>
      <c r="H57" s="5" t="s">
        <v>1619</v>
      </c>
      <c r="I57" s="5">
        <v>5</v>
      </c>
      <c r="J57" s="5">
        <v>72.5</v>
      </c>
      <c r="K57" s="5">
        <v>49.87</v>
      </c>
      <c r="L57" s="6" t="s">
        <v>1620</v>
      </c>
      <c r="M57" s="5">
        <v>0.17</v>
      </c>
      <c r="N57" s="5">
        <v>2.42</v>
      </c>
      <c r="O57" s="5" t="s">
        <v>364</v>
      </c>
      <c r="P57" s="5" t="s">
        <v>364</v>
      </c>
      <c r="Q57" s="5" t="s">
        <v>372</v>
      </c>
      <c r="R57" s="5">
        <v>17</v>
      </c>
      <c r="S57" s="5">
        <v>77.42</v>
      </c>
      <c r="T57" s="5">
        <v>102</v>
      </c>
      <c r="U57" s="5">
        <v>102</v>
      </c>
      <c r="V57" s="5">
        <v>1</v>
      </c>
      <c r="W57" s="5" t="s">
        <v>1346</v>
      </c>
      <c r="X57" s="5">
        <v>121</v>
      </c>
      <c r="Y57" s="5" t="s">
        <v>1584</v>
      </c>
      <c r="Z57" s="5">
        <v>12114</v>
      </c>
      <c r="AA57" s="5" t="s">
        <v>1621</v>
      </c>
      <c r="AB57" s="5" t="s">
        <v>364</v>
      </c>
      <c r="AC57" s="5" t="s">
        <v>361</v>
      </c>
      <c r="AD57" s="5" t="s">
        <v>489</v>
      </c>
      <c r="AE57" s="5" t="s">
        <v>363</v>
      </c>
      <c r="AF57" s="5" t="s">
        <v>364</v>
      </c>
      <c r="AG57" s="5" t="s">
        <v>365</v>
      </c>
      <c r="AH57" s="5" t="s">
        <v>1622</v>
      </c>
      <c r="AI57" s="5" t="s">
        <v>364</v>
      </c>
      <c r="AJ57" s="5" t="s">
        <v>364</v>
      </c>
      <c r="AK57" s="5">
        <v>4.3</v>
      </c>
      <c r="AL57" s="6">
        <v>5</v>
      </c>
      <c r="AM57" s="6" t="s">
        <v>377</v>
      </c>
      <c r="AN57" s="6">
        <f t="shared" si="0"/>
        <v>0</v>
      </c>
      <c r="AO57" s="6">
        <v>14.5</v>
      </c>
      <c r="AP57" s="6">
        <v>12</v>
      </c>
      <c r="AQ57" s="6">
        <v>7.25</v>
      </c>
      <c r="AR57" s="6">
        <f t="shared" si="1"/>
        <v>0</v>
      </c>
      <c r="AS57" s="6">
        <f t="shared" si="2"/>
        <v>0</v>
      </c>
      <c r="AT57" s="6">
        <f t="shared" si="3"/>
        <v>0</v>
      </c>
      <c r="AU57" s="7">
        <v>0.40689655172413797</v>
      </c>
      <c r="AV57" s="7">
        <f t="shared" si="4"/>
        <v>0.64166666666666672</v>
      </c>
      <c r="AW57" s="5">
        <v>14.5</v>
      </c>
      <c r="AX57">
        <v>0</v>
      </c>
      <c r="AY57">
        <v>0</v>
      </c>
      <c r="AZ57">
        <f t="shared" si="5"/>
        <v>0</v>
      </c>
    </row>
    <row r="58" spans="1:52">
      <c r="A58" s="5">
        <v>13015</v>
      </c>
      <c r="B58" s="5" t="s">
        <v>351</v>
      </c>
      <c r="C58" s="5"/>
      <c r="D58" s="5"/>
      <c r="E58" s="5" t="s">
        <v>1628</v>
      </c>
      <c r="F58" s="5" t="s">
        <v>353</v>
      </c>
      <c r="G58" s="5" t="s">
        <v>1629</v>
      </c>
      <c r="H58" s="5" t="s">
        <v>1630</v>
      </c>
      <c r="I58" s="5">
        <v>117</v>
      </c>
      <c r="J58" s="5">
        <v>1339.39</v>
      </c>
      <c r="K58" s="5">
        <v>821.01599999999996</v>
      </c>
      <c r="L58" s="6" t="s">
        <v>1631</v>
      </c>
      <c r="M58" s="5">
        <v>3.9</v>
      </c>
      <c r="N58" s="5">
        <v>44.65</v>
      </c>
      <c r="O58" s="5" t="s">
        <v>364</v>
      </c>
      <c r="P58" s="5" t="s">
        <v>364</v>
      </c>
      <c r="Q58" s="5" t="s">
        <v>372</v>
      </c>
      <c r="R58" s="5">
        <v>176</v>
      </c>
      <c r="S58" s="5">
        <v>780.02</v>
      </c>
      <c r="T58" s="5">
        <v>45.13</v>
      </c>
      <c r="U58" s="5">
        <v>45.13</v>
      </c>
      <c r="V58" s="5">
        <v>1</v>
      </c>
      <c r="W58" s="5" t="s">
        <v>1346</v>
      </c>
      <c r="X58" s="5">
        <v>101</v>
      </c>
      <c r="Y58" s="5" t="s">
        <v>1401</v>
      </c>
      <c r="Z58" s="5">
        <v>10103</v>
      </c>
      <c r="AA58" s="5" t="s">
        <v>1433</v>
      </c>
      <c r="AB58" s="5" t="s">
        <v>919</v>
      </c>
      <c r="AC58" s="5" t="s">
        <v>361</v>
      </c>
      <c r="AD58" s="5" t="s">
        <v>362</v>
      </c>
      <c r="AE58" s="5" t="s">
        <v>363</v>
      </c>
      <c r="AF58" s="5" t="s">
        <v>364</v>
      </c>
      <c r="AG58" s="5" t="s">
        <v>365</v>
      </c>
      <c r="AH58" s="5" t="s">
        <v>1632</v>
      </c>
      <c r="AI58" s="5" t="s">
        <v>364</v>
      </c>
      <c r="AJ58" s="5" t="s">
        <v>364</v>
      </c>
      <c r="AK58" s="5">
        <v>4.4000000000000004</v>
      </c>
      <c r="AL58" s="6">
        <v>5</v>
      </c>
      <c r="AM58" s="6" t="s">
        <v>377</v>
      </c>
      <c r="AN58" s="6">
        <f t="shared" si="0"/>
        <v>0</v>
      </c>
      <c r="AO58" s="6">
        <v>12</v>
      </c>
      <c r="AP58" s="6">
        <v>12</v>
      </c>
      <c r="AQ58" s="6">
        <v>6</v>
      </c>
      <c r="AR58" s="6">
        <f t="shared" si="1"/>
        <v>0</v>
      </c>
      <c r="AS58" s="6">
        <f t="shared" si="2"/>
        <v>0</v>
      </c>
      <c r="AT58" s="6">
        <f t="shared" si="3"/>
        <v>0</v>
      </c>
      <c r="AU58" s="7">
        <v>0.26666666666666661</v>
      </c>
      <c r="AV58" s="7">
        <f t="shared" si="4"/>
        <v>0.6333333333333333</v>
      </c>
      <c r="AW58" s="5">
        <v>11.45</v>
      </c>
      <c r="AX58">
        <v>0</v>
      </c>
      <c r="AY58">
        <f>VLOOKUP(A58,'[2]查询当前所有门店保管帐库存（后勤用）'!$D$1:$G$65536,4,FALSE)</f>
        <v>4</v>
      </c>
      <c r="AZ58">
        <f t="shared" si="5"/>
        <v>4</v>
      </c>
    </row>
    <row r="59" spans="1:52">
      <c r="A59" s="5">
        <v>45252</v>
      </c>
      <c r="B59" s="5" t="s">
        <v>351</v>
      </c>
      <c r="C59" s="5">
        <f>VLOOKUP(A59,[1]查询时间段分门店销售明细!$D$1:$N$65536,11,FALSE)</f>
        <v>1</v>
      </c>
      <c r="D59" s="5">
        <f>VLOOKUP(A59,[1]查询时间段分门店销售明细!$D$1:$O$65536,12,FALSE)</f>
        <v>14.4</v>
      </c>
      <c r="E59" s="5" t="s">
        <v>1633</v>
      </c>
      <c r="F59" s="5" t="s">
        <v>353</v>
      </c>
      <c r="G59" s="5" t="s">
        <v>1634</v>
      </c>
      <c r="H59" s="5" t="s">
        <v>1635</v>
      </c>
      <c r="I59" s="5">
        <v>81</v>
      </c>
      <c r="J59" s="5">
        <v>1172.75</v>
      </c>
      <c r="K59" s="5">
        <v>680.71</v>
      </c>
      <c r="L59" s="6" t="s">
        <v>1636</v>
      </c>
      <c r="M59" s="5">
        <v>2.7</v>
      </c>
      <c r="N59" s="5">
        <v>39.090000000000003</v>
      </c>
      <c r="O59" s="5" t="s">
        <v>364</v>
      </c>
      <c r="P59" s="5" t="s">
        <v>364</v>
      </c>
      <c r="Q59" s="5" t="s">
        <v>372</v>
      </c>
      <c r="R59" s="5">
        <v>155</v>
      </c>
      <c r="S59" s="5">
        <v>939.65000000010002</v>
      </c>
      <c r="T59" s="5">
        <v>57.41</v>
      </c>
      <c r="U59" s="5">
        <v>57.41</v>
      </c>
      <c r="V59" s="5">
        <v>1</v>
      </c>
      <c r="W59" s="5" t="s">
        <v>1346</v>
      </c>
      <c r="X59" s="5">
        <v>112</v>
      </c>
      <c r="Y59" s="5" t="s">
        <v>1362</v>
      </c>
      <c r="Z59" s="5">
        <v>11202</v>
      </c>
      <c r="AA59" s="5" t="s">
        <v>1637</v>
      </c>
      <c r="AB59" s="5" t="s">
        <v>919</v>
      </c>
      <c r="AC59" s="5" t="s">
        <v>361</v>
      </c>
      <c r="AD59" s="5" t="s">
        <v>489</v>
      </c>
      <c r="AE59" s="5" t="s">
        <v>363</v>
      </c>
      <c r="AF59" s="5" t="s">
        <v>364</v>
      </c>
      <c r="AG59" s="5" t="s">
        <v>365</v>
      </c>
      <c r="AH59" s="5" t="s">
        <v>1638</v>
      </c>
      <c r="AI59" s="5" t="s">
        <v>364</v>
      </c>
      <c r="AJ59" s="5" t="s">
        <v>364</v>
      </c>
      <c r="AK59" s="5">
        <v>6</v>
      </c>
      <c r="AL59" s="6">
        <v>5</v>
      </c>
      <c r="AM59" s="6" t="s">
        <v>377</v>
      </c>
      <c r="AN59" s="6">
        <f t="shared" si="0"/>
        <v>6</v>
      </c>
      <c r="AO59" s="6">
        <v>15</v>
      </c>
      <c r="AP59" s="6">
        <v>15</v>
      </c>
      <c r="AQ59" s="6">
        <v>7.5</v>
      </c>
      <c r="AR59" s="6">
        <f t="shared" si="1"/>
        <v>7.5</v>
      </c>
      <c r="AS59" s="6">
        <f t="shared" si="2"/>
        <v>8.4</v>
      </c>
      <c r="AT59" s="6">
        <f t="shared" si="3"/>
        <v>1.5</v>
      </c>
      <c r="AU59" s="7">
        <v>0.2</v>
      </c>
      <c r="AV59" s="7">
        <f t="shared" si="4"/>
        <v>0.6</v>
      </c>
      <c r="AW59" s="5">
        <v>14.48</v>
      </c>
      <c r="AX59">
        <v>1</v>
      </c>
      <c r="AY59">
        <f>VLOOKUP(A59,'[2]查询当前所有门店保管帐库存（后勤用）'!$D$1:$G$65536,4,FALSE)</f>
        <v>6</v>
      </c>
      <c r="AZ59">
        <f t="shared" si="5"/>
        <v>4</v>
      </c>
    </row>
    <row r="60" spans="1:52">
      <c r="A60" s="5">
        <v>8110</v>
      </c>
      <c r="B60" s="5" t="s">
        <v>351</v>
      </c>
      <c r="C60" s="5"/>
      <c r="D60" s="5"/>
      <c r="E60" s="5" t="s">
        <v>1411</v>
      </c>
      <c r="F60" s="5" t="s">
        <v>353</v>
      </c>
      <c r="G60" s="5" t="s">
        <v>1654</v>
      </c>
      <c r="H60" s="5" t="s">
        <v>1655</v>
      </c>
      <c r="I60" s="5">
        <v>101</v>
      </c>
      <c r="J60" s="5">
        <v>491.82</v>
      </c>
      <c r="K60" s="5">
        <v>373.61099999999999</v>
      </c>
      <c r="L60" s="6" t="s">
        <v>1656</v>
      </c>
      <c r="M60" s="5">
        <v>3.37</v>
      </c>
      <c r="N60" s="5">
        <v>16.39</v>
      </c>
      <c r="O60" s="5" t="s">
        <v>364</v>
      </c>
      <c r="P60" s="5" t="s">
        <v>364</v>
      </c>
      <c r="Q60" s="5" t="s">
        <v>372</v>
      </c>
      <c r="R60" s="5">
        <v>179</v>
      </c>
      <c r="S60" s="5">
        <v>208.38000000010001</v>
      </c>
      <c r="T60" s="5">
        <v>53.17</v>
      </c>
      <c r="U60" s="5">
        <v>53.17</v>
      </c>
      <c r="V60" s="5">
        <v>1</v>
      </c>
      <c r="W60" s="5" t="s">
        <v>1346</v>
      </c>
      <c r="X60" s="5">
        <v>103</v>
      </c>
      <c r="Y60" s="5" t="s">
        <v>1408</v>
      </c>
      <c r="Z60" s="5">
        <v>10307</v>
      </c>
      <c r="AA60" s="5" t="s">
        <v>1415</v>
      </c>
      <c r="AB60" s="5" t="s">
        <v>364</v>
      </c>
      <c r="AC60" s="5" t="s">
        <v>361</v>
      </c>
      <c r="AD60" s="5" t="s">
        <v>362</v>
      </c>
      <c r="AE60" s="5" t="s">
        <v>363</v>
      </c>
      <c r="AF60" s="5" t="s">
        <v>364</v>
      </c>
      <c r="AG60" s="5" t="s">
        <v>365</v>
      </c>
      <c r="AH60" s="5" t="s">
        <v>1657</v>
      </c>
      <c r="AI60" s="5" t="s">
        <v>364</v>
      </c>
      <c r="AJ60" s="5" t="s">
        <v>364</v>
      </c>
      <c r="AK60" s="5">
        <v>1.1499999999999999</v>
      </c>
      <c r="AL60" s="6">
        <v>5</v>
      </c>
      <c r="AM60" s="6" t="s">
        <v>377</v>
      </c>
      <c r="AN60" s="6">
        <f t="shared" si="0"/>
        <v>0</v>
      </c>
      <c r="AO60" s="6">
        <v>6.5</v>
      </c>
      <c r="AP60" s="6">
        <v>4</v>
      </c>
      <c r="AQ60" s="6">
        <v>3.25</v>
      </c>
      <c r="AR60" s="6">
        <f t="shared" si="1"/>
        <v>0</v>
      </c>
      <c r="AS60" s="6">
        <f t="shared" si="2"/>
        <v>0</v>
      </c>
      <c r="AT60" s="6">
        <f t="shared" si="3"/>
        <v>0</v>
      </c>
      <c r="AU60" s="7">
        <v>0.64615384615384619</v>
      </c>
      <c r="AV60" s="7">
        <f t="shared" si="4"/>
        <v>0.71250000000000002</v>
      </c>
      <c r="AW60" s="5">
        <v>4.87</v>
      </c>
      <c r="AX60">
        <v>0</v>
      </c>
      <c r="AY60">
        <f>VLOOKUP(A60,'[2]查询当前所有门店保管帐库存（后勤用）'!$D$1:$G$65536,4,FALSE)</f>
        <v>1</v>
      </c>
      <c r="AZ60">
        <f t="shared" si="5"/>
        <v>1</v>
      </c>
    </row>
    <row r="61" spans="1:52">
      <c r="A61" s="5">
        <v>24266</v>
      </c>
      <c r="B61" s="5" t="s">
        <v>351</v>
      </c>
      <c r="C61" s="5"/>
      <c r="D61" s="5"/>
      <c r="E61" s="5" t="s">
        <v>1658</v>
      </c>
      <c r="F61" s="5" t="s">
        <v>353</v>
      </c>
      <c r="G61" s="5" t="s">
        <v>1659</v>
      </c>
      <c r="H61" s="5" t="s">
        <v>1655</v>
      </c>
      <c r="I61" s="5" t="s">
        <v>364</v>
      </c>
      <c r="J61" s="5" t="s">
        <v>364</v>
      </c>
      <c r="K61" s="5" t="s">
        <v>364</v>
      </c>
      <c r="L61" s="6" t="s">
        <v>437</v>
      </c>
      <c r="M61" s="5" t="s">
        <v>364</v>
      </c>
      <c r="N61" s="5" t="s">
        <v>364</v>
      </c>
      <c r="O61" s="5" t="s">
        <v>364</v>
      </c>
      <c r="P61" s="5" t="s">
        <v>364</v>
      </c>
      <c r="Q61" s="5" t="s">
        <v>438</v>
      </c>
      <c r="R61" s="5">
        <v>1</v>
      </c>
      <c r="S61" s="5">
        <v>0.72</v>
      </c>
      <c r="T61" s="5" t="s">
        <v>438</v>
      </c>
      <c r="U61" s="5" t="s">
        <v>438</v>
      </c>
      <c r="V61" s="5">
        <v>1</v>
      </c>
      <c r="W61" s="5" t="s">
        <v>1346</v>
      </c>
      <c r="X61" s="5">
        <v>101</v>
      </c>
      <c r="Y61" s="5" t="s">
        <v>1401</v>
      </c>
      <c r="Z61" s="5">
        <v>10110</v>
      </c>
      <c r="AA61" s="5" t="s">
        <v>1660</v>
      </c>
      <c r="AB61" s="5" t="s">
        <v>364</v>
      </c>
      <c r="AC61" s="5" t="s">
        <v>361</v>
      </c>
      <c r="AD61" s="5" t="s">
        <v>489</v>
      </c>
      <c r="AE61" s="5" t="s">
        <v>363</v>
      </c>
      <c r="AF61" s="5" t="s">
        <v>364</v>
      </c>
      <c r="AG61" s="5" t="s">
        <v>365</v>
      </c>
      <c r="AH61" s="5" t="s">
        <v>1661</v>
      </c>
      <c r="AI61" s="5" t="s">
        <v>364</v>
      </c>
      <c r="AJ61" s="5" t="s">
        <v>364</v>
      </c>
      <c r="AK61" s="5">
        <v>0.72</v>
      </c>
      <c r="AL61" s="6">
        <v>5</v>
      </c>
      <c r="AM61" s="6" t="s">
        <v>377</v>
      </c>
      <c r="AN61" s="6">
        <f t="shared" si="0"/>
        <v>0</v>
      </c>
      <c r="AO61" s="6">
        <v>2.5</v>
      </c>
      <c r="AP61" s="6">
        <v>2.5</v>
      </c>
      <c r="AQ61" s="6">
        <v>1.25</v>
      </c>
      <c r="AR61" s="6">
        <f t="shared" si="1"/>
        <v>0</v>
      </c>
      <c r="AS61" s="6">
        <f t="shared" si="2"/>
        <v>0</v>
      </c>
      <c r="AT61" s="6">
        <f t="shared" si="3"/>
        <v>0</v>
      </c>
      <c r="AU61" s="7">
        <v>0.42400000000000004</v>
      </c>
      <c r="AV61" s="7">
        <f t="shared" si="4"/>
        <v>0.71199999999999997</v>
      </c>
      <c r="AW61" s="5" t="s">
        <v>438</v>
      </c>
      <c r="AX61">
        <v>0</v>
      </c>
      <c r="AY61">
        <v>0</v>
      </c>
      <c r="AZ61">
        <f t="shared" si="5"/>
        <v>0</v>
      </c>
    </row>
    <row r="62" spans="1:52">
      <c r="A62" s="5">
        <v>29355</v>
      </c>
      <c r="B62" s="5" t="s">
        <v>351</v>
      </c>
      <c r="C62" s="5"/>
      <c r="D62" s="5"/>
      <c r="E62" s="5" t="s">
        <v>1662</v>
      </c>
      <c r="F62" s="5" t="s">
        <v>353</v>
      </c>
      <c r="G62" s="5" t="s">
        <v>1663</v>
      </c>
      <c r="H62" s="5" t="s">
        <v>1664</v>
      </c>
      <c r="I62" s="5">
        <v>8</v>
      </c>
      <c r="J62" s="5">
        <v>102.3</v>
      </c>
      <c r="K62" s="5">
        <v>81.650000000000006</v>
      </c>
      <c r="L62" s="6" t="s">
        <v>1665</v>
      </c>
      <c r="M62" s="5">
        <v>0.27</v>
      </c>
      <c r="N62" s="5">
        <v>3.41</v>
      </c>
      <c r="O62" s="5">
        <v>15</v>
      </c>
      <c r="P62" s="5">
        <v>38.840000000000003</v>
      </c>
      <c r="Q62" s="5">
        <v>56.25</v>
      </c>
      <c r="R62" s="5">
        <v>22</v>
      </c>
      <c r="S62" s="5">
        <v>56.66</v>
      </c>
      <c r="T62" s="5">
        <v>82.5</v>
      </c>
      <c r="U62" s="5">
        <v>138.75</v>
      </c>
      <c r="V62" s="5">
        <v>1</v>
      </c>
      <c r="W62" s="5" t="s">
        <v>1346</v>
      </c>
      <c r="X62" s="5">
        <v>105</v>
      </c>
      <c r="Y62" s="5" t="s">
        <v>1354</v>
      </c>
      <c r="Z62" s="5">
        <v>10504</v>
      </c>
      <c r="AA62" s="5" t="s">
        <v>1666</v>
      </c>
      <c r="AB62" s="5" t="s">
        <v>364</v>
      </c>
      <c r="AC62" s="5" t="s">
        <v>361</v>
      </c>
      <c r="AD62" s="5" t="s">
        <v>489</v>
      </c>
      <c r="AE62" s="5" t="s">
        <v>363</v>
      </c>
      <c r="AF62" s="5" t="s">
        <v>364</v>
      </c>
      <c r="AG62" s="5" t="s">
        <v>365</v>
      </c>
      <c r="AH62" s="5" t="s">
        <v>1667</v>
      </c>
      <c r="AI62" s="5" t="s">
        <v>364</v>
      </c>
      <c r="AJ62" s="5" t="s">
        <v>364</v>
      </c>
      <c r="AK62" s="5">
        <v>2.4500000000000002</v>
      </c>
      <c r="AL62" s="6">
        <v>5</v>
      </c>
      <c r="AM62" s="6" t="s">
        <v>377</v>
      </c>
      <c r="AN62" s="6">
        <f t="shared" si="0"/>
        <v>0</v>
      </c>
      <c r="AO62" s="6">
        <v>13.8</v>
      </c>
      <c r="AP62" s="6">
        <v>13.8</v>
      </c>
      <c r="AQ62" s="6">
        <v>6.9</v>
      </c>
      <c r="AR62" s="6">
        <f t="shared" si="1"/>
        <v>0</v>
      </c>
      <c r="AS62" s="6">
        <f t="shared" si="2"/>
        <v>0</v>
      </c>
      <c r="AT62" s="6">
        <f t="shared" si="3"/>
        <v>0</v>
      </c>
      <c r="AU62" s="7">
        <v>0.64492753623188404</v>
      </c>
      <c r="AV62" s="7">
        <f t="shared" si="4"/>
        <v>0.82246376811594213</v>
      </c>
      <c r="AW62" s="5">
        <v>12.79</v>
      </c>
      <c r="AX62">
        <v>0</v>
      </c>
      <c r="AY62">
        <f>VLOOKUP(A62,'[2]查询当前所有门店保管帐库存（后勤用）'!$D$1:$G$65536,4,FALSE)</f>
        <v>6</v>
      </c>
      <c r="AZ62">
        <f t="shared" si="5"/>
        <v>6</v>
      </c>
    </row>
    <row r="63" spans="1:52">
      <c r="A63" s="5">
        <v>66265</v>
      </c>
      <c r="B63" s="5" t="s">
        <v>1350</v>
      </c>
      <c r="C63" s="5"/>
      <c r="D63" s="5"/>
      <c r="E63" s="5" t="s">
        <v>1668</v>
      </c>
      <c r="F63" s="5" t="s">
        <v>353</v>
      </c>
      <c r="G63" s="5" t="s">
        <v>1669</v>
      </c>
      <c r="H63" s="5" t="s">
        <v>1670</v>
      </c>
      <c r="I63" s="5" t="s">
        <v>364</v>
      </c>
      <c r="J63" s="5" t="s">
        <v>364</v>
      </c>
      <c r="K63" s="5" t="s">
        <v>364</v>
      </c>
      <c r="L63" s="6" t="s">
        <v>437</v>
      </c>
      <c r="M63" s="5" t="s">
        <v>364</v>
      </c>
      <c r="N63" s="5" t="s">
        <v>364</v>
      </c>
      <c r="O63" s="5" t="s">
        <v>364</v>
      </c>
      <c r="P63" s="5" t="s">
        <v>364</v>
      </c>
      <c r="Q63" s="5" t="s">
        <v>438</v>
      </c>
      <c r="R63" s="5">
        <v>1</v>
      </c>
      <c r="S63" s="5">
        <v>5.5</v>
      </c>
      <c r="T63" s="5" t="s">
        <v>438</v>
      </c>
      <c r="U63" s="5" t="s">
        <v>438</v>
      </c>
      <c r="V63" s="5">
        <v>1</v>
      </c>
      <c r="W63" s="5" t="s">
        <v>1346</v>
      </c>
      <c r="X63" s="5">
        <v>104</v>
      </c>
      <c r="Y63" s="5" t="s">
        <v>1394</v>
      </c>
      <c r="Z63" s="5">
        <v>10402</v>
      </c>
      <c r="AA63" s="5" t="s">
        <v>1671</v>
      </c>
      <c r="AB63" s="5" t="s">
        <v>364</v>
      </c>
      <c r="AC63" s="5" t="s">
        <v>361</v>
      </c>
      <c r="AD63" s="5" t="s">
        <v>362</v>
      </c>
      <c r="AE63" s="5" t="s">
        <v>363</v>
      </c>
      <c r="AF63" s="5" t="s">
        <v>364</v>
      </c>
      <c r="AG63" s="5" t="s">
        <v>365</v>
      </c>
      <c r="AH63" s="5" t="s">
        <v>1672</v>
      </c>
      <c r="AI63" s="5" t="s">
        <v>364</v>
      </c>
      <c r="AJ63" s="5" t="s">
        <v>364</v>
      </c>
      <c r="AK63" s="5">
        <v>5.5</v>
      </c>
      <c r="AL63" s="6">
        <v>11128</v>
      </c>
      <c r="AM63" s="6" t="s">
        <v>1673</v>
      </c>
      <c r="AN63" s="6">
        <f t="shared" si="0"/>
        <v>0</v>
      </c>
      <c r="AO63" s="6">
        <v>18</v>
      </c>
      <c r="AP63" s="6">
        <v>18</v>
      </c>
      <c r="AQ63" s="6">
        <v>9</v>
      </c>
      <c r="AR63" s="6">
        <f t="shared" si="1"/>
        <v>0</v>
      </c>
      <c r="AS63" s="6">
        <f t="shared" si="2"/>
        <v>0</v>
      </c>
      <c r="AT63" s="6">
        <f t="shared" si="3"/>
        <v>0</v>
      </c>
      <c r="AU63" s="7">
        <v>0.3888888888888889</v>
      </c>
      <c r="AV63" s="7">
        <f t="shared" si="4"/>
        <v>0.69444444444444442</v>
      </c>
      <c r="AW63" s="5" t="s">
        <v>438</v>
      </c>
      <c r="AX63">
        <v>0</v>
      </c>
      <c r="AY63">
        <v>0</v>
      </c>
      <c r="AZ63">
        <f t="shared" si="5"/>
        <v>0</v>
      </c>
    </row>
    <row r="64" spans="1:52">
      <c r="A64" s="5">
        <v>58451</v>
      </c>
      <c r="B64" s="5" t="s">
        <v>1341</v>
      </c>
      <c r="C64" s="5"/>
      <c r="D64" s="5"/>
      <c r="E64" s="5" t="s">
        <v>1674</v>
      </c>
      <c r="F64" s="5" t="s">
        <v>460</v>
      </c>
      <c r="G64" s="5" t="s">
        <v>1675</v>
      </c>
      <c r="H64" s="5" t="s">
        <v>1676</v>
      </c>
      <c r="I64" s="5">
        <v>1</v>
      </c>
      <c r="J64" s="5">
        <v>11.9</v>
      </c>
      <c r="K64" s="5">
        <v>7.2</v>
      </c>
      <c r="L64" s="6" t="s">
        <v>1677</v>
      </c>
      <c r="M64" s="5">
        <v>0.03</v>
      </c>
      <c r="N64" s="5">
        <v>0.4</v>
      </c>
      <c r="O64" s="5">
        <v>6</v>
      </c>
      <c r="P64" s="5">
        <v>29.4</v>
      </c>
      <c r="Q64" s="5">
        <v>180</v>
      </c>
      <c r="R64" s="5">
        <v>3</v>
      </c>
      <c r="S64" s="5">
        <v>14.7</v>
      </c>
      <c r="T64" s="5">
        <v>90</v>
      </c>
      <c r="U64" s="5">
        <v>270</v>
      </c>
      <c r="V64" s="5">
        <v>1</v>
      </c>
      <c r="W64" s="5" t="s">
        <v>1346</v>
      </c>
      <c r="X64" s="5">
        <v>115</v>
      </c>
      <c r="Y64" s="5" t="s">
        <v>1378</v>
      </c>
      <c r="Z64" s="5">
        <v>11502</v>
      </c>
      <c r="AA64" s="5" t="s">
        <v>1678</v>
      </c>
      <c r="AB64" s="5" t="s">
        <v>364</v>
      </c>
      <c r="AC64" s="5" t="s">
        <v>361</v>
      </c>
      <c r="AD64" s="5" t="s">
        <v>362</v>
      </c>
      <c r="AE64" s="5" t="s">
        <v>363</v>
      </c>
      <c r="AF64" s="5" t="s">
        <v>364</v>
      </c>
      <c r="AG64" s="5" t="s">
        <v>365</v>
      </c>
      <c r="AH64" s="5" t="s">
        <v>1679</v>
      </c>
      <c r="AI64" s="5">
        <v>1</v>
      </c>
      <c r="AJ64" s="9">
        <v>40778</v>
      </c>
      <c r="AK64" s="5">
        <v>4.9000000000000004</v>
      </c>
      <c r="AL64" s="6">
        <v>1534</v>
      </c>
      <c r="AM64" s="6" t="s">
        <v>1397</v>
      </c>
      <c r="AN64" s="6">
        <f t="shared" si="0"/>
        <v>0</v>
      </c>
      <c r="AO64" s="6">
        <v>13.4</v>
      </c>
      <c r="AP64" s="6">
        <v>13.4</v>
      </c>
      <c r="AQ64" s="6">
        <v>6.7</v>
      </c>
      <c r="AR64" s="6">
        <f t="shared" si="1"/>
        <v>0</v>
      </c>
      <c r="AS64" s="6">
        <f t="shared" si="2"/>
        <v>0</v>
      </c>
      <c r="AT64" s="6">
        <f t="shared" si="3"/>
        <v>0</v>
      </c>
      <c r="AU64" s="7">
        <v>0.26865671641791039</v>
      </c>
      <c r="AV64" s="7">
        <f t="shared" si="4"/>
        <v>0.63432835820895517</v>
      </c>
      <c r="AW64" s="5">
        <v>11.9</v>
      </c>
      <c r="AX64">
        <v>0</v>
      </c>
      <c r="AY64">
        <v>0</v>
      </c>
      <c r="AZ64">
        <f t="shared" si="5"/>
        <v>0</v>
      </c>
    </row>
    <row r="65" spans="1:54">
      <c r="A65" s="5">
        <v>88727</v>
      </c>
      <c r="B65" s="5" t="s">
        <v>351</v>
      </c>
      <c r="C65" s="5">
        <f>VLOOKUP(A65,[1]查询时间段分门店销售明细!$D$1:$N$65536,11,FALSE)</f>
        <v>2</v>
      </c>
      <c r="D65" s="5">
        <f>VLOOKUP(A65,[1]查询时间段分门店销售明细!$D$1:$O$65536,12,FALSE)</f>
        <v>39.6</v>
      </c>
      <c r="E65" s="5" t="s">
        <v>1680</v>
      </c>
      <c r="F65" s="5" t="s">
        <v>353</v>
      </c>
      <c r="G65" s="5" t="s">
        <v>1681</v>
      </c>
      <c r="H65" s="5" t="s">
        <v>1682</v>
      </c>
      <c r="I65" s="5">
        <v>86</v>
      </c>
      <c r="J65" s="5">
        <v>1561.73</v>
      </c>
      <c r="K65" s="5">
        <v>1054.33</v>
      </c>
      <c r="L65" s="6" t="s">
        <v>1683</v>
      </c>
      <c r="M65" s="5">
        <v>2.87</v>
      </c>
      <c r="N65" s="5">
        <v>52.06</v>
      </c>
      <c r="O65" s="5" t="s">
        <v>364</v>
      </c>
      <c r="P65" s="5" t="s">
        <v>364</v>
      </c>
      <c r="Q65" s="5" t="s">
        <v>372</v>
      </c>
      <c r="R65" s="5">
        <v>173</v>
      </c>
      <c r="S65" s="5">
        <v>1020.7</v>
      </c>
      <c r="T65" s="5">
        <v>60.35</v>
      </c>
      <c r="U65" s="5">
        <v>60.35</v>
      </c>
      <c r="V65" s="5">
        <v>1</v>
      </c>
      <c r="W65" s="5" t="s">
        <v>1346</v>
      </c>
      <c r="X65" s="5">
        <v>112</v>
      </c>
      <c r="Y65" s="5" t="s">
        <v>1362</v>
      </c>
      <c r="Z65" s="5">
        <v>11203</v>
      </c>
      <c r="AA65" s="5" t="s">
        <v>1363</v>
      </c>
      <c r="AB65" s="5" t="s">
        <v>360</v>
      </c>
      <c r="AC65" s="5" t="s">
        <v>361</v>
      </c>
      <c r="AD65" s="5" t="s">
        <v>362</v>
      </c>
      <c r="AE65" s="5" t="s">
        <v>363</v>
      </c>
      <c r="AF65" s="5" t="s">
        <v>364</v>
      </c>
      <c r="AG65" s="5" t="s">
        <v>365</v>
      </c>
      <c r="AH65" s="5" t="s">
        <v>1684</v>
      </c>
      <c r="AI65" s="5" t="s">
        <v>364</v>
      </c>
      <c r="AJ65" s="5" t="s">
        <v>364</v>
      </c>
      <c r="AK65" s="5">
        <v>5.9</v>
      </c>
      <c r="AL65" s="6">
        <v>1386</v>
      </c>
      <c r="AM65" s="6" t="s">
        <v>1685</v>
      </c>
      <c r="AN65" s="6">
        <f t="shared" si="0"/>
        <v>11.8</v>
      </c>
      <c r="AO65" s="6">
        <v>19.8</v>
      </c>
      <c r="AP65" s="6">
        <v>19.8</v>
      </c>
      <c r="AQ65" s="6">
        <v>9.9</v>
      </c>
      <c r="AR65" s="6">
        <f t="shared" si="1"/>
        <v>19.8</v>
      </c>
      <c r="AS65" s="6">
        <f t="shared" si="2"/>
        <v>27.8</v>
      </c>
      <c r="AT65" s="6">
        <f t="shared" si="3"/>
        <v>8</v>
      </c>
      <c r="AU65" s="7">
        <v>0.40404040404040403</v>
      </c>
      <c r="AV65" s="7">
        <f t="shared" si="4"/>
        <v>0.70202020202020199</v>
      </c>
      <c r="AW65" s="5">
        <v>18.16</v>
      </c>
      <c r="AX65">
        <v>2</v>
      </c>
      <c r="AY65">
        <f>VLOOKUP(A65,'[2]查询当前所有门店保管帐库存（后勤用）'!$D$1:$G$65536,4,FALSE)</f>
        <v>3</v>
      </c>
      <c r="AZ65">
        <f t="shared" si="5"/>
        <v>-1</v>
      </c>
    </row>
    <row r="66" spans="1:54">
      <c r="A66" s="5">
        <v>104930</v>
      </c>
      <c r="B66" s="5" t="s">
        <v>1341</v>
      </c>
      <c r="C66" s="5"/>
      <c r="D66" s="5"/>
      <c r="E66" s="5" t="s">
        <v>1686</v>
      </c>
      <c r="F66" s="5" t="s">
        <v>353</v>
      </c>
      <c r="G66" s="5" t="s">
        <v>1687</v>
      </c>
      <c r="H66" s="5" t="s">
        <v>1688</v>
      </c>
      <c r="I66" s="5">
        <v>44</v>
      </c>
      <c r="J66" s="5">
        <v>1124.78</v>
      </c>
      <c r="K66" s="5">
        <v>772.78</v>
      </c>
      <c r="L66" s="6" t="s">
        <v>1689</v>
      </c>
      <c r="M66" s="5">
        <v>1.47</v>
      </c>
      <c r="N66" s="5">
        <v>37.49</v>
      </c>
      <c r="O66" s="5">
        <v>75</v>
      </c>
      <c r="P66" s="5">
        <v>600</v>
      </c>
      <c r="Q66" s="5">
        <v>51.14</v>
      </c>
      <c r="R66" s="5">
        <v>113</v>
      </c>
      <c r="S66" s="5">
        <v>904</v>
      </c>
      <c r="T66" s="5">
        <v>77.05</v>
      </c>
      <c r="U66" s="5">
        <v>128.18</v>
      </c>
      <c r="V66" s="5">
        <v>1</v>
      </c>
      <c r="W66" s="5" t="s">
        <v>1346</v>
      </c>
      <c r="X66" s="5">
        <v>101</v>
      </c>
      <c r="Y66" s="5" t="s">
        <v>1401</v>
      </c>
      <c r="Z66" s="5">
        <v>10102</v>
      </c>
      <c r="AA66" s="5" t="s">
        <v>1690</v>
      </c>
      <c r="AB66" s="5" t="s">
        <v>360</v>
      </c>
      <c r="AC66" s="5" t="s">
        <v>361</v>
      </c>
      <c r="AD66" s="5" t="s">
        <v>489</v>
      </c>
      <c r="AE66" s="5" t="s">
        <v>363</v>
      </c>
      <c r="AF66" s="5" t="s">
        <v>364</v>
      </c>
      <c r="AG66" s="5" t="s">
        <v>365</v>
      </c>
      <c r="AH66" s="5" t="s">
        <v>1691</v>
      </c>
      <c r="AI66" s="5" t="s">
        <v>364</v>
      </c>
      <c r="AJ66" s="5" t="s">
        <v>364</v>
      </c>
      <c r="AK66" s="5">
        <v>8</v>
      </c>
      <c r="AL66" s="6">
        <v>22199</v>
      </c>
      <c r="AM66" s="6" t="s">
        <v>1692</v>
      </c>
      <c r="AN66" s="6">
        <f t="shared" ref="AN66:AN129" si="6">AK66*C66</f>
        <v>0</v>
      </c>
      <c r="AO66" s="6">
        <v>27</v>
      </c>
      <c r="AP66" s="6">
        <v>27</v>
      </c>
      <c r="AQ66" s="6">
        <v>13.5</v>
      </c>
      <c r="AR66" s="6">
        <f t="shared" ref="AR66:AR129" si="7">AQ66*C66</f>
        <v>0</v>
      </c>
      <c r="AS66" s="6">
        <f t="shared" ref="AS66:AS129" si="8">D66-AN66</f>
        <v>0</v>
      </c>
      <c r="AT66" s="6">
        <f t="shared" ref="AT66:AT129" si="9">AR66-(AK66*C66)</f>
        <v>0</v>
      </c>
      <c r="AU66" s="7">
        <v>0.40740740740740738</v>
      </c>
      <c r="AV66" s="7">
        <f t="shared" ref="AV66:AV129" si="10">(AP66-AK66)/AP66</f>
        <v>0.70370370370370372</v>
      </c>
      <c r="AW66" s="5">
        <v>25.56</v>
      </c>
      <c r="AX66">
        <v>0</v>
      </c>
      <c r="AY66">
        <f>VLOOKUP(A66,'[2]查询当前所有门店保管帐库存（后勤用）'!$D$1:$G$65536,4,FALSE)</f>
        <v>6</v>
      </c>
      <c r="AZ66">
        <f t="shared" si="5"/>
        <v>6</v>
      </c>
    </row>
    <row r="67" spans="1:54">
      <c r="A67" s="5">
        <v>44883</v>
      </c>
      <c r="B67" s="5" t="s">
        <v>351</v>
      </c>
      <c r="C67" s="5"/>
      <c r="D67" s="5"/>
      <c r="E67" s="5" t="s">
        <v>1693</v>
      </c>
      <c r="F67" s="5" t="s">
        <v>353</v>
      </c>
      <c r="G67" s="5" t="s">
        <v>1694</v>
      </c>
      <c r="H67" s="5" t="s">
        <v>1695</v>
      </c>
      <c r="I67" s="5">
        <v>151</v>
      </c>
      <c r="J67" s="5">
        <v>3162.36</v>
      </c>
      <c r="K67" s="5">
        <v>2441.86</v>
      </c>
      <c r="L67" s="6" t="s">
        <v>1696</v>
      </c>
      <c r="M67" s="5">
        <v>5.03</v>
      </c>
      <c r="N67" s="5">
        <v>105.41</v>
      </c>
      <c r="O67" s="5" t="s">
        <v>364</v>
      </c>
      <c r="P67" s="5" t="s">
        <v>364</v>
      </c>
      <c r="Q67" s="5" t="s">
        <v>372</v>
      </c>
      <c r="R67" s="5">
        <v>220</v>
      </c>
      <c r="S67" s="5">
        <v>1066.3499999999999</v>
      </c>
      <c r="T67" s="5">
        <v>43.71</v>
      </c>
      <c r="U67" s="5">
        <v>43.71</v>
      </c>
      <c r="V67" s="5">
        <v>1</v>
      </c>
      <c r="W67" s="5" t="s">
        <v>1346</v>
      </c>
      <c r="X67" s="5">
        <v>101</v>
      </c>
      <c r="Y67" s="5" t="s">
        <v>1401</v>
      </c>
      <c r="Z67" s="5">
        <v>10102</v>
      </c>
      <c r="AA67" s="5" t="s">
        <v>1690</v>
      </c>
      <c r="AB67" s="5" t="s">
        <v>373</v>
      </c>
      <c r="AC67" s="5" t="s">
        <v>361</v>
      </c>
      <c r="AD67" s="5" t="s">
        <v>362</v>
      </c>
      <c r="AE67" s="5" t="s">
        <v>363</v>
      </c>
      <c r="AF67" s="5" t="s">
        <v>364</v>
      </c>
      <c r="AG67" s="5" t="s">
        <v>365</v>
      </c>
      <c r="AH67" s="5" t="s">
        <v>1697</v>
      </c>
      <c r="AI67" s="5" t="s">
        <v>364</v>
      </c>
      <c r="AJ67" s="5" t="s">
        <v>364</v>
      </c>
      <c r="AK67" s="5">
        <v>4.5999999999999996</v>
      </c>
      <c r="AL67" s="6">
        <v>5</v>
      </c>
      <c r="AM67" s="6" t="s">
        <v>377</v>
      </c>
      <c r="AN67" s="6">
        <f t="shared" si="6"/>
        <v>0</v>
      </c>
      <c r="AO67" s="6">
        <v>23.3</v>
      </c>
      <c r="AP67" s="6">
        <v>23</v>
      </c>
      <c r="AQ67" s="6">
        <v>11.65</v>
      </c>
      <c r="AR67" s="6">
        <f t="shared" si="7"/>
        <v>0</v>
      </c>
      <c r="AS67" s="6">
        <f t="shared" si="8"/>
        <v>0</v>
      </c>
      <c r="AT67" s="6">
        <f t="shared" si="9"/>
        <v>0</v>
      </c>
      <c r="AU67" s="7">
        <v>0.60515021459227469</v>
      </c>
      <c r="AV67" s="7">
        <f t="shared" si="10"/>
        <v>0.79999999999999993</v>
      </c>
      <c r="AW67" s="5">
        <v>20.94</v>
      </c>
      <c r="AX67">
        <v>0</v>
      </c>
      <c r="AY67">
        <f>VLOOKUP(A67,'[2]查询当前所有门店保管帐库存（后勤用）'!$D$1:$G$65536,4,FALSE)</f>
        <v>1</v>
      </c>
      <c r="AZ67">
        <f t="shared" ref="AZ67:AZ130" si="11">AY67-AX67*2</f>
        <v>1</v>
      </c>
    </row>
    <row r="68" spans="1:54">
      <c r="A68" s="5">
        <v>39524</v>
      </c>
      <c r="B68" s="5" t="s">
        <v>1341</v>
      </c>
      <c r="C68" s="5"/>
      <c r="D68" s="5"/>
      <c r="E68" s="5" t="s">
        <v>1698</v>
      </c>
      <c r="F68" s="5" t="s">
        <v>353</v>
      </c>
      <c r="G68" s="5" t="s">
        <v>1699</v>
      </c>
      <c r="H68" s="5" t="s">
        <v>1700</v>
      </c>
      <c r="I68" s="5" t="s">
        <v>364</v>
      </c>
      <c r="J68" s="5" t="s">
        <v>364</v>
      </c>
      <c r="K68" s="5" t="s">
        <v>364</v>
      </c>
      <c r="L68" s="6" t="s">
        <v>437</v>
      </c>
      <c r="M68" s="5" t="s">
        <v>364</v>
      </c>
      <c r="N68" s="5" t="s">
        <v>364</v>
      </c>
      <c r="O68" s="5">
        <v>3</v>
      </c>
      <c r="P68" s="5">
        <v>4.5</v>
      </c>
      <c r="Q68" s="5" t="s">
        <v>438</v>
      </c>
      <c r="R68" s="5">
        <v>1</v>
      </c>
      <c r="S68" s="5">
        <v>1.6</v>
      </c>
      <c r="T68" s="5" t="s">
        <v>438</v>
      </c>
      <c r="U68" s="5" t="s">
        <v>438</v>
      </c>
      <c r="V68" s="5">
        <v>1</v>
      </c>
      <c r="W68" s="5" t="s">
        <v>1346</v>
      </c>
      <c r="X68" s="5">
        <v>123</v>
      </c>
      <c r="Y68" s="5" t="s">
        <v>1701</v>
      </c>
      <c r="Z68" s="5">
        <v>12304</v>
      </c>
      <c r="AA68" s="5" t="s">
        <v>1702</v>
      </c>
      <c r="AB68" s="5" t="s">
        <v>364</v>
      </c>
      <c r="AC68" s="5" t="s">
        <v>361</v>
      </c>
      <c r="AD68" s="5" t="s">
        <v>489</v>
      </c>
      <c r="AE68" s="5" t="s">
        <v>363</v>
      </c>
      <c r="AF68" s="5" t="s">
        <v>364</v>
      </c>
      <c r="AG68" s="5" t="s">
        <v>365</v>
      </c>
      <c r="AH68" s="5" t="s">
        <v>1703</v>
      </c>
      <c r="AI68" s="5" t="s">
        <v>364</v>
      </c>
      <c r="AJ68" s="5" t="s">
        <v>364</v>
      </c>
      <c r="AK68" s="5">
        <v>1.5</v>
      </c>
      <c r="AL68" s="6">
        <v>1534</v>
      </c>
      <c r="AM68" s="6" t="s">
        <v>1397</v>
      </c>
      <c r="AN68" s="6">
        <f t="shared" si="6"/>
        <v>0</v>
      </c>
      <c r="AO68" s="6">
        <v>4</v>
      </c>
      <c r="AP68" s="6">
        <v>4</v>
      </c>
      <c r="AQ68" s="6">
        <v>2</v>
      </c>
      <c r="AR68" s="6">
        <f t="shared" si="7"/>
        <v>0</v>
      </c>
      <c r="AS68" s="6">
        <f t="shared" si="8"/>
        <v>0</v>
      </c>
      <c r="AT68" s="6">
        <f t="shared" si="9"/>
        <v>0</v>
      </c>
      <c r="AU68" s="7">
        <v>0.25</v>
      </c>
      <c r="AV68" s="7">
        <f t="shared" si="10"/>
        <v>0.625</v>
      </c>
      <c r="AW68" s="5" t="s">
        <v>438</v>
      </c>
      <c r="AX68">
        <v>0</v>
      </c>
      <c r="AY68">
        <v>0</v>
      </c>
      <c r="AZ68">
        <f t="shared" si="11"/>
        <v>0</v>
      </c>
    </row>
    <row r="69" spans="1:54">
      <c r="A69" s="5">
        <v>39954</v>
      </c>
      <c r="B69" s="5" t="s">
        <v>351</v>
      </c>
      <c r="C69" s="5">
        <f>VLOOKUP(A69,[1]查询时间段分门店销售明细!$D$1:$N$65536,11,FALSE)</f>
        <v>2</v>
      </c>
      <c r="D69" s="5">
        <f>VLOOKUP(A69,[1]查询时间段分门店销售明细!$D$1:$O$65536,12,FALSE)</f>
        <v>30</v>
      </c>
      <c r="E69" s="5" t="s">
        <v>1704</v>
      </c>
      <c r="F69" s="5" t="s">
        <v>353</v>
      </c>
      <c r="G69" s="5" t="s">
        <v>1705</v>
      </c>
      <c r="H69" s="5" t="s">
        <v>1706</v>
      </c>
      <c r="I69" s="5">
        <v>64</v>
      </c>
      <c r="J69" s="5">
        <v>919.06</v>
      </c>
      <c r="K69" s="5">
        <v>631.05999999999995</v>
      </c>
      <c r="L69" s="6" t="s">
        <v>1707</v>
      </c>
      <c r="M69" s="5">
        <v>2.13</v>
      </c>
      <c r="N69" s="5">
        <v>30.64</v>
      </c>
      <c r="O69" s="5">
        <v>37</v>
      </c>
      <c r="P69" s="5">
        <v>166.50000000029999</v>
      </c>
      <c r="Q69" s="5">
        <v>17.34</v>
      </c>
      <c r="R69" s="5">
        <v>192</v>
      </c>
      <c r="S69" s="5">
        <v>864.00000000080001</v>
      </c>
      <c r="T69" s="5">
        <v>90</v>
      </c>
      <c r="U69" s="5">
        <v>107.34</v>
      </c>
      <c r="V69" s="5">
        <v>1</v>
      </c>
      <c r="W69" s="5" t="s">
        <v>1346</v>
      </c>
      <c r="X69" s="5">
        <v>125</v>
      </c>
      <c r="Y69" s="5" t="s">
        <v>1708</v>
      </c>
      <c r="Z69" s="5">
        <v>12501</v>
      </c>
      <c r="AA69" s="5" t="s">
        <v>1708</v>
      </c>
      <c r="AB69" s="5" t="s">
        <v>360</v>
      </c>
      <c r="AC69" s="5" t="s">
        <v>361</v>
      </c>
      <c r="AD69" s="5" t="s">
        <v>489</v>
      </c>
      <c r="AE69" s="5" t="s">
        <v>363</v>
      </c>
      <c r="AF69" s="5" t="s">
        <v>364</v>
      </c>
      <c r="AG69" s="5" t="s">
        <v>365</v>
      </c>
      <c r="AH69" s="5" t="s">
        <v>1709</v>
      </c>
      <c r="AI69" s="5" t="s">
        <v>364</v>
      </c>
      <c r="AJ69" s="5" t="s">
        <v>364</v>
      </c>
      <c r="AK69" s="5">
        <v>4.5</v>
      </c>
      <c r="AL69" s="6">
        <v>21880</v>
      </c>
      <c r="AM69" s="6" t="s">
        <v>1653</v>
      </c>
      <c r="AN69" s="6">
        <f t="shared" si="6"/>
        <v>9</v>
      </c>
      <c r="AO69" s="6">
        <v>15</v>
      </c>
      <c r="AP69" s="6">
        <v>15</v>
      </c>
      <c r="AQ69" s="6">
        <v>7.5</v>
      </c>
      <c r="AR69" s="6">
        <f t="shared" si="7"/>
        <v>15</v>
      </c>
      <c r="AS69" s="6">
        <f t="shared" si="8"/>
        <v>21</v>
      </c>
      <c r="AT69" s="6">
        <f t="shared" si="9"/>
        <v>6</v>
      </c>
      <c r="AU69" s="7">
        <v>0.4</v>
      </c>
      <c r="AV69" s="7">
        <f t="shared" si="10"/>
        <v>0.7</v>
      </c>
      <c r="AW69" s="5">
        <v>14.36</v>
      </c>
      <c r="AX69">
        <v>2</v>
      </c>
      <c r="AY69">
        <f>VLOOKUP(A69,'[2]查询当前所有门店保管帐库存（后勤用）'!$D$1:$G$65536,4,FALSE)</f>
        <v>2</v>
      </c>
      <c r="AZ69">
        <f t="shared" si="11"/>
        <v>-2</v>
      </c>
      <c r="BA69">
        <v>5</v>
      </c>
    </row>
    <row r="70" spans="1:54">
      <c r="A70" s="5">
        <v>102689</v>
      </c>
      <c r="B70" s="5" t="s">
        <v>1341</v>
      </c>
      <c r="C70" s="5"/>
      <c r="D70" s="5"/>
      <c r="E70" s="5" t="s">
        <v>1710</v>
      </c>
      <c r="F70" s="5" t="s">
        <v>353</v>
      </c>
      <c r="G70" s="5" t="s">
        <v>1711</v>
      </c>
      <c r="H70" s="5" t="s">
        <v>1712</v>
      </c>
      <c r="I70" s="5">
        <v>42</v>
      </c>
      <c r="J70" s="5">
        <v>3136.16</v>
      </c>
      <c r="K70" s="5">
        <v>1813.48</v>
      </c>
      <c r="L70" s="6" t="s">
        <v>865</v>
      </c>
      <c r="M70" s="5">
        <v>1.4</v>
      </c>
      <c r="N70" s="5">
        <v>104.54</v>
      </c>
      <c r="O70" s="5">
        <v>27</v>
      </c>
      <c r="P70" s="5">
        <v>864</v>
      </c>
      <c r="Q70" s="5">
        <v>19.29</v>
      </c>
      <c r="R70" s="5">
        <v>102</v>
      </c>
      <c r="S70" s="5">
        <v>3160.68</v>
      </c>
      <c r="T70" s="5">
        <v>72.86</v>
      </c>
      <c r="U70" s="5">
        <v>92.14</v>
      </c>
      <c r="V70" s="5">
        <v>1</v>
      </c>
      <c r="W70" s="5" t="s">
        <v>1346</v>
      </c>
      <c r="X70" s="5">
        <v>115</v>
      </c>
      <c r="Y70" s="5" t="s">
        <v>1378</v>
      </c>
      <c r="Z70" s="5">
        <v>11501</v>
      </c>
      <c r="AA70" s="5" t="s">
        <v>1379</v>
      </c>
      <c r="AB70" s="5" t="s">
        <v>360</v>
      </c>
      <c r="AC70" s="5" t="s">
        <v>361</v>
      </c>
      <c r="AD70" s="5" t="s">
        <v>362</v>
      </c>
      <c r="AE70" s="5" t="s">
        <v>363</v>
      </c>
      <c r="AF70" s="5" t="s">
        <v>364</v>
      </c>
      <c r="AG70" s="5" t="s">
        <v>365</v>
      </c>
      <c r="AH70" s="5" t="s">
        <v>1713</v>
      </c>
      <c r="AI70" s="5" t="s">
        <v>364</v>
      </c>
      <c r="AJ70" s="5" t="s">
        <v>364</v>
      </c>
      <c r="AK70" s="5">
        <v>32</v>
      </c>
      <c r="AL70" s="6">
        <v>13597</v>
      </c>
      <c r="AM70" s="6" t="s">
        <v>920</v>
      </c>
      <c r="AN70" s="6">
        <f t="shared" si="6"/>
        <v>0</v>
      </c>
      <c r="AO70" s="6">
        <v>88</v>
      </c>
      <c r="AP70" s="6">
        <v>88</v>
      </c>
      <c r="AQ70" s="6">
        <v>44</v>
      </c>
      <c r="AR70" s="6">
        <f t="shared" si="7"/>
        <v>0</v>
      </c>
      <c r="AS70" s="6">
        <f t="shared" si="8"/>
        <v>0</v>
      </c>
      <c r="AT70" s="6">
        <f t="shared" si="9"/>
        <v>0</v>
      </c>
      <c r="AU70" s="7">
        <v>0.27272727272727271</v>
      </c>
      <c r="AV70" s="7">
        <f t="shared" si="10"/>
        <v>0.63636363636363635</v>
      </c>
      <c r="AW70" s="5">
        <v>74.67</v>
      </c>
      <c r="AX70">
        <v>0</v>
      </c>
      <c r="AY70">
        <f>VLOOKUP(A70,'[2]查询当前所有门店保管帐库存（后勤用）'!$D$1:$G$65536,4,FALSE)</f>
        <v>1</v>
      </c>
      <c r="AZ70">
        <f t="shared" si="11"/>
        <v>1</v>
      </c>
    </row>
    <row r="71" spans="1:54">
      <c r="A71" s="5">
        <v>65110</v>
      </c>
      <c r="B71" s="5" t="s">
        <v>351</v>
      </c>
      <c r="C71" s="5">
        <f>VLOOKUP(A71,[1]查询时间段分门店销售明细!$D$1:$N$65536,11,FALSE)</f>
        <v>12</v>
      </c>
      <c r="D71" s="5">
        <f>VLOOKUP(A71,[1]查询时间段分门店销售明细!$D$1:$O$65536,12,FALSE)</f>
        <v>407.05</v>
      </c>
      <c r="E71" s="5" t="s">
        <v>1714</v>
      </c>
      <c r="F71" s="5" t="s">
        <v>353</v>
      </c>
      <c r="G71" s="5" t="s">
        <v>1715</v>
      </c>
      <c r="H71" s="5" t="s">
        <v>1716</v>
      </c>
      <c r="I71" s="5">
        <v>250</v>
      </c>
      <c r="J71" s="5">
        <v>7899.69</v>
      </c>
      <c r="K71" s="5">
        <v>5024.6899999999996</v>
      </c>
      <c r="L71" s="6" t="s">
        <v>1717</v>
      </c>
      <c r="M71" s="5">
        <v>8.33</v>
      </c>
      <c r="N71" s="5">
        <v>263.32</v>
      </c>
      <c r="O71" s="5">
        <v>15</v>
      </c>
      <c r="P71" s="5">
        <v>172.5</v>
      </c>
      <c r="Q71" s="5">
        <v>1.8</v>
      </c>
      <c r="R71" s="5">
        <v>353</v>
      </c>
      <c r="S71" s="5">
        <v>4059.5</v>
      </c>
      <c r="T71" s="5">
        <v>42.36</v>
      </c>
      <c r="U71" s="5">
        <v>44.16</v>
      </c>
      <c r="V71" s="5">
        <v>1</v>
      </c>
      <c r="W71" s="5" t="s">
        <v>1346</v>
      </c>
      <c r="X71" s="5">
        <v>101</v>
      </c>
      <c r="Y71" s="5" t="s">
        <v>1401</v>
      </c>
      <c r="Z71" s="5">
        <v>10102</v>
      </c>
      <c r="AA71" s="5" t="s">
        <v>1690</v>
      </c>
      <c r="AB71" s="5" t="s">
        <v>360</v>
      </c>
      <c r="AC71" s="5" t="s">
        <v>361</v>
      </c>
      <c r="AD71" s="5" t="s">
        <v>489</v>
      </c>
      <c r="AE71" s="5" t="s">
        <v>363</v>
      </c>
      <c r="AF71" s="5" t="s">
        <v>364</v>
      </c>
      <c r="AG71" s="5" t="s">
        <v>365</v>
      </c>
      <c r="AH71" s="5" t="s">
        <v>1718</v>
      </c>
      <c r="AI71" s="5" t="s">
        <v>364</v>
      </c>
      <c r="AJ71" s="5" t="s">
        <v>364</v>
      </c>
      <c r="AK71" s="5">
        <v>11.5</v>
      </c>
      <c r="AL71" s="6">
        <v>70605</v>
      </c>
      <c r="AM71" s="6" t="s">
        <v>1719</v>
      </c>
      <c r="AN71" s="6">
        <f t="shared" si="6"/>
        <v>138</v>
      </c>
      <c r="AO71" s="6">
        <v>34.9</v>
      </c>
      <c r="AP71" s="6">
        <v>34.9</v>
      </c>
      <c r="AQ71" s="6">
        <v>17.45</v>
      </c>
      <c r="AR71" s="6">
        <f t="shared" si="7"/>
        <v>209.39999999999998</v>
      </c>
      <c r="AS71" s="6">
        <f t="shared" si="8"/>
        <v>269.05</v>
      </c>
      <c r="AT71" s="6">
        <f t="shared" si="9"/>
        <v>71.399999999999977</v>
      </c>
      <c r="AU71" s="7">
        <v>0.34097421203438394</v>
      </c>
      <c r="AV71" s="7">
        <f t="shared" si="10"/>
        <v>0.67048710601719197</v>
      </c>
      <c r="AW71" s="5">
        <v>31.6</v>
      </c>
      <c r="AX71">
        <v>12</v>
      </c>
      <c r="AY71">
        <f>VLOOKUP(A71,'[2]查询当前所有门店保管帐库存（后勤用）'!$D$1:$G$65536,4,FALSE)</f>
        <v>47</v>
      </c>
      <c r="AZ71">
        <f t="shared" si="11"/>
        <v>23</v>
      </c>
    </row>
    <row r="72" spans="1:54">
      <c r="A72" s="5">
        <v>24796</v>
      </c>
      <c r="B72" s="5" t="s">
        <v>351</v>
      </c>
      <c r="C72" s="5"/>
      <c r="D72" s="5"/>
      <c r="E72" s="5" t="s">
        <v>1732</v>
      </c>
      <c r="F72" s="5" t="s">
        <v>353</v>
      </c>
      <c r="G72" s="5" t="s">
        <v>1733</v>
      </c>
      <c r="H72" s="5" t="s">
        <v>407</v>
      </c>
      <c r="I72" s="5">
        <v>33</v>
      </c>
      <c r="J72" s="5">
        <v>391.57</v>
      </c>
      <c r="K72" s="5">
        <v>284.08999999999997</v>
      </c>
      <c r="L72" s="6" t="s">
        <v>1734</v>
      </c>
      <c r="M72" s="5">
        <v>1.1000000000000001</v>
      </c>
      <c r="N72" s="5">
        <v>13.05</v>
      </c>
      <c r="O72" s="5" t="s">
        <v>364</v>
      </c>
      <c r="P72" s="5" t="s">
        <v>364</v>
      </c>
      <c r="Q72" s="5" t="s">
        <v>372</v>
      </c>
      <c r="R72" s="5">
        <v>119</v>
      </c>
      <c r="S72" s="5">
        <v>388.35379999999998</v>
      </c>
      <c r="T72" s="5">
        <v>108.18</v>
      </c>
      <c r="U72" s="5">
        <v>108.18</v>
      </c>
      <c r="V72" s="5">
        <v>1</v>
      </c>
      <c r="W72" s="5" t="s">
        <v>1346</v>
      </c>
      <c r="X72" s="5">
        <v>101</v>
      </c>
      <c r="Y72" s="5" t="s">
        <v>1401</v>
      </c>
      <c r="Z72" s="5">
        <v>10103</v>
      </c>
      <c r="AA72" s="5" t="s">
        <v>1433</v>
      </c>
      <c r="AB72" s="5" t="s">
        <v>364</v>
      </c>
      <c r="AC72" s="5" t="s">
        <v>361</v>
      </c>
      <c r="AD72" s="5" t="s">
        <v>489</v>
      </c>
      <c r="AE72" s="5" t="s">
        <v>363</v>
      </c>
      <c r="AF72" s="5" t="s">
        <v>364</v>
      </c>
      <c r="AG72" s="5" t="s">
        <v>365</v>
      </c>
      <c r="AH72" s="5" t="s">
        <v>1735</v>
      </c>
      <c r="AI72" s="5" t="s">
        <v>364</v>
      </c>
      <c r="AJ72" s="5" t="s">
        <v>364</v>
      </c>
      <c r="AK72" s="5">
        <v>3.25</v>
      </c>
      <c r="AL72" s="6">
        <v>5</v>
      </c>
      <c r="AM72" s="6" t="s">
        <v>377</v>
      </c>
      <c r="AN72" s="6">
        <f t="shared" si="6"/>
        <v>0</v>
      </c>
      <c r="AO72" s="6">
        <v>13</v>
      </c>
      <c r="AP72" s="6">
        <v>13</v>
      </c>
      <c r="AQ72" s="6">
        <v>6.5</v>
      </c>
      <c r="AR72" s="6">
        <f t="shared" si="7"/>
        <v>0</v>
      </c>
      <c r="AS72" s="6">
        <f t="shared" si="8"/>
        <v>0</v>
      </c>
      <c r="AT72" s="6">
        <f t="shared" si="9"/>
        <v>0</v>
      </c>
      <c r="AU72" s="7">
        <v>0.5</v>
      </c>
      <c r="AV72" s="7">
        <f t="shared" si="10"/>
        <v>0.75</v>
      </c>
      <c r="AW72" s="5">
        <v>11.87</v>
      </c>
      <c r="AX72">
        <v>0</v>
      </c>
      <c r="AY72">
        <f>VLOOKUP(A72,'[2]查询当前所有门店保管帐库存（后勤用）'!$D$1:$G$65536,4,FALSE)</f>
        <v>1</v>
      </c>
      <c r="AZ72">
        <f t="shared" si="11"/>
        <v>1</v>
      </c>
    </row>
    <row r="73" spans="1:54">
      <c r="A73" s="5">
        <v>37874</v>
      </c>
      <c r="B73" s="5" t="s">
        <v>351</v>
      </c>
      <c r="C73" s="5"/>
      <c r="D73" s="5"/>
      <c r="E73" s="5" t="s">
        <v>1744</v>
      </c>
      <c r="F73" s="5" t="s">
        <v>353</v>
      </c>
      <c r="G73" s="5" t="s">
        <v>1745</v>
      </c>
      <c r="H73" s="5" t="s">
        <v>407</v>
      </c>
      <c r="I73" s="5">
        <v>2</v>
      </c>
      <c r="J73" s="5">
        <v>12.6</v>
      </c>
      <c r="K73" s="5">
        <v>7.8075999999999999</v>
      </c>
      <c r="L73" s="6" t="s">
        <v>1746</v>
      </c>
      <c r="M73" s="5">
        <v>7.0000000000000007E-2</v>
      </c>
      <c r="N73" s="5">
        <v>0.42</v>
      </c>
      <c r="O73" s="5" t="s">
        <v>364</v>
      </c>
      <c r="P73" s="5" t="s">
        <v>364</v>
      </c>
      <c r="Q73" s="5" t="s">
        <v>372</v>
      </c>
      <c r="R73" s="5">
        <v>3</v>
      </c>
      <c r="S73" s="5">
        <v>7.22</v>
      </c>
      <c r="T73" s="5">
        <v>45</v>
      </c>
      <c r="U73" s="5">
        <v>45</v>
      </c>
      <c r="V73" s="5">
        <v>1</v>
      </c>
      <c r="W73" s="5" t="s">
        <v>1346</v>
      </c>
      <c r="X73" s="5">
        <v>101</v>
      </c>
      <c r="Y73" s="5" t="s">
        <v>1401</v>
      </c>
      <c r="Z73" s="5">
        <v>10107</v>
      </c>
      <c r="AA73" s="5" t="s">
        <v>1747</v>
      </c>
      <c r="AB73" s="5" t="s">
        <v>364</v>
      </c>
      <c r="AC73" s="5" t="s">
        <v>361</v>
      </c>
      <c r="AD73" s="5" t="s">
        <v>362</v>
      </c>
      <c r="AE73" s="5" t="s">
        <v>363</v>
      </c>
      <c r="AF73" s="5" t="s">
        <v>364</v>
      </c>
      <c r="AG73" s="5" t="s">
        <v>365</v>
      </c>
      <c r="AH73" s="5" t="s">
        <v>1748</v>
      </c>
      <c r="AI73" s="5" t="s">
        <v>364</v>
      </c>
      <c r="AJ73" s="5" t="s">
        <v>364</v>
      </c>
      <c r="AK73" s="5">
        <v>2.36</v>
      </c>
      <c r="AL73" s="6">
        <v>5</v>
      </c>
      <c r="AM73" s="6" t="s">
        <v>377</v>
      </c>
      <c r="AN73" s="6">
        <f t="shared" si="6"/>
        <v>0</v>
      </c>
      <c r="AO73" s="6">
        <v>6.3</v>
      </c>
      <c r="AP73" s="6">
        <v>6.3</v>
      </c>
      <c r="AQ73" s="6">
        <v>3.15</v>
      </c>
      <c r="AR73" s="6">
        <f t="shared" si="7"/>
        <v>0</v>
      </c>
      <c r="AS73" s="6">
        <f t="shared" si="8"/>
        <v>0</v>
      </c>
      <c r="AT73" s="6">
        <f t="shared" si="9"/>
        <v>0</v>
      </c>
      <c r="AU73" s="7">
        <v>0.25079365079365079</v>
      </c>
      <c r="AV73" s="7">
        <f t="shared" si="10"/>
        <v>0.6253968253968254</v>
      </c>
      <c r="AW73" s="5">
        <v>6.3</v>
      </c>
      <c r="AX73">
        <v>0</v>
      </c>
      <c r="AY73">
        <v>0</v>
      </c>
      <c r="AZ73">
        <f t="shared" si="11"/>
        <v>0</v>
      </c>
    </row>
    <row r="74" spans="1:54">
      <c r="A74" s="5">
        <v>23754</v>
      </c>
      <c r="B74" s="5" t="s">
        <v>351</v>
      </c>
      <c r="C74" s="5"/>
      <c r="D74" s="5"/>
      <c r="E74" s="5" t="s">
        <v>405</v>
      </c>
      <c r="F74" s="5" t="s">
        <v>353</v>
      </c>
      <c r="G74" s="5" t="s">
        <v>1749</v>
      </c>
      <c r="H74" s="5" t="s">
        <v>407</v>
      </c>
      <c r="I74" s="5">
        <v>2</v>
      </c>
      <c r="J74" s="5">
        <v>23.5</v>
      </c>
      <c r="K74" s="5">
        <v>14.82</v>
      </c>
      <c r="L74" s="6" t="s">
        <v>1750</v>
      </c>
      <c r="M74" s="5">
        <v>7.0000000000000007E-2</v>
      </c>
      <c r="N74" s="5">
        <v>0.78</v>
      </c>
      <c r="O74" s="5" t="s">
        <v>364</v>
      </c>
      <c r="P74" s="5" t="s">
        <v>364</v>
      </c>
      <c r="Q74" s="5" t="s">
        <v>372</v>
      </c>
      <c r="R74" s="5">
        <v>12</v>
      </c>
      <c r="S74" s="5">
        <v>52.6</v>
      </c>
      <c r="T74" s="5">
        <v>180</v>
      </c>
      <c r="U74" s="5">
        <v>180</v>
      </c>
      <c r="V74" s="5">
        <v>1</v>
      </c>
      <c r="W74" s="5" t="s">
        <v>1346</v>
      </c>
      <c r="X74" s="5">
        <v>110</v>
      </c>
      <c r="Y74" s="5" t="s">
        <v>1383</v>
      </c>
      <c r="Z74" s="5">
        <v>11005</v>
      </c>
      <c r="AA74" s="5" t="s">
        <v>1751</v>
      </c>
      <c r="AB74" s="5" t="s">
        <v>364</v>
      </c>
      <c r="AC74" s="5" t="s">
        <v>361</v>
      </c>
      <c r="AD74" s="5" t="s">
        <v>489</v>
      </c>
      <c r="AE74" s="5" t="s">
        <v>363</v>
      </c>
      <c r="AF74" s="5" t="s">
        <v>364</v>
      </c>
      <c r="AG74" s="5" t="s">
        <v>365</v>
      </c>
      <c r="AH74" s="5" t="s">
        <v>409</v>
      </c>
      <c r="AI74" s="5" t="s">
        <v>364</v>
      </c>
      <c r="AJ74" s="5" t="s">
        <v>364</v>
      </c>
      <c r="AK74" s="5">
        <v>4.34</v>
      </c>
      <c r="AL74" s="6">
        <v>5</v>
      </c>
      <c r="AM74" s="6" t="s">
        <v>377</v>
      </c>
      <c r="AN74" s="6">
        <f t="shared" si="6"/>
        <v>0</v>
      </c>
      <c r="AO74" s="6">
        <v>12.5</v>
      </c>
      <c r="AP74" s="6">
        <v>11</v>
      </c>
      <c r="AQ74" s="6">
        <v>6.25</v>
      </c>
      <c r="AR74" s="6">
        <f t="shared" si="7"/>
        <v>0</v>
      </c>
      <c r="AS74" s="6">
        <f t="shared" si="8"/>
        <v>0</v>
      </c>
      <c r="AT74" s="6">
        <f t="shared" si="9"/>
        <v>0</v>
      </c>
      <c r="AU74" s="7">
        <v>0.30560000000000004</v>
      </c>
      <c r="AV74" s="7">
        <f t="shared" si="10"/>
        <v>0.60545454545454547</v>
      </c>
      <c r="AW74" s="5">
        <v>11.75</v>
      </c>
      <c r="AX74">
        <v>0</v>
      </c>
      <c r="AY74">
        <v>0</v>
      </c>
      <c r="AZ74">
        <f t="shared" si="11"/>
        <v>0</v>
      </c>
    </row>
    <row r="75" spans="1:54">
      <c r="A75" s="5">
        <v>16483</v>
      </c>
      <c r="B75" s="5" t="s">
        <v>351</v>
      </c>
      <c r="C75" s="5"/>
      <c r="D75" s="5"/>
      <c r="E75" s="5" t="s">
        <v>1757</v>
      </c>
      <c r="F75" s="5" t="s">
        <v>353</v>
      </c>
      <c r="G75" s="5" t="s">
        <v>1758</v>
      </c>
      <c r="H75" s="5" t="s">
        <v>1759</v>
      </c>
      <c r="I75" s="5">
        <v>80</v>
      </c>
      <c r="J75" s="5">
        <v>2068.73</v>
      </c>
      <c r="K75" s="5">
        <v>1348.73</v>
      </c>
      <c r="L75" s="6" t="s">
        <v>1393</v>
      </c>
      <c r="M75" s="5">
        <v>2.67</v>
      </c>
      <c r="N75" s="5">
        <v>68.959999999999994</v>
      </c>
      <c r="O75" s="5">
        <v>113</v>
      </c>
      <c r="P75" s="5">
        <v>1017</v>
      </c>
      <c r="Q75" s="5">
        <v>42.37</v>
      </c>
      <c r="R75" s="5">
        <v>76</v>
      </c>
      <c r="S75" s="5">
        <v>684</v>
      </c>
      <c r="T75" s="5">
        <v>28.5</v>
      </c>
      <c r="U75" s="5">
        <v>70.87</v>
      </c>
      <c r="V75" s="5">
        <v>1</v>
      </c>
      <c r="W75" s="5" t="s">
        <v>1346</v>
      </c>
      <c r="X75" s="5">
        <v>115</v>
      </c>
      <c r="Y75" s="5" t="s">
        <v>1378</v>
      </c>
      <c r="Z75" s="5">
        <v>11504</v>
      </c>
      <c r="AA75" s="5" t="s">
        <v>1760</v>
      </c>
      <c r="AB75" s="5" t="s">
        <v>360</v>
      </c>
      <c r="AC75" s="5" t="s">
        <v>361</v>
      </c>
      <c r="AD75" s="5" t="s">
        <v>489</v>
      </c>
      <c r="AE75" s="5" t="s">
        <v>363</v>
      </c>
      <c r="AF75" s="5" t="s">
        <v>364</v>
      </c>
      <c r="AG75" s="5" t="s">
        <v>365</v>
      </c>
      <c r="AH75" s="5" t="s">
        <v>1761</v>
      </c>
      <c r="AI75" s="5" t="s">
        <v>364</v>
      </c>
      <c r="AJ75" s="5" t="s">
        <v>364</v>
      </c>
      <c r="AK75" s="5">
        <v>9</v>
      </c>
      <c r="AL75" s="6">
        <v>21552</v>
      </c>
      <c r="AM75" s="6" t="s">
        <v>1603</v>
      </c>
      <c r="AN75" s="6">
        <f t="shared" si="6"/>
        <v>0</v>
      </c>
      <c r="AO75" s="6">
        <v>28.2</v>
      </c>
      <c r="AP75" s="6">
        <v>28.2</v>
      </c>
      <c r="AQ75" s="6">
        <v>14.1</v>
      </c>
      <c r="AR75" s="6">
        <f t="shared" si="7"/>
        <v>0</v>
      </c>
      <c r="AS75" s="6">
        <f t="shared" si="8"/>
        <v>0</v>
      </c>
      <c r="AT75" s="6">
        <f t="shared" si="9"/>
        <v>0</v>
      </c>
      <c r="AU75" s="7">
        <v>0.36170212765957444</v>
      </c>
      <c r="AV75" s="7">
        <f t="shared" si="10"/>
        <v>0.68085106382978722</v>
      </c>
      <c r="AW75" s="5">
        <v>25.86</v>
      </c>
      <c r="AX75">
        <v>5</v>
      </c>
      <c r="AY75">
        <f>VLOOKUP(A75,'[2]查询当前所有门店保管帐库存（后勤用）'!$D$1:$G$65536,4,FALSE)</f>
        <v>29</v>
      </c>
      <c r="AZ75">
        <f t="shared" si="11"/>
        <v>19</v>
      </c>
    </row>
    <row r="76" spans="1:54">
      <c r="A76" s="5">
        <v>33263</v>
      </c>
      <c r="B76" s="5" t="s">
        <v>351</v>
      </c>
      <c r="C76" s="5"/>
      <c r="D76" s="5"/>
      <c r="E76" s="5" t="s">
        <v>1762</v>
      </c>
      <c r="F76" s="5" t="s">
        <v>353</v>
      </c>
      <c r="G76" s="5" t="s">
        <v>1496</v>
      </c>
      <c r="H76" s="5" t="s">
        <v>1763</v>
      </c>
      <c r="I76" s="5">
        <v>15</v>
      </c>
      <c r="J76" s="5">
        <v>274.39999999999998</v>
      </c>
      <c r="K76" s="5">
        <v>163.1</v>
      </c>
      <c r="L76" s="6" t="s">
        <v>1764</v>
      </c>
      <c r="M76" s="5">
        <v>0.5</v>
      </c>
      <c r="N76" s="5">
        <v>9.15</v>
      </c>
      <c r="O76" s="5" t="s">
        <v>364</v>
      </c>
      <c r="P76" s="5" t="s">
        <v>364</v>
      </c>
      <c r="Q76" s="5" t="s">
        <v>372</v>
      </c>
      <c r="R76" s="5">
        <v>47</v>
      </c>
      <c r="S76" s="5">
        <v>349.6</v>
      </c>
      <c r="T76" s="5">
        <v>94</v>
      </c>
      <c r="U76" s="5">
        <v>94</v>
      </c>
      <c r="V76" s="5">
        <v>1</v>
      </c>
      <c r="W76" s="5" t="s">
        <v>1346</v>
      </c>
      <c r="X76" s="5">
        <v>108</v>
      </c>
      <c r="Y76" s="5" t="s">
        <v>1367</v>
      </c>
      <c r="Z76" s="5">
        <v>10805</v>
      </c>
      <c r="AA76" s="5" t="s">
        <v>1427</v>
      </c>
      <c r="AB76" s="5" t="s">
        <v>364</v>
      </c>
      <c r="AC76" s="5" t="s">
        <v>361</v>
      </c>
      <c r="AD76" s="5" t="s">
        <v>362</v>
      </c>
      <c r="AE76" s="5" t="s">
        <v>363</v>
      </c>
      <c r="AF76" s="5" t="s">
        <v>364</v>
      </c>
      <c r="AG76" s="5" t="s">
        <v>365</v>
      </c>
      <c r="AH76" s="5" t="s">
        <v>1765</v>
      </c>
      <c r="AI76" s="5" t="s">
        <v>364</v>
      </c>
      <c r="AJ76" s="5" t="s">
        <v>364</v>
      </c>
      <c r="AK76" s="5">
        <v>7.1</v>
      </c>
      <c r="AL76" s="6">
        <v>5</v>
      </c>
      <c r="AM76" s="6" t="s">
        <v>377</v>
      </c>
      <c r="AN76" s="6">
        <f t="shared" si="6"/>
        <v>0</v>
      </c>
      <c r="AO76" s="6">
        <v>19.600000000000001</v>
      </c>
      <c r="AP76" s="6">
        <v>19.600000000000001</v>
      </c>
      <c r="AQ76" s="6">
        <v>9.8000000000000007</v>
      </c>
      <c r="AR76" s="6">
        <f t="shared" si="7"/>
        <v>0</v>
      </c>
      <c r="AS76" s="6">
        <f t="shared" si="8"/>
        <v>0</v>
      </c>
      <c r="AT76" s="6">
        <f t="shared" si="9"/>
        <v>0</v>
      </c>
      <c r="AU76" s="7">
        <v>0.27551020408163274</v>
      </c>
      <c r="AV76" s="7">
        <f t="shared" si="10"/>
        <v>0.63775510204081642</v>
      </c>
      <c r="AW76" s="5">
        <v>18.29</v>
      </c>
      <c r="AX76">
        <v>0</v>
      </c>
      <c r="AY76">
        <v>0</v>
      </c>
      <c r="AZ76">
        <f t="shared" si="11"/>
        <v>0</v>
      </c>
    </row>
    <row r="77" spans="1:54">
      <c r="A77" s="5">
        <v>33923</v>
      </c>
      <c r="B77" s="5" t="s">
        <v>351</v>
      </c>
      <c r="C77" s="5"/>
      <c r="D77" s="5"/>
      <c r="E77" s="5" t="s">
        <v>1774</v>
      </c>
      <c r="F77" s="5" t="s">
        <v>353</v>
      </c>
      <c r="G77" s="5" t="s">
        <v>1775</v>
      </c>
      <c r="H77" s="5" t="s">
        <v>1776</v>
      </c>
      <c r="I77" s="5">
        <v>10</v>
      </c>
      <c r="J77" s="5">
        <v>172.94</v>
      </c>
      <c r="K77" s="5">
        <v>112.94</v>
      </c>
      <c r="L77" s="6" t="s">
        <v>1777</v>
      </c>
      <c r="M77" s="5">
        <v>0.33</v>
      </c>
      <c r="N77" s="5">
        <v>5.76</v>
      </c>
      <c r="O77" s="5" t="s">
        <v>364</v>
      </c>
      <c r="P77" s="5" t="s">
        <v>364</v>
      </c>
      <c r="Q77" s="5" t="s">
        <v>372</v>
      </c>
      <c r="R77" s="5">
        <v>41</v>
      </c>
      <c r="S77" s="5">
        <v>246</v>
      </c>
      <c r="T77" s="5">
        <v>123</v>
      </c>
      <c r="U77" s="5">
        <v>123</v>
      </c>
      <c r="V77" s="5">
        <v>1</v>
      </c>
      <c r="W77" s="5" t="s">
        <v>1346</v>
      </c>
      <c r="X77" s="5">
        <v>112</v>
      </c>
      <c r="Y77" s="5" t="s">
        <v>1362</v>
      </c>
      <c r="Z77" s="5">
        <v>11203</v>
      </c>
      <c r="AA77" s="5" t="s">
        <v>1363</v>
      </c>
      <c r="AB77" s="5" t="s">
        <v>364</v>
      </c>
      <c r="AC77" s="5" t="s">
        <v>361</v>
      </c>
      <c r="AD77" s="5" t="s">
        <v>489</v>
      </c>
      <c r="AE77" s="5" t="s">
        <v>363</v>
      </c>
      <c r="AF77" s="5" t="s">
        <v>364</v>
      </c>
      <c r="AG77" s="5" t="s">
        <v>365</v>
      </c>
      <c r="AH77" s="5" t="s">
        <v>1778</v>
      </c>
      <c r="AI77" s="5" t="s">
        <v>364</v>
      </c>
      <c r="AJ77" s="5" t="s">
        <v>364</v>
      </c>
      <c r="AK77" s="5">
        <v>6</v>
      </c>
      <c r="AL77" s="6">
        <v>20851</v>
      </c>
      <c r="AM77" s="6" t="s">
        <v>1779</v>
      </c>
      <c r="AN77" s="6">
        <f t="shared" si="6"/>
        <v>0</v>
      </c>
      <c r="AO77" s="6">
        <v>18</v>
      </c>
      <c r="AP77" s="6">
        <v>18</v>
      </c>
      <c r="AQ77" s="6">
        <v>9</v>
      </c>
      <c r="AR77" s="6">
        <f t="shared" si="7"/>
        <v>0</v>
      </c>
      <c r="AS77" s="6">
        <f t="shared" si="8"/>
        <v>0</v>
      </c>
      <c r="AT77" s="6">
        <f t="shared" si="9"/>
        <v>0</v>
      </c>
      <c r="AU77" s="7">
        <v>0.33333333333333331</v>
      </c>
      <c r="AV77" s="7">
        <f t="shared" si="10"/>
        <v>0.66666666666666663</v>
      </c>
      <c r="AW77" s="5">
        <v>17.29</v>
      </c>
      <c r="AX77">
        <v>0</v>
      </c>
      <c r="AY77">
        <v>0</v>
      </c>
      <c r="AZ77">
        <f t="shared" si="11"/>
        <v>0</v>
      </c>
      <c r="BB77">
        <f>VLOOKUP(A77,[3]请货管理细单!$B$1:$I$65536,8,FALSE)</f>
        <v>1</v>
      </c>
    </row>
    <row r="78" spans="1:54">
      <c r="A78" s="5">
        <v>69757</v>
      </c>
      <c r="B78" s="5" t="s">
        <v>351</v>
      </c>
      <c r="C78" s="5"/>
      <c r="D78" s="5"/>
      <c r="E78" s="5" t="s">
        <v>1780</v>
      </c>
      <c r="F78" s="5" t="s">
        <v>353</v>
      </c>
      <c r="G78" s="5" t="s">
        <v>1781</v>
      </c>
      <c r="H78" s="5" t="s">
        <v>1782</v>
      </c>
      <c r="I78" s="5">
        <v>34</v>
      </c>
      <c r="J78" s="5">
        <v>789.33</v>
      </c>
      <c r="K78" s="5">
        <v>513.92999999999995</v>
      </c>
      <c r="L78" s="6" t="s">
        <v>1783</v>
      </c>
      <c r="M78" s="5">
        <v>1.1299999999999999</v>
      </c>
      <c r="N78" s="5">
        <v>26.31</v>
      </c>
      <c r="O78" s="5">
        <v>4</v>
      </c>
      <c r="P78" s="5">
        <v>32.4</v>
      </c>
      <c r="Q78" s="5">
        <v>3.53</v>
      </c>
      <c r="R78" s="5">
        <v>133</v>
      </c>
      <c r="S78" s="5">
        <v>1077.3</v>
      </c>
      <c r="T78" s="5">
        <v>117.35</v>
      </c>
      <c r="U78" s="5">
        <v>120.88</v>
      </c>
      <c r="V78" s="5">
        <v>1</v>
      </c>
      <c r="W78" s="5" t="s">
        <v>1346</v>
      </c>
      <c r="X78" s="5">
        <v>107</v>
      </c>
      <c r="Y78" s="5" t="s">
        <v>1462</v>
      </c>
      <c r="Z78" s="5">
        <v>10711</v>
      </c>
      <c r="AA78" s="5" t="s">
        <v>1784</v>
      </c>
      <c r="AB78" s="5" t="s">
        <v>360</v>
      </c>
      <c r="AC78" s="5" t="s">
        <v>361</v>
      </c>
      <c r="AD78" s="5" t="s">
        <v>489</v>
      </c>
      <c r="AE78" s="5" t="s">
        <v>363</v>
      </c>
      <c r="AF78" s="5" t="s">
        <v>364</v>
      </c>
      <c r="AG78" s="5" t="s">
        <v>365</v>
      </c>
      <c r="AH78" s="5" t="s">
        <v>1785</v>
      </c>
      <c r="AI78" s="5" t="s">
        <v>364</v>
      </c>
      <c r="AJ78" s="5" t="s">
        <v>364</v>
      </c>
      <c r="AK78" s="5">
        <v>8.1</v>
      </c>
      <c r="AL78" s="6">
        <v>20851</v>
      </c>
      <c r="AM78" s="6" t="s">
        <v>1779</v>
      </c>
      <c r="AN78" s="6">
        <f t="shared" si="6"/>
        <v>0</v>
      </c>
      <c r="AO78" s="6">
        <v>27</v>
      </c>
      <c r="AP78" s="6">
        <v>27</v>
      </c>
      <c r="AQ78" s="6">
        <v>13.5</v>
      </c>
      <c r="AR78" s="6">
        <f t="shared" si="7"/>
        <v>0</v>
      </c>
      <c r="AS78" s="6">
        <f t="shared" si="8"/>
        <v>0</v>
      </c>
      <c r="AT78" s="6">
        <f t="shared" si="9"/>
        <v>0</v>
      </c>
      <c r="AU78" s="7">
        <v>0.4</v>
      </c>
      <c r="AV78" s="7">
        <f t="shared" si="10"/>
        <v>0.7</v>
      </c>
      <c r="AW78" s="5">
        <v>23.22</v>
      </c>
      <c r="AX78">
        <v>0</v>
      </c>
      <c r="AY78">
        <f>VLOOKUP(A78,'[2]查询当前所有门店保管帐库存（后勤用）'!$D$1:$G$65536,4,FALSE)</f>
        <v>4</v>
      </c>
      <c r="AZ78">
        <f t="shared" si="11"/>
        <v>4</v>
      </c>
    </row>
    <row r="79" spans="1:54">
      <c r="A79" s="5">
        <v>69766</v>
      </c>
      <c r="B79" s="5" t="s">
        <v>534</v>
      </c>
      <c r="C79" s="5"/>
      <c r="D79" s="5"/>
      <c r="E79" s="5" t="s">
        <v>1786</v>
      </c>
      <c r="F79" s="5" t="s">
        <v>353</v>
      </c>
      <c r="G79" s="5" t="s">
        <v>1787</v>
      </c>
      <c r="H79" s="5" t="s">
        <v>1782</v>
      </c>
      <c r="I79" s="5">
        <v>72</v>
      </c>
      <c r="J79" s="5">
        <v>1457.06</v>
      </c>
      <c r="K79" s="5">
        <v>895.46</v>
      </c>
      <c r="L79" s="6" t="s">
        <v>1788</v>
      </c>
      <c r="M79" s="5">
        <v>2.4</v>
      </c>
      <c r="N79" s="5">
        <v>48.57</v>
      </c>
      <c r="O79" s="5">
        <v>20</v>
      </c>
      <c r="P79" s="5">
        <v>156</v>
      </c>
      <c r="Q79" s="5">
        <v>8.33</v>
      </c>
      <c r="R79" s="5">
        <v>190</v>
      </c>
      <c r="S79" s="5">
        <v>1482</v>
      </c>
      <c r="T79" s="5">
        <v>79.17</v>
      </c>
      <c r="U79" s="5">
        <v>87.5</v>
      </c>
      <c r="V79" s="5">
        <v>1</v>
      </c>
      <c r="W79" s="5" t="s">
        <v>1346</v>
      </c>
      <c r="X79" s="5">
        <v>108</v>
      </c>
      <c r="Y79" s="5" t="s">
        <v>1367</v>
      </c>
      <c r="Z79" s="5">
        <v>10802</v>
      </c>
      <c r="AA79" s="5" t="s">
        <v>1421</v>
      </c>
      <c r="AB79" s="5" t="s">
        <v>360</v>
      </c>
      <c r="AC79" s="5" t="s">
        <v>361</v>
      </c>
      <c r="AD79" s="5" t="s">
        <v>362</v>
      </c>
      <c r="AE79" s="5" t="s">
        <v>363</v>
      </c>
      <c r="AF79" s="5" t="s">
        <v>364</v>
      </c>
      <c r="AG79" s="5" t="s">
        <v>365</v>
      </c>
      <c r="AH79" s="5" t="s">
        <v>1789</v>
      </c>
      <c r="AI79" s="5" t="s">
        <v>364</v>
      </c>
      <c r="AJ79" s="5" t="s">
        <v>364</v>
      </c>
      <c r="AK79" s="5">
        <v>7.8</v>
      </c>
      <c r="AL79" s="6">
        <v>20851</v>
      </c>
      <c r="AM79" s="6" t="s">
        <v>1779</v>
      </c>
      <c r="AN79" s="6">
        <f t="shared" si="6"/>
        <v>0</v>
      </c>
      <c r="AO79" s="6">
        <v>22.5</v>
      </c>
      <c r="AP79" s="6">
        <v>22.5</v>
      </c>
      <c r="AQ79" s="6">
        <v>11.25</v>
      </c>
      <c r="AR79" s="6">
        <f t="shared" si="7"/>
        <v>0</v>
      </c>
      <c r="AS79" s="6">
        <f t="shared" si="8"/>
        <v>0</v>
      </c>
      <c r="AT79" s="6">
        <f t="shared" si="9"/>
        <v>0</v>
      </c>
      <c r="AU79" s="7">
        <v>0.3066666666666667</v>
      </c>
      <c r="AV79" s="7">
        <f t="shared" si="10"/>
        <v>0.65333333333333332</v>
      </c>
      <c r="AW79" s="5">
        <v>20.239999999999998</v>
      </c>
      <c r="AX79">
        <v>0</v>
      </c>
      <c r="AY79">
        <f>VLOOKUP(A79,'[2]查询当前所有门店保管帐库存（后勤用）'!$D$1:$G$65536,4,FALSE)</f>
        <v>5</v>
      </c>
      <c r="AZ79">
        <f t="shared" si="11"/>
        <v>5</v>
      </c>
    </row>
    <row r="80" spans="1:54">
      <c r="A80" s="5">
        <v>53924</v>
      </c>
      <c r="B80" s="5" t="s">
        <v>351</v>
      </c>
      <c r="C80" s="5"/>
      <c r="D80" s="5"/>
      <c r="E80" s="5" t="s">
        <v>1790</v>
      </c>
      <c r="F80" s="5" t="s">
        <v>353</v>
      </c>
      <c r="G80" s="5" t="s">
        <v>1791</v>
      </c>
      <c r="H80" s="5" t="s">
        <v>1792</v>
      </c>
      <c r="I80" s="5">
        <v>38</v>
      </c>
      <c r="J80" s="5">
        <v>635.59</v>
      </c>
      <c r="K80" s="5">
        <v>464.59</v>
      </c>
      <c r="L80" s="6" t="s">
        <v>1793</v>
      </c>
      <c r="M80" s="5">
        <v>1.27</v>
      </c>
      <c r="N80" s="5">
        <v>21.19</v>
      </c>
      <c r="O80" s="5" t="s">
        <v>364</v>
      </c>
      <c r="P80" s="5" t="s">
        <v>364</v>
      </c>
      <c r="Q80" s="5" t="s">
        <v>372</v>
      </c>
      <c r="R80" s="5">
        <v>155</v>
      </c>
      <c r="S80" s="5">
        <v>697.5</v>
      </c>
      <c r="T80" s="5">
        <v>122.37</v>
      </c>
      <c r="U80" s="5">
        <v>122.37</v>
      </c>
      <c r="V80" s="5">
        <v>1</v>
      </c>
      <c r="W80" s="5" t="s">
        <v>1346</v>
      </c>
      <c r="X80" s="5">
        <v>123</v>
      </c>
      <c r="Y80" s="5" t="s">
        <v>1701</v>
      </c>
      <c r="Z80" s="5">
        <v>12301</v>
      </c>
      <c r="AA80" s="5" t="s">
        <v>1794</v>
      </c>
      <c r="AB80" s="5" t="s">
        <v>364</v>
      </c>
      <c r="AC80" s="5" t="s">
        <v>361</v>
      </c>
      <c r="AD80" s="5" t="s">
        <v>362</v>
      </c>
      <c r="AE80" s="5" t="s">
        <v>363</v>
      </c>
      <c r="AF80" s="5" t="s">
        <v>364</v>
      </c>
      <c r="AG80" s="5" t="s">
        <v>365</v>
      </c>
      <c r="AH80" s="5" t="s">
        <v>1795</v>
      </c>
      <c r="AI80" s="5" t="s">
        <v>364</v>
      </c>
      <c r="AJ80" s="5" t="s">
        <v>364</v>
      </c>
      <c r="AK80" s="5">
        <v>4.5</v>
      </c>
      <c r="AL80" s="6">
        <v>16087</v>
      </c>
      <c r="AM80" s="6" t="s">
        <v>1796</v>
      </c>
      <c r="AN80" s="6">
        <f t="shared" si="6"/>
        <v>0</v>
      </c>
      <c r="AO80" s="6">
        <v>18</v>
      </c>
      <c r="AP80" s="6">
        <v>18</v>
      </c>
      <c r="AQ80" s="6">
        <v>9</v>
      </c>
      <c r="AR80" s="6">
        <f t="shared" si="7"/>
        <v>0</v>
      </c>
      <c r="AS80" s="6">
        <f t="shared" si="8"/>
        <v>0</v>
      </c>
      <c r="AT80" s="6">
        <f t="shared" si="9"/>
        <v>0</v>
      </c>
      <c r="AU80" s="7">
        <v>0.5</v>
      </c>
      <c r="AV80" s="7">
        <f t="shared" si="10"/>
        <v>0.75</v>
      </c>
      <c r="AW80" s="5">
        <v>16.73</v>
      </c>
      <c r="AX80">
        <v>0</v>
      </c>
      <c r="AY80">
        <f>VLOOKUP(A80,'[2]查询当前所有门店保管帐库存（后勤用）'!$D$1:$G$65536,4,FALSE)</f>
        <v>1</v>
      </c>
      <c r="AZ80">
        <f t="shared" si="11"/>
        <v>1</v>
      </c>
    </row>
    <row r="81" spans="1:54">
      <c r="A81" s="5">
        <v>99013</v>
      </c>
      <c r="B81" s="5" t="s">
        <v>351</v>
      </c>
      <c r="C81" s="5"/>
      <c r="D81" s="5"/>
      <c r="E81" s="5" t="s">
        <v>1797</v>
      </c>
      <c r="F81" s="5" t="s">
        <v>353</v>
      </c>
      <c r="G81" s="5" t="s">
        <v>1798</v>
      </c>
      <c r="H81" s="5" t="s">
        <v>1799</v>
      </c>
      <c r="I81" s="5">
        <v>3</v>
      </c>
      <c r="J81" s="5">
        <v>31.5</v>
      </c>
      <c r="K81" s="5">
        <v>21</v>
      </c>
      <c r="L81" s="6" t="s">
        <v>1800</v>
      </c>
      <c r="M81" s="5">
        <v>0.1</v>
      </c>
      <c r="N81" s="5">
        <v>1.05</v>
      </c>
      <c r="O81" s="5" t="s">
        <v>364</v>
      </c>
      <c r="P81" s="5" t="s">
        <v>364</v>
      </c>
      <c r="Q81" s="5" t="s">
        <v>372</v>
      </c>
      <c r="R81" s="5">
        <v>8</v>
      </c>
      <c r="S81" s="5">
        <v>28</v>
      </c>
      <c r="T81" s="5">
        <v>80</v>
      </c>
      <c r="U81" s="5">
        <v>80</v>
      </c>
      <c r="V81" s="5">
        <v>1</v>
      </c>
      <c r="W81" s="5" t="s">
        <v>1346</v>
      </c>
      <c r="X81" s="5">
        <v>107</v>
      </c>
      <c r="Y81" s="5" t="s">
        <v>1462</v>
      </c>
      <c r="Z81" s="5">
        <v>10707</v>
      </c>
      <c r="AA81" s="5" t="s">
        <v>1801</v>
      </c>
      <c r="AB81" s="5" t="s">
        <v>364</v>
      </c>
      <c r="AC81" s="5" t="s">
        <v>361</v>
      </c>
      <c r="AD81" s="5" t="s">
        <v>362</v>
      </c>
      <c r="AE81" s="5" t="s">
        <v>1601</v>
      </c>
      <c r="AF81" s="5" t="s">
        <v>364</v>
      </c>
      <c r="AG81" s="5" t="s">
        <v>365</v>
      </c>
      <c r="AH81" s="5" t="s">
        <v>1802</v>
      </c>
      <c r="AI81" s="5" t="s">
        <v>364</v>
      </c>
      <c r="AJ81" s="5" t="s">
        <v>364</v>
      </c>
      <c r="AK81" s="5">
        <v>3.5</v>
      </c>
      <c r="AL81" s="6">
        <v>6598</v>
      </c>
      <c r="AM81" s="6" t="s">
        <v>1803</v>
      </c>
      <c r="AN81" s="6">
        <f t="shared" si="6"/>
        <v>0</v>
      </c>
      <c r="AO81" s="6">
        <v>10.5</v>
      </c>
      <c r="AP81" s="6">
        <v>10.5</v>
      </c>
      <c r="AQ81" s="6">
        <v>5.25</v>
      </c>
      <c r="AR81" s="6">
        <f t="shared" si="7"/>
        <v>0</v>
      </c>
      <c r="AS81" s="6">
        <f t="shared" si="8"/>
        <v>0</v>
      </c>
      <c r="AT81" s="6">
        <f t="shared" si="9"/>
        <v>0</v>
      </c>
      <c r="AU81" s="7">
        <v>0.33333333333333331</v>
      </c>
      <c r="AV81" s="7">
        <f t="shared" si="10"/>
        <v>0.66666666666666663</v>
      </c>
      <c r="AW81" s="5">
        <v>10.5</v>
      </c>
      <c r="AX81">
        <v>0</v>
      </c>
      <c r="AY81">
        <v>0</v>
      </c>
      <c r="AZ81">
        <f t="shared" si="11"/>
        <v>0</v>
      </c>
    </row>
    <row r="82" spans="1:54">
      <c r="A82" s="5">
        <v>69415</v>
      </c>
      <c r="B82" s="5" t="s">
        <v>351</v>
      </c>
      <c r="C82" s="5"/>
      <c r="D82" s="5"/>
      <c r="E82" s="5" t="s">
        <v>1804</v>
      </c>
      <c r="F82" s="5" t="s">
        <v>353</v>
      </c>
      <c r="G82" s="5" t="s">
        <v>1805</v>
      </c>
      <c r="H82" s="5" t="s">
        <v>1806</v>
      </c>
      <c r="I82" s="5">
        <v>28</v>
      </c>
      <c r="J82" s="5">
        <v>338.75</v>
      </c>
      <c r="K82" s="5">
        <v>234.98</v>
      </c>
      <c r="L82" s="6" t="s">
        <v>1807</v>
      </c>
      <c r="M82" s="5">
        <v>0.93</v>
      </c>
      <c r="N82" s="5">
        <v>11.29</v>
      </c>
      <c r="O82" s="5" t="s">
        <v>364</v>
      </c>
      <c r="P82" s="5" t="s">
        <v>364</v>
      </c>
      <c r="Q82" s="5" t="s">
        <v>372</v>
      </c>
      <c r="R82" s="5">
        <v>45</v>
      </c>
      <c r="S82" s="5">
        <v>165.65690000000001</v>
      </c>
      <c r="T82" s="5">
        <v>48.21</v>
      </c>
      <c r="U82" s="5">
        <v>48.21</v>
      </c>
      <c r="V82" s="5">
        <v>1</v>
      </c>
      <c r="W82" s="5" t="s">
        <v>1346</v>
      </c>
      <c r="X82" s="5">
        <v>102</v>
      </c>
      <c r="Y82" s="5" t="s">
        <v>1808</v>
      </c>
      <c r="Z82" s="5">
        <v>10202</v>
      </c>
      <c r="AA82" s="5" t="s">
        <v>1809</v>
      </c>
      <c r="AB82" s="5" t="s">
        <v>364</v>
      </c>
      <c r="AC82" s="5" t="s">
        <v>361</v>
      </c>
      <c r="AD82" s="5" t="s">
        <v>489</v>
      </c>
      <c r="AE82" s="5" t="s">
        <v>363</v>
      </c>
      <c r="AF82" s="5" t="s">
        <v>374</v>
      </c>
      <c r="AG82" s="5" t="s">
        <v>365</v>
      </c>
      <c r="AH82" s="5" t="s">
        <v>1810</v>
      </c>
      <c r="AI82" s="5" t="s">
        <v>364</v>
      </c>
      <c r="AJ82" s="9">
        <v>40778</v>
      </c>
      <c r="AK82" s="5">
        <v>3.6</v>
      </c>
      <c r="AL82" s="6">
        <v>5</v>
      </c>
      <c r="AM82" s="6" t="s">
        <v>377</v>
      </c>
      <c r="AN82" s="6">
        <f t="shared" si="6"/>
        <v>0</v>
      </c>
      <c r="AO82" s="6">
        <v>12.5</v>
      </c>
      <c r="AP82" s="6">
        <v>12.5</v>
      </c>
      <c r="AQ82" s="6">
        <v>6.25</v>
      </c>
      <c r="AR82" s="6">
        <f t="shared" si="7"/>
        <v>0</v>
      </c>
      <c r="AS82" s="6">
        <f t="shared" si="8"/>
        <v>0</v>
      </c>
      <c r="AT82" s="6">
        <f t="shared" si="9"/>
        <v>0</v>
      </c>
      <c r="AU82" s="7">
        <v>0.42399999999999999</v>
      </c>
      <c r="AV82" s="7">
        <f t="shared" si="10"/>
        <v>0.71200000000000008</v>
      </c>
      <c r="AW82" s="5">
        <v>12.1</v>
      </c>
      <c r="AX82">
        <v>0</v>
      </c>
      <c r="AY82">
        <v>0</v>
      </c>
      <c r="AZ82">
        <f t="shared" si="11"/>
        <v>0</v>
      </c>
    </row>
    <row r="83" spans="1:54">
      <c r="A83" s="5">
        <v>102970</v>
      </c>
      <c r="B83" s="5" t="s">
        <v>351</v>
      </c>
      <c r="C83" s="5"/>
      <c r="D83" s="5"/>
      <c r="E83" s="5" t="s">
        <v>1823</v>
      </c>
      <c r="F83" s="5" t="s">
        <v>353</v>
      </c>
      <c r="G83" s="5" t="s">
        <v>1824</v>
      </c>
      <c r="H83" s="5" t="s">
        <v>1825</v>
      </c>
      <c r="I83" s="5">
        <v>1</v>
      </c>
      <c r="J83" s="5">
        <v>15.8</v>
      </c>
      <c r="K83" s="5">
        <v>11.9</v>
      </c>
      <c r="L83" s="6" t="s">
        <v>1826</v>
      </c>
      <c r="M83" s="5">
        <v>0.03</v>
      </c>
      <c r="N83" s="5">
        <v>0.53</v>
      </c>
      <c r="O83" s="5" t="s">
        <v>364</v>
      </c>
      <c r="P83" s="5" t="s">
        <v>364</v>
      </c>
      <c r="Q83" s="5" t="s">
        <v>372</v>
      </c>
      <c r="R83" s="5">
        <v>2</v>
      </c>
      <c r="S83" s="5">
        <v>7.8</v>
      </c>
      <c r="T83" s="5">
        <v>60</v>
      </c>
      <c r="U83" s="5">
        <v>60</v>
      </c>
      <c r="V83" s="5">
        <v>1</v>
      </c>
      <c r="W83" s="5" t="s">
        <v>1346</v>
      </c>
      <c r="X83" s="5">
        <v>103</v>
      </c>
      <c r="Y83" s="5" t="s">
        <v>1408</v>
      </c>
      <c r="Z83" s="5">
        <v>10307</v>
      </c>
      <c r="AA83" s="5" t="s">
        <v>1415</v>
      </c>
      <c r="AB83" s="5" t="s">
        <v>364</v>
      </c>
      <c r="AC83" s="5" t="s">
        <v>361</v>
      </c>
      <c r="AD83" s="5" t="s">
        <v>489</v>
      </c>
      <c r="AE83" s="5" t="s">
        <v>363</v>
      </c>
      <c r="AF83" s="5" t="s">
        <v>364</v>
      </c>
      <c r="AG83" s="5" t="s">
        <v>365</v>
      </c>
      <c r="AH83" s="5" t="s">
        <v>1827</v>
      </c>
      <c r="AI83" s="5" t="s">
        <v>364</v>
      </c>
      <c r="AJ83" s="5" t="s">
        <v>364</v>
      </c>
      <c r="AK83" s="5">
        <v>3.9</v>
      </c>
      <c r="AL83" s="6">
        <v>21651</v>
      </c>
      <c r="AM83" s="6" t="s">
        <v>1828</v>
      </c>
      <c r="AN83" s="6">
        <f t="shared" si="6"/>
        <v>0</v>
      </c>
      <c r="AO83" s="6">
        <v>15.8</v>
      </c>
      <c r="AP83" s="6">
        <v>15.8</v>
      </c>
      <c r="AQ83" s="6">
        <v>7.9</v>
      </c>
      <c r="AR83" s="6">
        <f t="shared" si="7"/>
        <v>0</v>
      </c>
      <c r="AS83" s="6">
        <f t="shared" si="8"/>
        <v>0</v>
      </c>
      <c r="AT83" s="6">
        <f t="shared" si="9"/>
        <v>0</v>
      </c>
      <c r="AU83" s="7">
        <v>0.50632911392405056</v>
      </c>
      <c r="AV83" s="7">
        <f t="shared" si="10"/>
        <v>0.75316455696202533</v>
      </c>
      <c r="AW83" s="5">
        <v>15.8</v>
      </c>
      <c r="AX83">
        <v>0</v>
      </c>
      <c r="AY83">
        <v>0</v>
      </c>
      <c r="AZ83">
        <f t="shared" si="11"/>
        <v>0</v>
      </c>
    </row>
    <row r="84" spans="1:54">
      <c r="A84" s="5">
        <v>107131</v>
      </c>
      <c r="B84" s="5" t="s">
        <v>351</v>
      </c>
      <c r="C84" s="5"/>
      <c r="D84" s="5"/>
      <c r="E84" s="5" t="s">
        <v>1829</v>
      </c>
      <c r="F84" s="5" t="s">
        <v>353</v>
      </c>
      <c r="G84" s="5" t="s">
        <v>1830</v>
      </c>
      <c r="H84" s="5" t="s">
        <v>1831</v>
      </c>
      <c r="I84" s="5">
        <v>40</v>
      </c>
      <c r="J84" s="5">
        <v>749.94</v>
      </c>
      <c r="K84" s="5">
        <v>449.94</v>
      </c>
      <c r="L84" s="6" t="s">
        <v>698</v>
      </c>
      <c r="M84" s="5">
        <v>1.33</v>
      </c>
      <c r="N84" s="5">
        <v>25</v>
      </c>
      <c r="O84" s="5">
        <v>11</v>
      </c>
      <c r="P84" s="5">
        <v>82.5</v>
      </c>
      <c r="Q84" s="5">
        <v>8.25</v>
      </c>
      <c r="R84" s="5">
        <v>106</v>
      </c>
      <c r="S84" s="5">
        <v>795.00000000030002</v>
      </c>
      <c r="T84" s="5">
        <v>79.5</v>
      </c>
      <c r="U84" s="5">
        <v>87.75</v>
      </c>
      <c r="V84" s="5">
        <v>1</v>
      </c>
      <c r="W84" s="5" t="s">
        <v>1346</v>
      </c>
      <c r="X84" s="5">
        <v>103</v>
      </c>
      <c r="Y84" s="5" t="s">
        <v>1408</v>
      </c>
      <c r="Z84" s="5">
        <v>10303</v>
      </c>
      <c r="AA84" s="5" t="s">
        <v>1832</v>
      </c>
      <c r="AB84" s="5" t="s">
        <v>360</v>
      </c>
      <c r="AC84" s="5" t="s">
        <v>361</v>
      </c>
      <c r="AD84" s="5" t="s">
        <v>362</v>
      </c>
      <c r="AE84" s="5" t="s">
        <v>363</v>
      </c>
      <c r="AF84" s="5" t="s">
        <v>364</v>
      </c>
      <c r="AG84" s="5" t="s">
        <v>365</v>
      </c>
      <c r="AH84" s="5" t="s">
        <v>1833</v>
      </c>
      <c r="AI84" s="5" t="s">
        <v>364</v>
      </c>
      <c r="AJ84" s="5" t="s">
        <v>364</v>
      </c>
      <c r="AK84" s="5">
        <v>7.5</v>
      </c>
      <c r="AL84" s="6">
        <v>22199</v>
      </c>
      <c r="AM84" s="6" t="s">
        <v>1692</v>
      </c>
      <c r="AN84" s="6">
        <f t="shared" si="6"/>
        <v>0</v>
      </c>
      <c r="AO84" s="6">
        <v>21.3</v>
      </c>
      <c r="AP84" s="6">
        <v>21.3</v>
      </c>
      <c r="AQ84" s="6">
        <v>10.65</v>
      </c>
      <c r="AR84" s="6">
        <f t="shared" si="7"/>
        <v>0</v>
      </c>
      <c r="AS84" s="6">
        <f t="shared" si="8"/>
        <v>0</v>
      </c>
      <c r="AT84" s="6">
        <f t="shared" si="9"/>
        <v>0</v>
      </c>
      <c r="AU84" s="7">
        <v>0.29577464788732399</v>
      </c>
      <c r="AV84" s="7">
        <f t="shared" si="10"/>
        <v>0.647887323943662</v>
      </c>
      <c r="AW84" s="5">
        <v>18.75</v>
      </c>
      <c r="AX84">
        <v>0</v>
      </c>
      <c r="AY84">
        <f>VLOOKUP(A84,'[2]查询当前所有门店保管帐库存（后勤用）'!$D$1:$G$65536,4,FALSE)</f>
        <v>1</v>
      </c>
      <c r="AZ84">
        <f t="shared" si="11"/>
        <v>1</v>
      </c>
    </row>
    <row r="85" spans="1:54">
      <c r="A85" s="5">
        <v>62109</v>
      </c>
      <c r="B85" s="5" t="s">
        <v>351</v>
      </c>
      <c r="C85" s="5"/>
      <c r="D85" s="5"/>
      <c r="E85" s="5" t="s">
        <v>1838</v>
      </c>
      <c r="F85" s="5" t="s">
        <v>353</v>
      </c>
      <c r="G85" s="5" t="s">
        <v>1839</v>
      </c>
      <c r="H85" s="5" t="s">
        <v>1840</v>
      </c>
      <c r="I85" s="5">
        <v>6</v>
      </c>
      <c r="J85" s="5">
        <v>58.8</v>
      </c>
      <c r="K85" s="5">
        <v>39</v>
      </c>
      <c r="L85" s="6" t="s">
        <v>1841</v>
      </c>
      <c r="M85" s="5">
        <v>0.2</v>
      </c>
      <c r="N85" s="5">
        <v>1.96</v>
      </c>
      <c r="O85" s="5" t="s">
        <v>364</v>
      </c>
      <c r="P85" s="5" t="s">
        <v>364</v>
      </c>
      <c r="Q85" s="5" t="s">
        <v>372</v>
      </c>
      <c r="R85" s="5">
        <v>24</v>
      </c>
      <c r="S85" s="5">
        <v>79.2</v>
      </c>
      <c r="T85" s="5">
        <v>120</v>
      </c>
      <c r="U85" s="5">
        <v>120</v>
      </c>
      <c r="V85" s="5">
        <v>1</v>
      </c>
      <c r="W85" s="5" t="s">
        <v>1346</v>
      </c>
      <c r="X85" s="5">
        <v>104</v>
      </c>
      <c r="Y85" s="5" t="s">
        <v>1394</v>
      </c>
      <c r="Z85" s="5">
        <v>10404</v>
      </c>
      <c r="AA85" s="5" t="s">
        <v>1842</v>
      </c>
      <c r="AB85" s="5" t="s">
        <v>364</v>
      </c>
      <c r="AC85" s="5" t="s">
        <v>361</v>
      </c>
      <c r="AD85" s="5" t="s">
        <v>489</v>
      </c>
      <c r="AE85" s="5" t="s">
        <v>363</v>
      </c>
      <c r="AF85" s="5" t="s">
        <v>364</v>
      </c>
      <c r="AG85" s="5" t="s">
        <v>365</v>
      </c>
      <c r="AH85" s="5" t="s">
        <v>1843</v>
      </c>
      <c r="AI85" s="5" t="s">
        <v>364</v>
      </c>
      <c r="AJ85" s="5" t="s">
        <v>364</v>
      </c>
      <c r="AK85" s="5">
        <v>3.3</v>
      </c>
      <c r="AL85" s="6">
        <v>74398</v>
      </c>
      <c r="AM85" s="6" t="s">
        <v>1844</v>
      </c>
      <c r="AN85" s="6">
        <f t="shared" si="6"/>
        <v>0</v>
      </c>
      <c r="AO85" s="6">
        <v>9.8000000000000007</v>
      </c>
      <c r="AP85" s="6">
        <v>9.8000000000000007</v>
      </c>
      <c r="AQ85" s="6">
        <v>4.9000000000000004</v>
      </c>
      <c r="AR85" s="6">
        <f t="shared" si="7"/>
        <v>0</v>
      </c>
      <c r="AS85" s="6">
        <f t="shared" si="8"/>
        <v>0</v>
      </c>
      <c r="AT85" s="6">
        <f t="shared" si="9"/>
        <v>0</v>
      </c>
      <c r="AU85" s="7">
        <v>0.32653061224489804</v>
      </c>
      <c r="AV85" s="7">
        <f t="shared" si="10"/>
        <v>0.66326530612244905</v>
      </c>
      <c r="AW85" s="5">
        <v>9.8000000000000007</v>
      </c>
      <c r="AX85">
        <v>0</v>
      </c>
      <c r="AY85">
        <v>0</v>
      </c>
      <c r="AZ85">
        <f t="shared" si="11"/>
        <v>0</v>
      </c>
      <c r="BB85">
        <f>VLOOKUP(A85,[3]请货管理细单!$B$1:$I$65536,8,FALSE)</f>
        <v>2</v>
      </c>
    </row>
    <row r="86" spans="1:54">
      <c r="A86" s="5">
        <v>15654</v>
      </c>
      <c r="B86" s="5" t="s">
        <v>351</v>
      </c>
      <c r="C86" s="5"/>
      <c r="D86" s="5"/>
      <c r="E86" s="5" t="s">
        <v>1845</v>
      </c>
      <c r="F86" s="5" t="s">
        <v>353</v>
      </c>
      <c r="G86" s="5" t="s">
        <v>1846</v>
      </c>
      <c r="H86" s="5" t="s">
        <v>1847</v>
      </c>
      <c r="I86" s="5">
        <v>19</v>
      </c>
      <c r="J86" s="5">
        <v>249.6</v>
      </c>
      <c r="K86" s="5">
        <v>157.14099999999999</v>
      </c>
      <c r="L86" s="6" t="s">
        <v>1848</v>
      </c>
      <c r="M86" s="5">
        <v>0.63</v>
      </c>
      <c r="N86" s="5">
        <v>8.32</v>
      </c>
      <c r="O86" s="5" t="s">
        <v>364</v>
      </c>
      <c r="P86" s="5" t="s">
        <v>364</v>
      </c>
      <c r="Q86" s="5" t="s">
        <v>372</v>
      </c>
      <c r="R86" s="5">
        <v>81</v>
      </c>
      <c r="S86" s="5">
        <v>394.7</v>
      </c>
      <c r="T86" s="5">
        <v>127.89</v>
      </c>
      <c r="U86" s="5">
        <v>127.89</v>
      </c>
      <c r="V86" s="5">
        <v>1</v>
      </c>
      <c r="W86" s="5" t="s">
        <v>1346</v>
      </c>
      <c r="X86" s="5">
        <v>101</v>
      </c>
      <c r="Y86" s="5" t="s">
        <v>1401</v>
      </c>
      <c r="Z86" s="5">
        <v>10102</v>
      </c>
      <c r="AA86" s="5" t="s">
        <v>1690</v>
      </c>
      <c r="AB86" s="5" t="s">
        <v>919</v>
      </c>
      <c r="AC86" s="5" t="s">
        <v>361</v>
      </c>
      <c r="AD86" s="5" t="s">
        <v>489</v>
      </c>
      <c r="AE86" s="5" t="s">
        <v>363</v>
      </c>
      <c r="AF86" s="5" t="s">
        <v>364</v>
      </c>
      <c r="AG86" s="5" t="s">
        <v>365</v>
      </c>
      <c r="AH86" s="5" t="s">
        <v>1849</v>
      </c>
      <c r="AI86" s="5" t="s">
        <v>364</v>
      </c>
      <c r="AJ86" s="5" t="s">
        <v>364</v>
      </c>
      <c r="AK86" s="5">
        <v>4.7</v>
      </c>
      <c r="AL86" s="6">
        <v>5</v>
      </c>
      <c r="AM86" s="6" t="s">
        <v>377</v>
      </c>
      <c r="AN86" s="6">
        <f t="shared" si="6"/>
        <v>0</v>
      </c>
      <c r="AO86" s="6">
        <v>13.7</v>
      </c>
      <c r="AP86" s="6">
        <v>13.7</v>
      </c>
      <c r="AQ86" s="6">
        <v>6.85</v>
      </c>
      <c r="AR86" s="6">
        <f t="shared" si="7"/>
        <v>0</v>
      </c>
      <c r="AS86" s="6">
        <f t="shared" si="8"/>
        <v>0</v>
      </c>
      <c r="AT86" s="6">
        <f t="shared" si="9"/>
        <v>0</v>
      </c>
      <c r="AU86" s="7">
        <v>0.31386861313868608</v>
      </c>
      <c r="AV86" s="7">
        <f t="shared" si="10"/>
        <v>0.65693430656934315</v>
      </c>
      <c r="AW86" s="5">
        <v>13.14</v>
      </c>
      <c r="AX86">
        <v>0</v>
      </c>
      <c r="AY86">
        <f>VLOOKUP(A86,'[2]查询当前所有门店保管帐库存（后勤用）'!$D$1:$G$65536,4,FALSE)</f>
        <v>5</v>
      </c>
      <c r="AZ86">
        <f t="shared" si="11"/>
        <v>5</v>
      </c>
    </row>
    <row r="87" spans="1:54">
      <c r="A87" s="5">
        <v>49184</v>
      </c>
      <c r="B87" s="5" t="s">
        <v>351</v>
      </c>
      <c r="C87" s="5"/>
      <c r="D87" s="5"/>
      <c r="E87" s="5" t="s">
        <v>1850</v>
      </c>
      <c r="F87" s="5" t="s">
        <v>1513</v>
      </c>
      <c r="G87" s="5" t="s">
        <v>1851</v>
      </c>
      <c r="H87" s="5" t="s">
        <v>1852</v>
      </c>
      <c r="I87" s="5">
        <v>3</v>
      </c>
      <c r="J87" s="5">
        <v>31.5</v>
      </c>
      <c r="K87" s="5">
        <v>20.100000000000001</v>
      </c>
      <c r="L87" s="6" t="s">
        <v>1046</v>
      </c>
      <c r="M87" s="5">
        <v>0.1</v>
      </c>
      <c r="N87" s="5">
        <v>1.05</v>
      </c>
      <c r="O87" s="5" t="s">
        <v>364</v>
      </c>
      <c r="P87" s="5" t="s">
        <v>364</v>
      </c>
      <c r="Q87" s="5" t="s">
        <v>372</v>
      </c>
      <c r="R87" s="5">
        <v>15</v>
      </c>
      <c r="S87" s="5">
        <v>57</v>
      </c>
      <c r="T87" s="5">
        <v>150</v>
      </c>
      <c r="U87" s="5">
        <v>150</v>
      </c>
      <c r="V87" s="5">
        <v>1</v>
      </c>
      <c r="W87" s="5" t="s">
        <v>1346</v>
      </c>
      <c r="X87" s="5">
        <v>121</v>
      </c>
      <c r="Y87" s="5" t="s">
        <v>1584</v>
      </c>
      <c r="Z87" s="5">
        <v>12108</v>
      </c>
      <c r="AA87" s="5" t="s">
        <v>1608</v>
      </c>
      <c r="AB87" s="5" t="s">
        <v>364</v>
      </c>
      <c r="AC87" s="5" t="s">
        <v>361</v>
      </c>
      <c r="AD87" s="5" t="s">
        <v>362</v>
      </c>
      <c r="AE87" s="5" t="s">
        <v>363</v>
      </c>
      <c r="AF87" s="5" t="s">
        <v>364</v>
      </c>
      <c r="AG87" s="5" t="s">
        <v>365</v>
      </c>
      <c r="AH87" s="5" t="s">
        <v>1853</v>
      </c>
      <c r="AI87" s="5" t="s">
        <v>364</v>
      </c>
      <c r="AJ87" s="5" t="s">
        <v>364</v>
      </c>
      <c r="AK87" s="5">
        <v>3.8</v>
      </c>
      <c r="AL87" s="6">
        <v>22199</v>
      </c>
      <c r="AM87" s="6" t="s">
        <v>1692</v>
      </c>
      <c r="AN87" s="6">
        <f t="shared" si="6"/>
        <v>0</v>
      </c>
      <c r="AO87" s="6">
        <v>13.5</v>
      </c>
      <c r="AP87" s="6">
        <v>13.5</v>
      </c>
      <c r="AQ87" s="6">
        <v>6.75</v>
      </c>
      <c r="AR87" s="6">
        <f t="shared" si="7"/>
        <v>0</v>
      </c>
      <c r="AS87" s="6">
        <f t="shared" si="8"/>
        <v>0</v>
      </c>
      <c r="AT87" s="6">
        <f t="shared" si="9"/>
        <v>0</v>
      </c>
      <c r="AU87" s="7">
        <v>0.43703703703703706</v>
      </c>
      <c r="AV87" s="7">
        <f t="shared" si="10"/>
        <v>0.71851851851851845</v>
      </c>
      <c r="AW87" s="5">
        <v>10.5</v>
      </c>
      <c r="AX87">
        <v>0</v>
      </c>
      <c r="AY87">
        <v>0</v>
      </c>
      <c r="AZ87">
        <f t="shared" si="11"/>
        <v>0</v>
      </c>
    </row>
    <row r="88" spans="1:54">
      <c r="A88" s="5">
        <v>48716</v>
      </c>
      <c r="B88" s="5" t="s">
        <v>351</v>
      </c>
      <c r="C88" s="5"/>
      <c r="D88" s="5"/>
      <c r="E88" s="5" t="s">
        <v>1854</v>
      </c>
      <c r="F88" s="5" t="s">
        <v>353</v>
      </c>
      <c r="G88" s="5" t="s">
        <v>1855</v>
      </c>
      <c r="H88" s="5" t="s">
        <v>1856</v>
      </c>
      <c r="I88" s="5">
        <v>30</v>
      </c>
      <c r="J88" s="5">
        <v>417.51</v>
      </c>
      <c r="K88" s="5">
        <v>309.99</v>
      </c>
      <c r="L88" s="6" t="s">
        <v>1857</v>
      </c>
      <c r="M88" s="5">
        <v>1</v>
      </c>
      <c r="N88" s="5">
        <v>13.92</v>
      </c>
      <c r="O88" s="5" t="s">
        <v>364</v>
      </c>
      <c r="P88" s="5" t="s">
        <v>364</v>
      </c>
      <c r="Q88" s="5" t="s">
        <v>372</v>
      </c>
      <c r="R88" s="5">
        <v>43</v>
      </c>
      <c r="S88" s="5">
        <v>154.30500000000001</v>
      </c>
      <c r="T88" s="5">
        <v>43</v>
      </c>
      <c r="U88" s="5">
        <v>43</v>
      </c>
      <c r="V88" s="5">
        <v>1</v>
      </c>
      <c r="W88" s="5" t="s">
        <v>1346</v>
      </c>
      <c r="X88" s="5">
        <v>104</v>
      </c>
      <c r="Y88" s="5" t="s">
        <v>1394</v>
      </c>
      <c r="Z88" s="5">
        <v>10406</v>
      </c>
      <c r="AA88" s="5" t="s">
        <v>1858</v>
      </c>
      <c r="AB88" s="5" t="s">
        <v>364</v>
      </c>
      <c r="AC88" s="5" t="s">
        <v>361</v>
      </c>
      <c r="AD88" s="5" t="s">
        <v>489</v>
      </c>
      <c r="AE88" s="5" t="s">
        <v>363</v>
      </c>
      <c r="AF88" s="5" t="s">
        <v>364</v>
      </c>
      <c r="AG88" s="5" t="s">
        <v>365</v>
      </c>
      <c r="AH88" s="5" t="s">
        <v>1859</v>
      </c>
      <c r="AI88" s="5" t="s">
        <v>364</v>
      </c>
      <c r="AJ88" s="5" t="s">
        <v>364</v>
      </c>
      <c r="AK88" s="5">
        <v>3.5</v>
      </c>
      <c r="AL88" s="6">
        <v>5</v>
      </c>
      <c r="AM88" s="6" t="s">
        <v>377</v>
      </c>
      <c r="AN88" s="6">
        <f t="shared" si="6"/>
        <v>0</v>
      </c>
      <c r="AO88" s="6">
        <v>15</v>
      </c>
      <c r="AP88" s="6">
        <v>12</v>
      </c>
      <c r="AQ88" s="6">
        <v>7.5</v>
      </c>
      <c r="AR88" s="6">
        <f t="shared" si="7"/>
        <v>0</v>
      </c>
      <c r="AS88" s="6">
        <f t="shared" si="8"/>
        <v>0</v>
      </c>
      <c r="AT88" s="6">
        <f t="shared" si="9"/>
        <v>0</v>
      </c>
      <c r="AU88" s="7">
        <v>0.53333333333333333</v>
      </c>
      <c r="AV88" s="7">
        <f t="shared" si="10"/>
        <v>0.70833333333333337</v>
      </c>
      <c r="AW88" s="5">
        <v>13.92</v>
      </c>
      <c r="AX88">
        <v>0</v>
      </c>
      <c r="AY88">
        <v>0</v>
      </c>
      <c r="AZ88">
        <f t="shared" si="11"/>
        <v>0</v>
      </c>
    </row>
    <row r="89" spans="1:54">
      <c r="A89" s="5">
        <v>29234</v>
      </c>
      <c r="B89" s="5" t="s">
        <v>351</v>
      </c>
      <c r="C89" s="5"/>
      <c r="D89" s="5"/>
      <c r="E89" s="5" t="s">
        <v>1662</v>
      </c>
      <c r="F89" s="5" t="s">
        <v>353</v>
      </c>
      <c r="G89" s="5" t="s">
        <v>1860</v>
      </c>
      <c r="H89" s="5" t="s">
        <v>1861</v>
      </c>
      <c r="I89" s="5">
        <v>9</v>
      </c>
      <c r="J89" s="5">
        <v>119.63</v>
      </c>
      <c r="K89" s="5">
        <v>86.66</v>
      </c>
      <c r="L89" s="6" t="s">
        <v>1228</v>
      </c>
      <c r="M89" s="5">
        <v>0.3</v>
      </c>
      <c r="N89" s="5">
        <v>3.99</v>
      </c>
      <c r="O89" s="5" t="s">
        <v>364</v>
      </c>
      <c r="P89" s="5" t="s">
        <v>364</v>
      </c>
      <c r="Q89" s="5" t="s">
        <v>372</v>
      </c>
      <c r="R89" s="5">
        <v>24</v>
      </c>
      <c r="S89" s="5">
        <v>87.8</v>
      </c>
      <c r="T89" s="5">
        <v>80</v>
      </c>
      <c r="U89" s="5">
        <v>80</v>
      </c>
      <c r="V89" s="5">
        <v>1</v>
      </c>
      <c r="W89" s="5" t="s">
        <v>1346</v>
      </c>
      <c r="X89" s="5">
        <v>105</v>
      </c>
      <c r="Y89" s="5" t="s">
        <v>1354</v>
      </c>
      <c r="Z89" s="5">
        <v>10504</v>
      </c>
      <c r="AA89" s="5" t="s">
        <v>1666</v>
      </c>
      <c r="AB89" s="5" t="s">
        <v>373</v>
      </c>
      <c r="AC89" s="5" t="s">
        <v>361</v>
      </c>
      <c r="AD89" s="5" t="s">
        <v>489</v>
      </c>
      <c r="AE89" s="5" t="s">
        <v>363</v>
      </c>
      <c r="AF89" s="5" t="s">
        <v>364</v>
      </c>
      <c r="AG89" s="5" t="s">
        <v>365</v>
      </c>
      <c r="AH89" s="5" t="s">
        <v>1862</v>
      </c>
      <c r="AI89" s="5" t="s">
        <v>364</v>
      </c>
      <c r="AJ89" s="5" t="s">
        <v>364</v>
      </c>
      <c r="AK89" s="5">
        <v>3.6</v>
      </c>
      <c r="AL89" s="6">
        <v>5</v>
      </c>
      <c r="AM89" s="6" t="s">
        <v>377</v>
      </c>
      <c r="AN89" s="6">
        <f t="shared" si="6"/>
        <v>0</v>
      </c>
      <c r="AO89" s="6">
        <v>14</v>
      </c>
      <c r="AP89" s="6">
        <v>13.5</v>
      </c>
      <c r="AQ89" s="6">
        <v>7</v>
      </c>
      <c r="AR89" s="6">
        <f t="shared" si="7"/>
        <v>0</v>
      </c>
      <c r="AS89" s="6">
        <f t="shared" si="8"/>
        <v>0</v>
      </c>
      <c r="AT89" s="6">
        <f t="shared" si="9"/>
        <v>0</v>
      </c>
      <c r="AU89" s="7">
        <v>0.48571428571428571</v>
      </c>
      <c r="AV89" s="7">
        <f t="shared" si="10"/>
        <v>0.73333333333333339</v>
      </c>
      <c r="AW89" s="5">
        <v>13.29</v>
      </c>
      <c r="AX89">
        <v>0</v>
      </c>
      <c r="AY89">
        <f>VLOOKUP(A89,'[2]查询当前所有门店保管帐库存（后勤用）'!$D$1:$G$65536,4,FALSE)</f>
        <v>1</v>
      </c>
      <c r="AZ89">
        <f t="shared" si="11"/>
        <v>1</v>
      </c>
    </row>
    <row r="90" spans="1:54">
      <c r="A90" s="5">
        <v>47187</v>
      </c>
      <c r="B90" s="5" t="s">
        <v>351</v>
      </c>
      <c r="C90" s="5"/>
      <c r="D90" s="5"/>
      <c r="E90" s="5" t="s">
        <v>1867</v>
      </c>
      <c r="F90" s="5" t="s">
        <v>353</v>
      </c>
      <c r="G90" s="5" t="s">
        <v>1868</v>
      </c>
      <c r="H90" s="5" t="s">
        <v>1869</v>
      </c>
      <c r="I90" s="5">
        <v>1</v>
      </c>
      <c r="J90" s="5">
        <v>28.8</v>
      </c>
      <c r="K90" s="5">
        <v>22.3</v>
      </c>
      <c r="L90" s="6" t="s">
        <v>1870</v>
      </c>
      <c r="M90" s="5">
        <v>0.03</v>
      </c>
      <c r="N90" s="5">
        <v>0.96</v>
      </c>
      <c r="O90" s="5" t="s">
        <v>364</v>
      </c>
      <c r="P90" s="5" t="s">
        <v>364</v>
      </c>
      <c r="Q90" s="5" t="s">
        <v>372</v>
      </c>
      <c r="R90" s="5">
        <v>1</v>
      </c>
      <c r="S90" s="5">
        <v>6.5000000001</v>
      </c>
      <c r="T90" s="5">
        <v>30</v>
      </c>
      <c r="U90" s="5">
        <v>30</v>
      </c>
      <c r="V90" s="5">
        <v>1</v>
      </c>
      <c r="W90" s="5" t="s">
        <v>1346</v>
      </c>
      <c r="X90" s="5">
        <v>101</v>
      </c>
      <c r="Y90" s="5" t="s">
        <v>1401</v>
      </c>
      <c r="Z90" s="5">
        <v>10105</v>
      </c>
      <c r="AA90" s="5" t="s">
        <v>1440</v>
      </c>
      <c r="AB90" s="5" t="s">
        <v>364</v>
      </c>
      <c r="AC90" s="5" t="s">
        <v>361</v>
      </c>
      <c r="AD90" s="5" t="s">
        <v>362</v>
      </c>
      <c r="AE90" s="5" t="s">
        <v>363</v>
      </c>
      <c r="AF90" s="5" t="s">
        <v>364</v>
      </c>
      <c r="AG90" s="5" t="s">
        <v>365</v>
      </c>
      <c r="AH90" s="5" t="s">
        <v>1871</v>
      </c>
      <c r="AI90" s="5" t="s">
        <v>364</v>
      </c>
      <c r="AJ90" s="5" t="s">
        <v>364</v>
      </c>
      <c r="AK90" s="5">
        <v>6.5</v>
      </c>
      <c r="AL90" s="6">
        <v>1534</v>
      </c>
      <c r="AM90" s="6" t="s">
        <v>1397</v>
      </c>
      <c r="AN90" s="6">
        <f t="shared" si="6"/>
        <v>0</v>
      </c>
      <c r="AO90" s="6">
        <v>28.8</v>
      </c>
      <c r="AP90" s="6">
        <v>28.5</v>
      </c>
      <c r="AQ90" s="6">
        <v>14.4</v>
      </c>
      <c r="AR90" s="6">
        <f t="shared" si="7"/>
        <v>0</v>
      </c>
      <c r="AS90" s="6">
        <f t="shared" si="8"/>
        <v>0</v>
      </c>
      <c r="AT90" s="6">
        <f t="shared" si="9"/>
        <v>0</v>
      </c>
      <c r="AU90" s="7">
        <v>0.54861111111111116</v>
      </c>
      <c r="AV90" s="7">
        <f t="shared" si="10"/>
        <v>0.77192982456140347</v>
      </c>
      <c r="AW90" s="5">
        <v>28.8</v>
      </c>
      <c r="AX90">
        <v>0</v>
      </c>
      <c r="AY90">
        <v>0</v>
      </c>
      <c r="AZ90">
        <f t="shared" si="11"/>
        <v>0</v>
      </c>
    </row>
    <row r="91" spans="1:54">
      <c r="A91" s="5">
        <v>43001</v>
      </c>
      <c r="B91" s="5" t="s">
        <v>351</v>
      </c>
      <c r="C91" s="5"/>
      <c r="D91" s="5"/>
      <c r="E91" s="5" t="s">
        <v>1867</v>
      </c>
      <c r="F91" s="5" t="s">
        <v>353</v>
      </c>
      <c r="G91" s="5" t="s">
        <v>1872</v>
      </c>
      <c r="H91" s="5" t="s">
        <v>1869</v>
      </c>
      <c r="I91" s="5">
        <v>40</v>
      </c>
      <c r="J91" s="5">
        <v>1024.2</v>
      </c>
      <c r="K91" s="5">
        <v>764.19479999999999</v>
      </c>
      <c r="L91" s="6" t="s">
        <v>1873</v>
      </c>
      <c r="M91" s="5">
        <v>1.33</v>
      </c>
      <c r="N91" s="5">
        <v>34.14</v>
      </c>
      <c r="O91" s="5" t="s">
        <v>364</v>
      </c>
      <c r="P91" s="5" t="s">
        <v>364</v>
      </c>
      <c r="Q91" s="5" t="s">
        <v>372</v>
      </c>
      <c r="R91" s="5">
        <v>122</v>
      </c>
      <c r="S91" s="5">
        <v>792.07120000010002</v>
      </c>
      <c r="T91" s="5">
        <v>91.5</v>
      </c>
      <c r="U91" s="5">
        <v>91.5</v>
      </c>
      <c r="V91" s="5">
        <v>1</v>
      </c>
      <c r="W91" s="5" t="s">
        <v>1346</v>
      </c>
      <c r="X91" s="5">
        <v>101</v>
      </c>
      <c r="Y91" s="5" t="s">
        <v>1401</v>
      </c>
      <c r="Z91" s="5">
        <v>10105</v>
      </c>
      <c r="AA91" s="5" t="s">
        <v>1440</v>
      </c>
      <c r="AB91" s="5" t="s">
        <v>364</v>
      </c>
      <c r="AC91" s="5" t="s">
        <v>361</v>
      </c>
      <c r="AD91" s="5" t="s">
        <v>362</v>
      </c>
      <c r="AE91" s="5" t="s">
        <v>363</v>
      </c>
      <c r="AF91" s="5" t="s">
        <v>364</v>
      </c>
      <c r="AG91" s="5" t="s">
        <v>365</v>
      </c>
      <c r="AH91" s="5" t="s">
        <v>1874</v>
      </c>
      <c r="AI91" s="5" t="s">
        <v>364</v>
      </c>
      <c r="AJ91" s="5" t="s">
        <v>364</v>
      </c>
      <c r="AK91" s="5">
        <v>6.5</v>
      </c>
      <c r="AL91" s="6">
        <v>1534</v>
      </c>
      <c r="AM91" s="6" t="s">
        <v>1397</v>
      </c>
      <c r="AN91" s="6">
        <f t="shared" si="6"/>
        <v>0</v>
      </c>
      <c r="AO91" s="6">
        <v>31</v>
      </c>
      <c r="AP91" s="6">
        <v>18</v>
      </c>
      <c r="AQ91" s="6">
        <v>15.5</v>
      </c>
      <c r="AR91" s="6">
        <f t="shared" si="7"/>
        <v>0</v>
      </c>
      <c r="AS91" s="6">
        <f t="shared" si="8"/>
        <v>0</v>
      </c>
      <c r="AT91" s="6">
        <f t="shared" si="9"/>
        <v>0</v>
      </c>
      <c r="AU91" s="7">
        <v>0.58064516129032262</v>
      </c>
      <c r="AV91" s="7">
        <f t="shared" si="10"/>
        <v>0.63888888888888884</v>
      </c>
      <c r="AW91" s="5">
        <v>25.61</v>
      </c>
      <c r="AX91">
        <v>0</v>
      </c>
      <c r="AY91">
        <f>VLOOKUP(A91,'[2]查询当前所有门店保管帐库存（后勤用）'!$D$1:$G$65536,4,FALSE)</f>
        <v>1</v>
      </c>
      <c r="AZ91">
        <f t="shared" si="11"/>
        <v>1</v>
      </c>
    </row>
    <row r="92" spans="1:54">
      <c r="A92" s="5">
        <v>11929</v>
      </c>
      <c r="B92" s="5" t="s">
        <v>351</v>
      </c>
      <c r="C92" s="5"/>
      <c r="D92" s="5"/>
      <c r="E92" s="5" t="s">
        <v>1875</v>
      </c>
      <c r="F92" s="5" t="s">
        <v>353</v>
      </c>
      <c r="G92" s="5" t="s">
        <v>1876</v>
      </c>
      <c r="H92" s="5" t="s">
        <v>1877</v>
      </c>
      <c r="I92" s="5">
        <v>4</v>
      </c>
      <c r="J92" s="5">
        <v>44.45</v>
      </c>
      <c r="K92" s="5">
        <v>28.596</v>
      </c>
      <c r="L92" s="6" t="s">
        <v>1878</v>
      </c>
      <c r="M92" s="5">
        <v>0.13</v>
      </c>
      <c r="N92" s="5">
        <v>1.48</v>
      </c>
      <c r="O92" s="5" t="s">
        <v>364</v>
      </c>
      <c r="P92" s="5" t="s">
        <v>364</v>
      </c>
      <c r="Q92" s="5" t="s">
        <v>372</v>
      </c>
      <c r="R92" s="5">
        <v>13</v>
      </c>
      <c r="S92" s="5">
        <v>49.625799999999998</v>
      </c>
      <c r="T92" s="5">
        <v>97.5</v>
      </c>
      <c r="U92" s="5">
        <v>97.5</v>
      </c>
      <c r="V92" s="5">
        <v>1</v>
      </c>
      <c r="W92" s="5" t="s">
        <v>1346</v>
      </c>
      <c r="X92" s="5">
        <v>108</v>
      </c>
      <c r="Y92" s="5" t="s">
        <v>1367</v>
      </c>
      <c r="Z92" s="5">
        <v>10806</v>
      </c>
      <c r="AA92" s="5" t="s">
        <v>1615</v>
      </c>
      <c r="AB92" s="5" t="s">
        <v>364</v>
      </c>
      <c r="AC92" s="5" t="s">
        <v>361</v>
      </c>
      <c r="AD92" s="5" t="s">
        <v>362</v>
      </c>
      <c r="AE92" s="5" t="s">
        <v>363</v>
      </c>
      <c r="AF92" s="5" t="s">
        <v>364</v>
      </c>
      <c r="AG92" s="5" t="s">
        <v>365</v>
      </c>
      <c r="AH92" s="5" t="s">
        <v>1879</v>
      </c>
      <c r="AI92" s="5" t="s">
        <v>364</v>
      </c>
      <c r="AJ92" s="5" t="s">
        <v>364</v>
      </c>
      <c r="AK92" s="5">
        <v>3.8</v>
      </c>
      <c r="AL92" s="6">
        <v>5</v>
      </c>
      <c r="AM92" s="6" t="s">
        <v>377</v>
      </c>
      <c r="AN92" s="6">
        <f t="shared" si="6"/>
        <v>0</v>
      </c>
      <c r="AO92" s="6">
        <v>12</v>
      </c>
      <c r="AP92" s="6">
        <v>12</v>
      </c>
      <c r="AQ92" s="6">
        <v>6</v>
      </c>
      <c r="AR92" s="6">
        <f t="shared" si="7"/>
        <v>0</v>
      </c>
      <c r="AS92" s="6">
        <f t="shared" si="8"/>
        <v>0</v>
      </c>
      <c r="AT92" s="6">
        <f t="shared" si="9"/>
        <v>0</v>
      </c>
      <c r="AU92" s="7">
        <v>0.3666666666666667</v>
      </c>
      <c r="AV92" s="7">
        <f t="shared" si="10"/>
        <v>0.68333333333333324</v>
      </c>
      <c r="AW92" s="5">
        <v>11.11</v>
      </c>
      <c r="AX92">
        <v>0</v>
      </c>
      <c r="AY92">
        <v>0</v>
      </c>
      <c r="AZ92">
        <f t="shared" si="11"/>
        <v>0</v>
      </c>
    </row>
    <row r="93" spans="1:54">
      <c r="A93" s="5">
        <v>53978</v>
      </c>
      <c r="B93" s="5" t="s">
        <v>351</v>
      </c>
      <c r="C93" s="5"/>
      <c r="D93" s="5"/>
      <c r="E93" s="5" t="s">
        <v>1880</v>
      </c>
      <c r="F93" s="5" t="s">
        <v>353</v>
      </c>
      <c r="G93" s="5" t="s">
        <v>1881</v>
      </c>
      <c r="H93" s="5" t="s">
        <v>1882</v>
      </c>
      <c r="I93" s="5">
        <v>2</v>
      </c>
      <c r="J93" s="5">
        <v>36.54</v>
      </c>
      <c r="K93" s="5">
        <v>25.54</v>
      </c>
      <c r="L93" s="6" t="s">
        <v>1883</v>
      </c>
      <c r="M93" s="5">
        <v>7.0000000000000007E-2</v>
      </c>
      <c r="N93" s="5">
        <v>1.22</v>
      </c>
      <c r="O93" s="5" t="s">
        <v>364</v>
      </c>
      <c r="P93" s="5" t="s">
        <v>364</v>
      </c>
      <c r="Q93" s="5" t="s">
        <v>372</v>
      </c>
      <c r="R93" s="5">
        <v>12</v>
      </c>
      <c r="S93" s="5">
        <v>66</v>
      </c>
      <c r="T93" s="5">
        <v>180</v>
      </c>
      <c r="U93" s="5">
        <v>180</v>
      </c>
      <c r="V93" s="5">
        <v>1</v>
      </c>
      <c r="W93" s="5" t="s">
        <v>1346</v>
      </c>
      <c r="X93" s="5">
        <v>105</v>
      </c>
      <c r="Y93" s="5" t="s">
        <v>1354</v>
      </c>
      <c r="Z93" s="5">
        <v>10504</v>
      </c>
      <c r="AA93" s="5" t="s">
        <v>1666</v>
      </c>
      <c r="AB93" s="5" t="s">
        <v>364</v>
      </c>
      <c r="AC93" s="5" t="s">
        <v>361</v>
      </c>
      <c r="AD93" s="5" t="s">
        <v>489</v>
      </c>
      <c r="AE93" s="5" t="s">
        <v>363</v>
      </c>
      <c r="AF93" s="5" t="s">
        <v>364</v>
      </c>
      <c r="AG93" s="5" t="s">
        <v>365</v>
      </c>
      <c r="AH93" s="5" t="s">
        <v>1884</v>
      </c>
      <c r="AI93" s="5" t="s">
        <v>364</v>
      </c>
      <c r="AJ93" s="5" t="s">
        <v>364</v>
      </c>
      <c r="AK93" s="5">
        <v>5.5</v>
      </c>
      <c r="AL93" s="6">
        <v>69646</v>
      </c>
      <c r="AM93" s="6" t="s">
        <v>1885</v>
      </c>
      <c r="AN93" s="6">
        <f t="shared" si="6"/>
        <v>0</v>
      </c>
      <c r="AO93" s="6">
        <v>19</v>
      </c>
      <c r="AP93" s="6">
        <v>19</v>
      </c>
      <c r="AQ93" s="6">
        <v>9.5</v>
      </c>
      <c r="AR93" s="6">
        <f t="shared" si="7"/>
        <v>0</v>
      </c>
      <c r="AS93" s="6">
        <f t="shared" si="8"/>
        <v>0</v>
      </c>
      <c r="AT93" s="6">
        <f t="shared" si="9"/>
        <v>0</v>
      </c>
      <c r="AU93" s="7">
        <v>0.42105263157894735</v>
      </c>
      <c r="AV93" s="7">
        <f t="shared" si="10"/>
        <v>0.71052631578947367</v>
      </c>
      <c r="AW93" s="5">
        <v>18.27</v>
      </c>
      <c r="AX93">
        <v>0</v>
      </c>
      <c r="AY93">
        <v>0</v>
      </c>
      <c r="AZ93">
        <f t="shared" si="11"/>
        <v>0</v>
      </c>
    </row>
    <row r="94" spans="1:54">
      <c r="A94" s="5">
        <v>1410</v>
      </c>
      <c r="B94" s="5" t="s">
        <v>351</v>
      </c>
      <c r="C94" s="5">
        <f>VLOOKUP(A94,[1]查询时间段分门店销售明细!$D$1:$N$65536,11,FALSE)</f>
        <v>1</v>
      </c>
      <c r="D94" s="5">
        <f>VLOOKUP(A94,[1]查询时间段分门店销售明细!$D$1:$O$65536,12,FALSE)</f>
        <v>5.7</v>
      </c>
      <c r="E94" s="5" t="s">
        <v>1886</v>
      </c>
      <c r="F94" s="5" t="s">
        <v>353</v>
      </c>
      <c r="G94" s="5" t="s">
        <v>1887</v>
      </c>
      <c r="H94" s="5" t="s">
        <v>1888</v>
      </c>
      <c r="I94" s="5">
        <v>11</v>
      </c>
      <c r="J94" s="5">
        <v>64.8</v>
      </c>
      <c r="K94" s="5">
        <v>44.396000000000001</v>
      </c>
      <c r="L94" s="6" t="s">
        <v>1889</v>
      </c>
      <c r="M94" s="5">
        <v>0.37</v>
      </c>
      <c r="N94" s="5">
        <v>2.16</v>
      </c>
      <c r="O94" s="5">
        <v>8</v>
      </c>
      <c r="P94" s="5">
        <v>15.2</v>
      </c>
      <c r="Q94" s="5">
        <v>21.82</v>
      </c>
      <c r="R94" s="5">
        <v>132</v>
      </c>
      <c r="S94" s="5">
        <v>243.81200000000001</v>
      </c>
      <c r="T94" s="5">
        <v>360</v>
      </c>
      <c r="U94" s="5">
        <v>381.82</v>
      </c>
      <c r="V94" s="5">
        <v>1</v>
      </c>
      <c r="W94" s="5" t="s">
        <v>1346</v>
      </c>
      <c r="X94" s="5">
        <v>105</v>
      </c>
      <c r="Y94" s="5" t="s">
        <v>1354</v>
      </c>
      <c r="Z94" s="5">
        <v>10505</v>
      </c>
      <c r="AA94" s="5" t="s">
        <v>1890</v>
      </c>
      <c r="AB94" s="5" t="s">
        <v>919</v>
      </c>
      <c r="AC94" s="5" t="s">
        <v>361</v>
      </c>
      <c r="AD94" s="5" t="s">
        <v>489</v>
      </c>
      <c r="AE94" s="5" t="s">
        <v>363</v>
      </c>
      <c r="AF94" s="5" t="s">
        <v>364</v>
      </c>
      <c r="AG94" s="5" t="s">
        <v>365</v>
      </c>
      <c r="AH94" s="5" t="s">
        <v>1891</v>
      </c>
      <c r="AI94" s="5" t="s">
        <v>364</v>
      </c>
      <c r="AJ94" s="5" t="s">
        <v>364</v>
      </c>
      <c r="AK94" s="5">
        <v>1.8</v>
      </c>
      <c r="AL94" s="6">
        <v>5</v>
      </c>
      <c r="AM94" s="6" t="s">
        <v>377</v>
      </c>
      <c r="AN94" s="6">
        <f t="shared" si="6"/>
        <v>1.8</v>
      </c>
      <c r="AO94" s="6">
        <v>6</v>
      </c>
      <c r="AP94" s="6">
        <v>6</v>
      </c>
      <c r="AQ94" s="6">
        <v>3</v>
      </c>
      <c r="AR94" s="6">
        <f t="shared" si="7"/>
        <v>3</v>
      </c>
      <c r="AS94" s="6">
        <f t="shared" si="8"/>
        <v>3.9000000000000004</v>
      </c>
      <c r="AT94" s="6">
        <f t="shared" si="9"/>
        <v>1.2</v>
      </c>
      <c r="AU94" s="7">
        <v>0.4</v>
      </c>
      <c r="AV94" s="7">
        <f t="shared" si="10"/>
        <v>0.70000000000000007</v>
      </c>
      <c r="AW94" s="5">
        <v>5.89</v>
      </c>
      <c r="AX94">
        <v>1</v>
      </c>
      <c r="AY94">
        <f>VLOOKUP(A94,'[2]查询当前所有门店保管帐库存（后勤用）'!$D$1:$G$65536,4,FALSE)</f>
        <v>1</v>
      </c>
      <c r="AZ94">
        <f t="shared" si="11"/>
        <v>-1</v>
      </c>
    </row>
    <row r="95" spans="1:54">
      <c r="A95" s="5">
        <v>44676</v>
      </c>
      <c r="B95" s="5" t="s">
        <v>351</v>
      </c>
      <c r="C95" s="5"/>
      <c r="D95" s="5"/>
      <c r="E95" s="5" t="s">
        <v>1892</v>
      </c>
      <c r="F95" s="5" t="s">
        <v>353</v>
      </c>
      <c r="G95" s="5" t="s">
        <v>1893</v>
      </c>
      <c r="H95" s="5" t="s">
        <v>1894</v>
      </c>
      <c r="I95" s="5">
        <v>11</v>
      </c>
      <c r="J95" s="5">
        <v>175.55</v>
      </c>
      <c r="K95" s="5">
        <v>77.06</v>
      </c>
      <c r="L95" s="6" t="s">
        <v>1895</v>
      </c>
      <c r="M95" s="5">
        <v>0.37</v>
      </c>
      <c r="N95" s="5">
        <v>5.85</v>
      </c>
      <c r="O95" s="5" t="s">
        <v>364</v>
      </c>
      <c r="P95" s="5" t="s">
        <v>364</v>
      </c>
      <c r="Q95" s="5" t="s">
        <v>372</v>
      </c>
      <c r="R95" s="5">
        <v>19</v>
      </c>
      <c r="S95" s="5">
        <v>90.11</v>
      </c>
      <c r="T95" s="5">
        <v>51.82</v>
      </c>
      <c r="U95" s="5">
        <v>51.82</v>
      </c>
      <c r="V95" s="5">
        <v>1</v>
      </c>
      <c r="W95" s="5" t="s">
        <v>1346</v>
      </c>
      <c r="X95" s="5">
        <v>103</v>
      </c>
      <c r="Y95" s="5" t="s">
        <v>1408</v>
      </c>
      <c r="Z95" s="5">
        <v>10310</v>
      </c>
      <c r="AA95" s="5" t="s">
        <v>1896</v>
      </c>
      <c r="AB95" s="5" t="s">
        <v>364</v>
      </c>
      <c r="AC95" s="5" t="s">
        <v>361</v>
      </c>
      <c r="AD95" s="5" t="s">
        <v>362</v>
      </c>
      <c r="AE95" s="5" t="s">
        <v>363</v>
      </c>
      <c r="AF95" s="5" t="s">
        <v>364</v>
      </c>
      <c r="AG95" s="5" t="s">
        <v>365</v>
      </c>
      <c r="AH95" s="5" t="s">
        <v>1897</v>
      </c>
      <c r="AI95" s="5" t="s">
        <v>364</v>
      </c>
      <c r="AJ95" s="5" t="s">
        <v>364</v>
      </c>
      <c r="AK95" s="5">
        <v>4.03</v>
      </c>
      <c r="AL95" s="6">
        <v>1534</v>
      </c>
      <c r="AM95" s="6" t="s">
        <v>1397</v>
      </c>
      <c r="AN95" s="6">
        <f t="shared" si="6"/>
        <v>0</v>
      </c>
      <c r="AO95" s="6">
        <v>16.5</v>
      </c>
      <c r="AP95" s="6">
        <v>16.5</v>
      </c>
      <c r="AQ95" s="6">
        <v>8.25</v>
      </c>
      <c r="AR95" s="6">
        <f t="shared" si="7"/>
        <v>0</v>
      </c>
      <c r="AS95" s="6">
        <f t="shared" si="8"/>
        <v>0</v>
      </c>
      <c r="AT95" s="6">
        <f t="shared" si="9"/>
        <v>0</v>
      </c>
      <c r="AU95" s="7">
        <v>0.51151515151515148</v>
      </c>
      <c r="AV95" s="7">
        <f t="shared" si="10"/>
        <v>0.75575757575757574</v>
      </c>
      <c r="AW95" s="5">
        <v>15.96</v>
      </c>
      <c r="AX95">
        <v>0</v>
      </c>
      <c r="AY95">
        <v>0</v>
      </c>
      <c r="AZ95">
        <f t="shared" si="11"/>
        <v>0</v>
      </c>
      <c r="BB95">
        <f>VLOOKUP(A95,[3]请货管理细单!$B$1:$I$65536,8,FALSE)</f>
        <v>1</v>
      </c>
    </row>
    <row r="96" spans="1:54">
      <c r="A96" s="5">
        <v>62189</v>
      </c>
      <c r="B96" s="5" t="s">
        <v>351</v>
      </c>
      <c r="C96" s="5"/>
      <c r="D96" s="5"/>
      <c r="E96" s="5" t="s">
        <v>1898</v>
      </c>
      <c r="F96" s="5" t="s">
        <v>353</v>
      </c>
      <c r="G96" s="5" t="s">
        <v>1899</v>
      </c>
      <c r="H96" s="5" t="s">
        <v>1900</v>
      </c>
      <c r="I96" s="5">
        <v>6</v>
      </c>
      <c r="J96" s="5">
        <v>160.80000000000001</v>
      </c>
      <c r="K96" s="5">
        <v>128.69999999999999</v>
      </c>
      <c r="L96" s="6" t="s">
        <v>1901</v>
      </c>
      <c r="M96" s="5">
        <v>0.2</v>
      </c>
      <c r="N96" s="5">
        <v>5.36</v>
      </c>
      <c r="O96" s="5" t="s">
        <v>364</v>
      </c>
      <c r="P96" s="5" t="s">
        <v>364</v>
      </c>
      <c r="Q96" s="5" t="s">
        <v>372</v>
      </c>
      <c r="R96" s="5">
        <v>27</v>
      </c>
      <c r="S96" s="5">
        <v>149.68</v>
      </c>
      <c r="T96" s="5">
        <v>135</v>
      </c>
      <c r="U96" s="5">
        <v>135</v>
      </c>
      <c r="V96" s="5">
        <v>1</v>
      </c>
      <c r="W96" s="5" t="s">
        <v>1346</v>
      </c>
      <c r="X96" s="5">
        <v>107</v>
      </c>
      <c r="Y96" s="5" t="s">
        <v>1462</v>
      </c>
      <c r="Z96" s="5">
        <v>10703</v>
      </c>
      <c r="AA96" s="5" t="s">
        <v>1488</v>
      </c>
      <c r="AB96" s="5" t="s">
        <v>373</v>
      </c>
      <c r="AC96" s="5" t="s">
        <v>361</v>
      </c>
      <c r="AD96" s="5" t="s">
        <v>489</v>
      </c>
      <c r="AE96" s="5" t="s">
        <v>1601</v>
      </c>
      <c r="AF96" s="5" t="s">
        <v>364</v>
      </c>
      <c r="AG96" s="5" t="s">
        <v>365</v>
      </c>
      <c r="AH96" s="5" t="s">
        <v>1902</v>
      </c>
      <c r="AI96" s="5" t="s">
        <v>364</v>
      </c>
      <c r="AJ96" s="5" t="s">
        <v>364</v>
      </c>
      <c r="AK96" s="5">
        <v>5.6</v>
      </c>
      <c r="AL96" s="6">
        <v>5</v>
      </c>
      <c r="AM96" s="6" t="s">
        <v>377</v>
      </c>
      <c r="AN96" s="6">
        <f t="shared" si="6"/>
        <v>0</v>
      </c>
      <c r="AO96" s="6">
        <v>26.8</v>
      </c>
      <c r="AP96" s="6">
        <v>26.8</v>
      </c>
      <c r="AQ96" s="6">
        <v>13.4</v>
      </c>
      <c r="AR96" s="6">
        <f t="shared" si="7"/>
        <v>0</v>
      </c>
      <c r="AS96" s="6">
        <f t="shared" si="8"/>
        <v>0</v>
      </c>
      <c r="AT96" s="6">
        <f t="shared" si="9"/>
        <v>0</v>
      </c>
      <c r="AU96" s="7">
        <v>0.58208955223880599</v>
      </c>
      <c r="AV96" s="7">
        <f t="shared" si="10"/>
        <v>0.79104477611940305</v>
      </c>
      <c r="AW96" s="5">
        <v>26.8</v>
      </c>
      <c r="AX96">
        <v>0</v>
      </c>
      <c r="AY96">
        <f>VLOOKUP(A96,'[2]查询当前所有门店保管帐库存（后勤用）'!$D$1:$G$65536,4,FALSE)</f>
        <v>4</v>
      </c>
      <c r="AZ96">
        <f t="shared" si="11"/>
        <v>4</v>
      </c>
    </row>
    <row r="97" spans="1:54">
      <c r="A97" s="5">
        <v>40825</v>
      </c>
      <c r="B97" s="5" t="s">
        <v>351</v>
      </c>
      <c r="C97" s="5"/>
      <c r="D97" s="5"/>
      <c r="E97" s="5" t="s">
        <v>1908</v>
      </c>
      <c r="F97" s="5" t="s">
        <v>353</v>
      </c>
      <c r="G97" s="5" t="s">
        <v>1909</v>
      </c>
      <c r="H97" s="5" t="s">
        <v>1910</v>
      </c>
      <c r="I97" s="5">
        <v>88</v>
      </c>
      <c r="J97" s="5">
        <v>725.39</v>
      </c>
      <c r="K97" s="5">
        <v>564.08199999999999</v>
      </c>
      <c r="L97" s="6" t="s">
        <v>1911</v>
      </c>
      <c r="M97" s="5">
        <v>2.93</v>
      </c>
      <c r="N97" s="5">
        <v>24.18</v>
      </c>
      <c r="O97" s="5" t="s">
        <v>364</v>
      </c>
      <c r="P97" s="5" t="s">
        <v>364</v>
      </c>
      <c r="Q97" s="5" t="s">
        <v>372</v>
      </c>
      <c r="R97" s="5">
        <v>130</v>
      </c>
      <c r="S97" s="5">
        <v>236.21</v>
      </c>
      <c r="T97" s="5">
        <v>44.32</v>
      </c>
      <c r="U97" s="5">
        <v>44.32</v>
      </c>
      <c r="V97" s="5">
        <v>1</v>
      </c>
      <c r="W97" s="5" t="s">
        <v>1346</v>
      </c>
      <c r="X97" s="5">
        <v>101</v>
      </c>
      <c r="Y97" s="5" t="s">
        <v>1401</v>
      </c>
      <c r="Z97" s="5">
        <v>10110</v>
      </c>
      <c r="AA97" s="5" t="s">
        <v>1660</v>
      </c>
      <c r="AB97" s="5" t="s">
        <v>919</v>
      </c>
      <c r="AC97" s="5" t="s">
        <v>361</v>
      </c>
      <c r="AD97" s="5" t="s">
        <v>489</v>
      </c>
      <c r="AE97" s="5" t="s">
        <v>363</v>
      </c>
      <c r="AF97" s="5" t="s">
        <v>364</v>
      </c>
      <c r="AG97" s="5" t="s">
        <v>365</v>
      </c>
      <c r="AH97" s="5" t="s">
        <v>1912</v>
      </c>
      <c r="AI97" s="5" t="s">
        <v>364</v>
      </c>
      <c r="AJ97" s="5" t="s">
        <v>364</v>
      </c>
      <c r="AK97" s="5">
        <v>1.8</v>
      </c>
      <c r="AL97" s="6">
        <v>5</v>
      </c>
      <c r="AM97" s="6" t="s">
        <v>377</v>
      </c>
      <c r="AN97" s="6">
        <f t="shared" si="6"/>
        <v>0</v>
      </c>
      <c r="AO97" s="6">
        <v>9</v>
      </c>
      <c r="AP97" s="6">
        <v>9</v>
      </c>
      <c r="AQ97" s="6">
        <v>4.5</v>
      </c>
      <c r="AR97" s="6">
        <f t="shared" si="7"/>
        <v>0</v>
      </c>
      <c r="AS97" s="6">
        <f t="shared" si="8"/>
        <v>0</v>
      </c>
      <c r="AT97" s="6">
        <f t="shared" si="9"/>
        <v>0</v>
      </c>
      <c r="AU97" s="7">
        <v>0.6</v>
      </c>
      <c r="AV97" s="7">
        <f t="shared" si="10"/>
        <v>0.8</v>
      </c>
      <c r="AW97" s="5">
        <v>8.24</v>
      </c>
      <c r="AX97">
        <v>0</v>
      </c>
      <c r="AY97">
        <f>VLOOKUP(A97,'[2]查询当前所有门店保管帐库存（后勤用）'!$D$1:$G$65536,4,FALSE)</f>
        <v>3</v>
      </c>
      <c r="AZ97">
        <f t="shared" si="11"/>
        <v>3</v>
      </c>
    </row>
    <row r="98" spans="1:54">
      <c r="A98" s="5">
        <v>14200</v>
      </c>
      <c r="B98" s="5" t="s">
        <v>351</v>
      </c>
      <c r="C98" s="5"/>
      <c r="D98" s="5"/>
      <c r="E98" s="5" t="s">
        <v>1917</v>
      </c>
      <c r="F98" s="5" t="s">
        <v>353</v>
      </c>
      <c r="G98" s="5" t="s">
        <v>1918</v>
      </c>
      <c r="H98" s="5" t="s">
        <v>1919</v>
      </c>
      <c r="I98" s="5">
        <v>60</v>
      </c>
      <c r="J98" s="5">
        <v>672.22</v>
      </c>
      <c r="K98" s="5">
        <v>559.60820000000001</v>
      </c>
      <c r="L98" s="6" t="s">
        <v>1920</v>
      </c>
      <c r="M98" s="5">
        <v>2</v>
      </c>
      <c r="N98" s="5">
        <v>22.41</v>
      </c>
      <c r="O98" s="5" t="s">
        <v>364</v>
      </c>
      <c r="P98" s="5" t="s">
        <v>364</v>
      </c>
      <c r="Q98" s="5" t="s">
        <v>372</v>
      </c>
      <c r="R98" s="5">
        <v>150</v>
      </c>
      <c r="S98" s="5">
        <v>283.39999999999998</v>
      </c>
      <c r="T98" s="5">
        <v>75</v>
      </c>
      <c r="U98" s="5">
        <v>75</v>
      </c>
      <c r="V98" s="5">
        <v>1</v>
      </c>
      <c r="W98" s="5" t="s">
        <v>1346</v>
      </c>
      <c r="X98" s="5">
        <v>103</v>
      </c>
      <c r="Y98" s="5" t="s">
        <v>1408</v>
      </c>
      <c r="Z98" s="5">
        <v>10303</v>
      </c>
      <c r="AA98" s="5" t="s">
        <v>1832</v>
      </c>
      <c r="AB98" s="5" t="s">
        <v>373</v>
      </c>
      <c r="AC98" s="5" t="s">
        <v>361</v>
      </c>
      <c r="AD98" s="5" t="s">
        <v>362</v>
      </c>
      <c r="AE98" s="5" t="s">
        <v>363</v>
      </c>
      <c r="AF98" s="5" t="s">
        <v>364</v>
      </c>
      <c r="AG98" s="5" t="s">
        <v>365</v>
      </c>
      <c r="AH98" s="5" t="s">
        <v>1921</v>
      </c>
      <c r="AI98" s="5" t="s">
        <v>364</v>
      </c>
      <c r="AJ98" s="5" t="s">
        <v>364</v>
      </c>
      <c r="AK98" s="5">
        <v>1.83</v>
      </c>
      <c r="AL98" s="6">
        <v>5</v>
      </c>
      <c r="AM98" s="6" t="s">
        <v>377</v>
      </c>
      <c r="AN98" s="6">
        <f t="shared" si="6"/>
        <v>0</v>
      </c>
      <c r="AO98" s="6">
        <v>12</v>
      </c>
      <c r="AP98" s="6">
        <v>11</v>
      </c>
      <c r="AQ98" s="6">
        <v>6</v>
      </c>
      <c r="AR98" s="6">
        <f t="shared" si="7"/>
        <v>0</v>
      </c>
      <c r="AS98" s="6">
        <f t="shared" si="8"/>
        <v>0</v>
      </c>
      <c r="AT98" s="6">
        <f t="shared" si="9"/>
        <v>0</v>
      </c>
      <c r="AU98" s="7">
        <v>0.69499999999999995</v>
      </c>
      <c r="AV98" s="7">
        <f t="shared" si="10"/>
        <v>0.83363636363636362</v>
      </c>
      <c r="AW98" s="5">
        <v>11.2</v>
      </c>
      <c r="AX98">
        <v>0</v>
      </c>
      <c r="AY98">
        <f>VLOOKUP(A98,'[2]查询当前所有门店保管帐库存（后勤用）'!$D$1:$G$65536,4,FALSE)</f>
        <v>2</v>
      </c>
      <c r="AZ98">
        <f t="shared" si="11"/>
        <v>2</v>
      </c>
    </row>
    <row r="99" spans="1:54">
      <c r="A99" s="5">
        <v>87324</v>
      </c>
      <c r="B99" s="5" t="s">
        <v>351</v>
      </c>
      <c r="C99" s="5"/>
      <c r="D99" s="5"/>
      <c r="E99" s="5" t="s">
        <v>1922</v>
      </c>
      <c r="F99" s="5" t="s">
        <v>353</v>
      </c>
      <c r="G99" s="5" t="s">
        <v>1923</v>
      </c>
      <c r="H99" s="5" t="s">
        <v>1919</v>
      </c>
      <c r="I99" s="5">
        <v>1</v>
      </c>
      <c r="J99" s="5">
        <v>25</v>
      </c>
      <c r="K99" s="5">
        <v>17</v>
      </c>
      <c r="L99" s="6" t="s">
        <v>1924</v>
      </c>
      <c r="M99" s="5">
        <v>0.03</v>
      </c>
      <c r="N99" s="5">
        <v>0.83</v>
      </c>
      <c r="O99" s="5" t="s">
        <v>364</v>
      </c>
      <c r="P99" s="5" t="s">
        <v>364</v>
      </c>
      <c r="Q99" s="5" t="s">
        <v>372</v>
      </c>
      <c r="R99" s="5">
        <v>2</v>
      </c>
      <c r="S99" s="5">
        <v>16</v>
      </c>
      <c r="T99" s="5">
        <v>60</v>
      </c>
      <c r="U99" s="5">
        <v>60</v>
      </c>
      <c r="V99" s="5">
        <v>1</v>
      </c>
      <c r="W99" s="5" t="s">
        <v>1346</v>
      </c>
      <c r="X99" s="5">
        <v>107</v>
      </c>
      <c r="Y99" s="5" t="s">
        <v>1462</v>
      </c>
      <c r="Z99" s="5">
        <v>10703</v>
      </c>
      <c r="AA99" s="5" t="s">
        <v>1488</v>
      </c>
      <c r="AB99" s="5" t="s">
        <v>364</v>
      </c>
      <c r="AC99" s="5" t="s">
        <v>361</v>
      </c>
      <c r="AD99" s="5" t="s">
        <v>489</v>
      </c>
      <c r="AE99" s="5" t="s">
        <v>363</v>
      </c>
      <c r="AF99" s="5" t="s">
        <v>364</v>
      </c>
      <c r="AG99" s="5" t="s">
        <v>365</v>
      </c>
      <c r="AH99" s="5" t="s">
        <v>1925</v>
      </c>
      <c r="AI99" s="5" t="s">
        <v>364</v>
      </c>
      <c r="AJ99" s="5" t="s">
        <v>364</v>
      </c>
      <c r="AK99" s="5">
        <v>8</v>
      </c>
      <c r="AL99" s="6">
        <v>65476</v>
      </c>
      <c r="AM99" s="6" t="s">
        <v>1926</v>
      </c>
      <c r="AN99" s="6">
        <f t="shared" si="6"/>
        <v>0</v>
      </c>
      <c r="AO99" s="6">
        <v>25</v>
      </c>
      <c r="AP99" s="6">
        <v>25</v>
      </c>
      <c r="AQ99" s="6">
        <v>12.5</v>
      </c>
      <c r="AR99" s="6">
        <f t="shared" si="7"/>
        <v>0</v>
      </c>
      <c r="AS99" s="6">
        <f t="shared" si="8"/>
        <v>0</v>
      </c>
      <c r="AT99" s="6">
        <f t="shared" si="9"/>
        <v>0</v>
      </c>
      <c r="AU99" s="7">
        <v>0.36</v>
      </c>
      <c r="AV99" s="7">
        <f t="shared" si="10"/>
        <v>0.68</v>
      </c>
      <c r="AW99" s="5">
        <v>25</v>
      </c>
      <c r="AX99">
        <v>0</v>
      </c>
      <c r="AY99">
        <f>VLOOKUP(A99,'[2]查询当前所有门店保管帐库存（后勤用）'!$D$1:$G$65536,4,FALSE)</f>
        <v>2</v>
      </c>
      <c r="AZ99">
        <f t="shared" si="11"/>
        <v>2</v>
      </c>
    </row>
    <row r="100" spans="1:54">
      <c r="A100" s="5">
        <v>99188</v>
      </c>
      <c r="B100" s="5" t="s">
        <v>351</v>
      </c>
      <c r="C100" s="5"/>
      <c r="D100" s="5"/>
      <c r="E100" s="5" t="s">
        <v>454</v>
      </c>
      <c r="F100" s="5" t="s">
        <v>353</v>
      </c>
      <c r="G100" s="5" t="s">
        <v>1927</v>
      </c>
      <c r="H100" s="5" t="s">
        <v>1928</v>
      </c>
      <c r="I100" s="5">
        <v>40</v>
      </c>
      <c r="J100" s="5">
        <v>2145.17</v>
      </c>
      <c r="K100" s="5">
        <v>1665.17</v>
      </c>
      <c r="L100" s="6" t="s">
        <v>1929</v>
      </c>
      <c r="M100" s="5">
        <v>1.33</v>
      </c>
      <c r="N100" s="5">
        <v>71.510000000000005</v>
      </c>
      <c r="O100" s="5">
        <v>31</v>
      </c>
      <c r="P100" s="5">
        <v>372</v>
      </c>
      <c r="Q100" s="5">
        <v>23.25</v>
      </c>
      <c r="R100" s="5">
        <v>96</v>
      </c>
      <c r="S100" s="5">
        <v>1152</v>
      </c>
      <c r="T100" s="5">
        <v>72</v>
      </c>
      <c r="U100" s="5">
        <v>95.25</v>
      </c>
      <c r="V100" s="5">
        <v>1</v>
      </c>
      <c r="W100" s="5" t="s">
        <v>1346</v>
      </c>
      <c r="X100" s="5">
        <v>104</v>
      </c>
      <c r="Y100" s="5" t="s">
        <v>1394</v>
      </c>
      <c r="Z100" s="5">
        <v>10403</v>
      </c>
      <c r="AA100" s="5" t="s">
        <v>1395</v>
      </c>
      <c r="AB100" s="5" t="s">
        <v>360</v>
      </c>
      <c r="AC100" s="5" t="s">
        <v>361</v>
      </c>
      <c r="AD100" s="5" t="s">
        <v>362</v>
      </c>
      <c r="AE100" s="5" t="s">
        <v>363</v>
      </c>
      <c r="AF100" s="5" t="s">
        <v>364</v>
      </c>
      <c r="AG100" s="5" t="s">
        <v>365</v>
      </c>
      <c r="AH100" s="5" t="s">
        <v>1930</v>
      </c>
      <c r="AI100" s="5" t="s">
        <v>364</v>
      </c>
      <c r="AJ100" s="5" t="s">
        <v>364</v>
      </c>
      <c r="AK100" s="5">
        <v>12</v>
      </c>
      <c r="AL100" s="6">
        <v>22199</v>
      </c>
      <c r="AM100" s="6" t="s">
        <v>1692</v>
      </c>
      <c r="AN100" s="6">
        <f t="shared" si="6"/>
        <v>0</v>
      </c>
      <c r="AO100" s="6">
        <v>60</v>
      </c>
      <c r="AP100" s="6">
        <v>60</v>
      </c>
      <c r="AQ100" s="6">
        <v>30</v>
      </c>
      <c r="AR100" s="6">
        <f t="shared" si="7"/>
        <v>0</v>
      </c>
      <c r="AS100" s="6">
        <f t="shared" si="8"/>
        <v>0</v>
      </c>
      <c r="AT100" s="6">
        <f t="shared" si="9"/>
        <v>0</v>
      </c>
      <c r="AU100" s="7">
        <v>0.6</v>
      </c>
      <c r="AV100" s="7">
        <f t="shared" si="10"/>
        <v>0.8</v>
      </c>
      <c r="AW100" s="5">
        <v>53.63</v>
      </c>
      <c r="AX100">
        <v>0</v>
      </c>
      <c r="AY100">
        <f>VLOOKUP(A100,'[2]查询当前所有门店保管帐库存（后勤用）'!$D$1:$G$65536,4,FALSE)</f>
        <v>1</v>
      </c>
      <c r="AZ100">
        <f t="shared" si="11"/>
        <v>1</v>
      </c>
    </row>
    <row r="101" spans="1:54">
      <c r="A101" s="5">
        <v>99187</v>
      </c>
      <c r="B101" s="5" t="s">
        <v>351</v>
      </c>
      <c r="C101" s="5"/>
      <c r="D101" s="5"/>
      <c r="E101" s="5" t="s">
        <v>1931</v>
      </c>
      <c r="F101" s="5" t="s">
        <v>353</v>
      </c>
      <c r="G101" s="5" t="s">
        <v>1932</v>
      </c>
      <c r="H101" s="5" t="s">
        <v>1928</v>
      </c>
      <c r="I101" s="5" t="s">
        <v>364</v>
      </c>
      <c r="J101" s="5" t="s">
        <v>364</v>
      </c>
      <c r="K101" s="5" t="s">
        <v>364</v>
      </c>
      <c r="L101" s="6" t="s">
        <v>437</v>
      </c>
      <c r="M101" s="5" t="s">
        <v>364</v>
      </c>
      <c r="N101" s="5" t="s">
        <v>364</v>
      </c>
      <c r="O101" s="5">
        <v>91</v>
      </c>
      <c r="P101" s="5">
        <v>2002</v>
      </c>
      <c r="Q101" s="5" t="s">
        <v>438</v>
      </c>
      <c r="R101" s="5">
        <v>3</v>
      </c>
      <c r="S101" s="5">
        <v>66</v>
      </c>
      <c r="T101" s="5" t="s">
        <v>438</v>
      </c>
      <c r="U101" s="5" t="s">
        <v>438</v>
      </c>
      <c r="V101" s="5">
        <v>1</v>
      </c>
      <c r="W101" s="5" t="s">
        <v>1346</v>
      </c>
      <c r="X101" s="5">
        <v>109</v>
      </c>
      <c r="Y101" s="5" t="s">
        <v>1509</v>
      </c>
      <c r="Z101" s="5">
        <v>10902</v>
      </c>
      <c r="AA101" s="5" t="s">
        <v>1510</v>
      </c>
      <c r="AB101" s="5" t="s">
        <v>364</v>
      </c>
      <c r="AC101" s="5" t="s">
        <v>361</v>
      </c>
      <c r="AD101" s="5" t="s">
        <v>362</v>
      </c>
      <c r="AE101" s="5" t="s">
        <v>363</v>
      </c>
      <c r="AF101" s="5" t="s">
        <v>364</v>
      </c>
      <c r="AG101" s="5" t="s">
        <v>365</v>
      </c>
      <c r="AH101" s="5" t="s">
        <v>1933</v>
      </c>
      <c r="AI101" s="5" t="s">
        <v>364</v>
      </c>
      <c r="AJ101" s="5" t="s">
        <v>364</v>
      </c>
      <c r="AK101" s="5">
        <v>22</v>
      </c>
      <c r="AL101" s="6">
        <v>22199</v>
      </c>
      <c r="AM101" s="6" t="s">
        <v>1692</v>
      </c>
      <c r="AN101" s="6">
        <f t="shared" si="6"/>
        <v>0</v>
      </c>
      <c r="AO101" s="6">
        <v>65</v>
      </c>
      <c r="AP101" s="6">
        <v>65</v>
      </c>
      <c r="AQ101" s="6">
        <v>32.5</v>
      </c>
      <c r="AR101" s="6">
        <f t="shared" si="7"/>
        <v>0</v>
      </c>
      <c r="AS101" s="6">
        <f t="shared" si="8"/>
        <v>0</v>
      </c>
      <c r="AT101" s="6">
        <f t="shared" si="9"/>
        <v>0</v>
      </c>
      <c r="AU101" s="7">
        <v>0.32307692307692309</v>
      </c>
      <c r="AV101" s="7">
        <f t="shared" si="10"/>
        <v>0.66153846153846152</v>
      </c>
      <c r="AW101" s="5" t="s">
        <v>438</v>
      </c>
      <c r="AX101">
        <v>0</v>
      </c>
      <c r="AY101">
        <v>0</v>
      </c>
      <c r="AZ101">
        <f t="shared" si="11"/>
        <v>0</v>
      </c>
    </row>
    <row r="102" spans="1:54">
      <c r="A102" s="5">
        <v>104119</v>
      </c>
      <c r="B102" s="5" t="s">
        <v>351</v>
      </c>
      <c r="C102" s="5"/>
      <c r="D102" s="5"/>
      <c r="E102" s="5" t="s">
        <v>1934</v>
      </c>
      <c r="F102" s="5" t="s">
        <v>460</v>
      </c>
      <c r="G102" s="5" t="s">
        <v>1935</v>
      </c>
      <c r="H102" s="5" t="s">
        <v>1928</v>
      </c>
      <c r="I102" s="5">
        <v>9</v>
      </c>
      <c r="J102" s="5">
        <v>1598.93</v>
      </c>
      <c r="K102" s="5">
        <v>887.93</v>
      </c>
      <c r="L102" s="6" t="s">
        <v>1936</v>
      </c>
      <c r="M102" s="5">
        <v>0.3</v>
      </c>
      <c r="N102" s="5">
        <v>53.3</v>
      </c>
      <c r="O102" s="5">
        <v>15</v>
      </c>
      <c r="P102" s="5">
        <v>1185</v>
      </c>
      <c r="Q102" s="5">
        <v>50</v>
      </c>
      <c r="R102" s="5">
        <v>26</v>
      </c>
      <c r="S102" s="5">
        <v>2054</v>
      </c>
      <c r="T102" s="5">
        <v>86.67</v>
      </c>
      <c r="U102" s="5">
        <v>136.66999999999999</v>
      </c>
      <c r="V102" s="5">
        <v>1</v>
      </c>
      <c r="W102" s="5" t="s">
        <v>1346</v>
      </c>
      <c r="X102" s="5">
        <v>116</v>
      </c>
      <c r="Y102" s="5" t="s">
        <v>1937</v>
      </c>
      <c r="Z102" s="5">
        <v>11601</v>
      </c>
      <c r="AA102" s="5" t="s">
        <v>1938</v>
      </c>
      <c r="AB102" s="5" t="s">
        <v>360</v>
      </c>
      <c r="AC102" s="5" t="s">
        <v>361</v>
      </c>
      <c r="AD102" s="5" t="s">
        <v>489</v>
      </c>
      <c r="AE102" s="5" t="s">
        <v>363</v>
      </c>
      <c r="AF102" s="5" t="s">
        <v>364</v>
      </c>
      <c r="AG102" s="5" t="s">
        <v>365</v>
      </c>
      <c r="AH102" s="5" t="s">
        <v>1939</v>
      </c>
      <c r="AI102" s="5" t="s">
        <v>364</v>
      </c>
      <c r="AJ102" s="5" t="s">
        <v>364</v>
      </c>
      <c r="AK102" s="5">
        <v>79</v>
      </c>
      <c r="AL102" s="6">
        <v>22199</v>
      </c>
      <c r="AM102" s="6" t="s">
        <v>1692</v>
      </c>
      <c r="AN102" s="6">
        <f t="shared" si="6"/>
        <v>0</v>
      </c>
      <c r="AO102" s="6">
        <v>198</v>
      </c>
      <c r="AP102" s="6">
        <v>198</v>
      </c>
      <c r="AQ102" s="6">
        <v>99</v>
      </c>
      <c r="AR102" s="6">
        <f t="shared" si="7"/>
        <v>0</v>
      </c>
      <c r="AS102" s="6">
        <f t="shared" si="8"/>
        <v>0</v>
      </c>
      <c r="AT102" s="6">
        <f t="shared" si="9"/>
        <v>0</v>
      </c>
      <c r="AU102" s="7">
        <v>0.20202020202020202</v>
      </c>
      <c r="AV102" s="7">
        <f t="shared" si="10"/>
        <v>0.60101010101010099</v>
      </c>
      <c r="AW102" s="5">
        <v>177.66</v>
      </c>
      <c r="AX102">
        <v>0</v>
      </c>
      <c r="AY102">
        <v>0</v>
      </c>
      <c r="AZ102">
        <f t="shared" si="11"/>
        <v>0</v>
      </c>
    </row>
    <row r="103" spans="1:54">
      <c r="A103" s="5">
        <v>66718</v>
      </c>
      <c r="B103" s="5" t="s">
        <v>351</v>
      </c>
      <c r="C103" s="5"/>
      <c r="D103" s="5"/>
      <c r="E103" s="5" t="s">
        <v>1940</v>
      </c>
      <c r="F103" s="5" t="s">
        <v>1513</v>
      </c>
      <c r="G103" s="5" t="s">
        <v>1941</v>
      </c>
      <c r="H103" s="5" t="s">
        <v>1942</v>
      </c>
      <c r="I103" s="5">
        <v>28</v>
      </c>
      <c r="J103" s="5">
        <v>215.47</v>
      </c>
      <c r="K103" s="5">
        <v>148.27000000000001</v>
      </c>
      <c r="L103" s="6" t="s">
        <v>1943</v>
      </c>
      <c r="M103" s="5">
        <v>0.93</v>
      </c>
      <c r="N103" s="5">
        <v>7.18</v>
      </c>
      <c r="O103" s="5">
        <v>81</v>
      </c>
      <c r="P103" s="5">
        <v>194.4</v>
      </c>
      <c r="Q103" s="5">
        <v>86.79</v>
      </c>
      <c r="R103" s="5">
        <v>153</v>
      </c>
      <c r="S103" s="5">
        <v>367.2</v>
      </c>
      <c r="T103" s="5">
        <v>163.93</v>
      </c>
      <c r="U103" s="5">
        <v>250.71</v>
      </c>
      <c r="V103" s="5">
        <v>1</v>
      </c>
      <c r="W103" s="5" t="s">
        <v>1346</v>
      </c>
      <c r="X103" s="5">
        <v>121</v>
      </c>
      <c r="Y103" s="5" t="s">
        <v>1584</v>
      </c>
      <c r="Z103" s="5">
        <v>12108</v>
      </c>
      <c r="AA103" s="5" t="s">
        <v>1608</v>
      </c>
      <c r="AB103" s="5" t="s">
        <v>364</v>
      </c>
      <c r="AC103" s="5" t="s">
        <v>361</v>
      </c>
      <c r="AD103" s="5" t="s">
        <v>489</v>
      </c>
      <c r="AE103" s="5" t="s">
        <v>363</v>
      </c>
      <c r="AF103" s="5" t="s">
        <v>364</v>
      </c>
      <c r="AG103" s="5" t="s">
        <v>365</v>
      </c>
      <c r="AH103" s="5" t="s">
        <v>1944</v>
      </c>
      <c r="AI103" s="5" t="s">
        <v>364</v>
      </c>
      <c r="AJ103" s="5" t="s">
        <v>364</v>
      </c>
      <c r="AK103" s="5">
        <v>2.4</v>
      </c>
      <c r="AL103" s="6">
        <v>22199</v>
      </c>
      <c r="AM103" s="6" t="s">
        <v>1692</v>
      </c>
      <c r="AN103" s="6">
        <f t="shared" si="6"/>
        <v>0</v>
      </c>
      <c r="AO103" s="6">
        <v>8</v>
      </c>
      <c r="AP103" s="6">
        <v>8</v>
      </c>
      <c r="AQ103" s="6">
        <v>4</v>
      </c>
      <c r="AR103" s="6">
        <f t="shared" si="7"/>
        <v>0</v>
      </c>
      <c r="AS103" s="6">
        <f t="shared" si="8"/>
        <v>0</v>
      </c>
      <c r="AT103" s="6">
        <f t="shared" si="9"/>
        <v>0</v>
      </c>
      <c r="AU103" s="7">
        <v>0.4</v>
      </c>
      <c r="AV103" s="7">
        <f t="shared" si="10"/>
        <v>0.7</v>
      </c>
      <c r="AW103" s="5">
        <v>7.7</v>
      </c>
      <c r="AX103">
        <v>0</v>
      </c>
      <c r="AY103">
        <f>VLOOKUP(A103,'[2]查询当前所有门店保管帐库存（后勤用）'!$D$1:$G$65536,4,FALSE)</f>
        <v>1</v>
      </c>
      <c r="AZ103">
        <f t="shared" si="11"/>
        <v>1</v>
      </c>
    </row>
    <row r="104" spans="1:54">
      <c r="A104" s="5">
        <v>32017</v>
      </c>
      <c r="B104" s="5" t="s">
        <v>351</v>
      </c>
      <c r="C104" s="5"/>
      <c r="D104" s="5"/>
      <c r="E104" s="5" t="s">
        <v>1945</v>
      </c>
      <c r="F104" s="5" t="s">
        <v>353</v>
      </c>
      <c r="G104" s="5" t="s">
        <v>1946</v>
      </c>
      <c r="H104" s="5" t="s">
        <v>1947</v>
      </c>
      <c r="I104" s="5">
        <v>2</v>
      </c>
      <c r="J104" s="5">
        <v>125.6</v>
      </c>
      <c r="K104" s="5">
        <v>55.6</v>
      </c>
      <c r="L104" s="6" t="s">
        <v>1948</v>
      </c>
      <c r="M104" s="5">
        <v>7.0000000000000007E-2</v>
      </c>
      <c r="N104" s="5">
        <v>4.1900000000000004</v>
      </c>
      <c r="O104" s="5" t="s">
        <v>364</v>
      </c>
      <c r="P104" s="5" t="s">
        <v>364</v>
      </c>
      <c r="Q104" s="5" t="s">
        <v>372</v>
      </c>
      <c r="R104" s="5">
        <v>80</v>
      </c>
      <c r="S104" s="5">
        <v>2791.749057</v>
      </c>
      <c r="T104" s="5">
        <v>1200</v>
      </c>
      <c r="U104" s="5">
        <v>1200</v>
      </c>
      <c r="V104" s="5">
        <v>1</v>
      </c>
      <c r="W104" s="5" t="s">
        <v>1346</v>
      </c>
      <c r="X104" s="5">
        <v>115</v>
      </c>
      <c r="Y104" s="5" t="s">
        <v>1378</v>
      </c>
      <c r="Z104" s="5">
        <v>11501</v>
      </c>
      <c r="AA104" s="5" t="s">
        <v>1379</v>
      </c>
      <c r="AB104" s="5" t="s">
        <v>919</v>
      </c>
      <c r="AC104" s="5" t="s">
        <v>361</v>
      </c>
      <c r="AD104" s="5" t="s">
        <v>489</v>
      </c>
      <c r="AE104" s="5" t="s">
        <v>363</v>
      </c>
      <c r="AF104" s="5" t="s">
        <v>364</v>
      </c>
      <c r="AG104" s="5" t="s">
        <v>365</v>
      </c>
      <c r="AH104" s="5" t="s">
        <v>1949</v>
      </c>
      <c r="AI104" s="5" t="s">
        <v>364</v>
      </c>
      <c r="AJ104" s="5" t="s">
        <v>364</v>
      </c>
      <c r="AK104" s="5">
        <v>34.5</v>
      </c>
      <c r="AL104" s="6">
        <v>5</v>
      </c>
      <c r="AM104" s="6" t="s">
        <v>377</v>
      </c>
      <c r="AN104" s="6">
        <f t="shared" si="6"/>
        <v>0</v>
      </c>
      <c r="AO104" s="6">
        <v>168</v>
      </c>
      <c r="AP104" s="6">
        <v>168</v>
      </c>
      <c r="AQ104" s="6">
        <v>84</v>
      </c>
      <c r="AR104" s="6">
        <f t="shared" si="7"/>
        <v>0</v>
      </c>
      <c r="AS104" s="6">
        <f t="shared" si="8"/>
        <v>0</v>
      </c>
      <c r="AT104" s="6">
        <f t="shared" si="9"/>
        <v>0</v>
      </c>
      <c r="AU104" s="7">
        <v>0.5892857142857143</v>
      </c>
      <c r="AV104" s="7">
        <f t="shared" si="10"/>
        <v>0.7946428571428571</v>
      </c>
      <c r="AW104" s="5">
        <v>62.8</v>
      </c>
      <c r="AX104">
        <v>0</v>
      </c>
      <c r="AY104">
        <v>0</v>
      </c>
      <c r="AZ104">
        <f t="shared" si="11"/>
        <v>0</v>
      </c>
      <c r="BB104">
        <f>VLOOKUP(A104,[3]请货管理细单!$B$1:$I$65536,8,FALSE)</f>
        <v>1</v>
      </c>
    </row>
    <row r="105" spans="1:54">
      <c r="A105" s="5">
        <v>71679</v>
      </c>
      <c r="B105" s="5" t="s">
        <v>351</v>
      </c>
      <c r="C105" s="5"/>
      <c r="D105" s="5"/>
      <c r="E105" s="5" t="s">
        <v>1954</v>
      </c>
      <c r="F105" s="5" t="s">
        <v>460</v>
      </c>
      <c r="G105" s="5" t="s">
        <v>1955</v>
      </c>
      <c r="H105" s="5" t="s">
        <v>422</v>
      </c>
      <c r="I105" s="5">
        <v>72</v>
      </c>
      <c r="J105" s="5">
        <v>1170.3</v>
      </c>
      <c r="K105" s="5">
        <v>703.6</v>
      </c>
      <c r="L105" s="6" t="s">
        <v>1190</v>
      </c>
      <c r="M105" s="5">
        <v>2.4</v>
      </c>
      <c r="N105" s="5">
        <v>39.01</v>
      </c>
      <c r="O105" s="5">
        <v>100</v>
      </c>
      <c r="P105" s="5">
        <v>650</v>
      </c>
      <c r="Q105" s="5">
        <v>41.67</v>
      </c>
      <c r="R105" s="5">
        <v>144</v>
      </c>
      <c r="S105" s="5">
        <v>915.20000000009998</v>
      </c>
      <c r="T105" s="5">
        <v>60</v>
      </c>
      <c r="U105" s="5">
        <v>101.67</v>
      </c>
      <c r="V105" s="5">
        <v>1</v>
      </c>
      <c r="W105" s="5" t="s">
        <v>1346</v>
      </c>
      <c r="X105" s="5">
        <v>103</v>
      </c>
      <c r="Y105" s="5" t="s">
        <v>1408</v>
      </c>
      <c r="Z105" s="5">
        <v>10310</v>
      </c>
      <c r="AA105" s="5" t="s">
        <v>1896</v>
      </c>
      <c r="AB105" s="5" t="s">
        <v>360</v>
      </c>
      <c r="AC105" s="5" t="s">
        <v>361</v>
      </c>
      <c r="AD105" s="5" t="s">
        <v>489</v>
      </c>
      <c r="AE105" s="5" t="s">
        <v>363</v>
      </c>
      <c r="AF105" s="5" t="s">
        <v>364</v>
      </c>
      <c r="AG105" s="5" t="s">
        <v>365</v>
      </c>
      <c r="AH105" s="5" t="s">
        <v>1956</v>
      </c>
      <c r="AI105" s="5" t="s">
        <v>364</v>
      </c>
      <c r="AJ105" s="5" t="s">
        <v>364</v>
      </c>
      <c r="AK105" s="5">
        <v>6.5</v>
      </c>
      <c r="AL105" s="6">
        <v>20469</v>
      </c>
      <c r="AM105" s="6" t="s">
        <v>1957</v>
      </c>
      <c r="AN105" s="6">
        <f t="shared" si="6"/>
        <v>0</v>
      </c>
      <c r="AO105" s="6">
        <v>18</v>
      </c>
      <c r="AP105" s="6">
        <v>18</v>
      </c>
      <c r="AQ105" s="6">
        <v>9</v>
      </c>
      <c r="AR105" s="6">
        <f t="shared" si="7"/>
        <v>0</v>
      </c>
      <c r="AS105" s="6">
        <f t="shared" si="8"/>
        <v>0</v>
      </c>
      <c r="AT105" s="6">
        <f t="shared" si="9"/>
        <v>0</v>
      </c>
      <c r="AU105" s="7">
        <v>0.27777777777777779</v>
      </c>
      <c r="AV105" s="7">
        <f t="shared" si="10"/>
        <v>0.63888888888888884</v>
      </c>
      <c r="AW105" s="5">
        <v>16.25</v>
      </c>
      <c r="AX105">
        <v>0</v>
      </c>
      <c r="AY105">
        <f>VLOOKUP(A105,'[2]查询当前所有门店保管帐库存（后勤用）'!$D$1:$G$65536,4,FALSE)</f>
        <v>9</v>
      </c>
      <c r="AZ105">
        <f t="shared" si="11"/>
        <v>9</v>
      </c>
    </row>
    <row r="106" spans="1:54">
      <c r="A106" s="5">
        <v>24173</v>
      </c>
      <c r="B106" s="5" t="s">
        <v>351</v>
      </c>
      <c r="C106" s="5">
        <f>VLOOKUP(A106,[1]查询时间段分门店销售明细!$D$1:$N$65536,11,FALSE)</f>
        <v>1</v>
      </c>
      <c r="D106" s="5">
        <f>VLOOKUP(A106,[1]查询时间段分门店销售明细!$D$1:$O$65536,12,FALSE)</f>
        <v>16.8</v>
      </c>
      <c r="E106" s="5" t="s">
        <v>1958</v>
      </c>
      <c r="F106" s="5" t="s">
        <v>353</v>
      </c>
      <c r="G106" s="5" t="s">
        <v>1959</v>
      </c>
      <c r="H106" s="5" t="s">
        <v>1960</v>
      </c>
      <c r="I106" s="5">
        <v>210</v>
      </c>
      <c r="J106" s="5">
        <v>3524.8</v>
      </c>
      <c r="K106" s="5">
        <v>2159.8000000000002</v>
      </c>
      <c r="L106" s="6" t="s">
        <v>1961</v>
      </c>
      <c r="M106" s="5">
        <v>7</v>
      </c>
      <c r="N106" s="5">
        <v>117.49</v>
      </c>
      <c r="O106" s="5">
        <v>201</v>
      </c>
      <c r="P106" s="5">
        <v>1306.5</v>
      </c>
      <c r="Q106" s="5">
        <v>28.71</v>
      </c>
      <c r="R106" s="5">
        <v>242</v>
      </c>
      <c r="S106" s="5">
        <v>1572.5</v>
      </c>
      <c r="T106" s="5">
        <v>34.57</v>
      </c>
      <c r="U106" s="5">
        <v>63.29</v>
      </c>
      <c r="V106" s="5">
        <v>1</v>
      </c>
      <c r="W106" s="5" t="s">
        <v>1346</v>
      </c>
      <c r="X106" s="5">
        <v>104</v>
      </c>
      <c r="Y106" s="5" t="s">
        <v>1394</v>
      </c>
      <c r="Z106" s="5">
        <v>10406</v>
      </c>
      <c r="AA106" s="5" t="s">
        <v>1858</v>
      </c>
      <c r="AB106" s="5" t="s">
        <v>360</v>
      </c>
      <c r="AC106" s="5" t="s">
        <v>361</v>
      </c>
      <c r="AD106" s="5" t="s">
        <v>362</v>
      </c>
      <c r="AE106" s="5" t="s">
        <v>363</v>
      </c>
      <c r="AF106" s="5" t="s">
        <v>364</v>
      </c>
      <c r="AG106" s="5" t="s">
        <v>365</v>
      </c>
      <c r="AH106" s="5" t="s">
        <v>1962</v>
      </c>
      <c r="AI106" s="5" t="s">
        <v>364</v>
      </c>
      <c r="AJ106" s="5" t="s">
        <v>364</v>
      </c>
      <c r="AK106" s="5">
        <v>6.5</v>
      </c>
      <c r="AL106" s="6">
        <v>20469</v>
      </c>
      <c r="AM106" s="6" t="s">
        <v>1957</v>
      </c>
      <c r="AN106" s="6">
        <f t="shared" si="6"/>
        <v>6.5</v>
      </c>
      <c r="AO106" s="6">
        <v>17.5</v>
      </c>
      <c r="AP106" s="6">
        <v>17.5</v>
      </c>
      <c r="AQ106" s="6">
        <v>8.75</v>
      </c>
      <c r="AR106" s="6">
        <f t="shared" si="7"/>
        <v>8.75</v>
      </c>
      <c r="AS106" s="6">
        <f t="shared" si="8"/>
        <v>10.3</v>
      </c>
      <c r="AT106" s="6">
        <f t="shared" si="9"/>
        <v>2.25</v>
      </c>
      <c r="AU106" s="7">
        <v>0.25714285714285712</v>
      </c>
      <c r="AV106" s="7">
        <f t="shared" si="10"/>
        <v>0.62857142857142856</v>
      </c>
      <c r="AW106" s="5">
        <v>16.78</v>
      </c>
      <c r="AX106">
        <v>1</v>
      </c>
      <c r="AY106">
        <f>VLOOKUP(A106,'[2]查询当前所有门店保管帐库存（后勤用）'!$D$1:$G$65536,4,FALSE)</f>
        <v>13</v>
      </c>
      <c r="AZ106">
        <f t="shared" si="11"/>
        <v>11</v>
      </c>
    </row>
    <row r="107" spans="1:54">
      <c r="A107" s="5">
        <v>40886</v>
      </c>
      <c r="B107" s="5" t="s">
        <v>1341</v>
      </c>
      <c r="C107" s="5"/>
      <c r="D107" s="5"/>
      <c r="E107" s="5" t="s">
        <v>1963</v>
      </c>
      <c r="F107" s="5" t="s">
        <v>460</v>
      </c>
      <c r="G107" s="5" t="s">
        <v>1964</v>
      </c>
      <c r="H107" s="5" t="s">
        <v>1965</v>
      </c>
      <c r="I107" s="5">
        <v>36</v>
      </c>
      <c r="J107" s="5">
        <v>1564.61</v>
      </c>
      <c r="K107" s="5">
        <v>1118.6099999999999</v>
      </c>
      <c r="L107" s="6" t="s">
        <v>1222</v>
      </c>
      <c r="M107" s="5">
        <v>1.2</v>
      </c>
      <c r="N107" s="5">
        <v>52.15</v>
      </c>
      <c r="O107" s="5" t="s">
        <v>364</v>
      </c>
      <c r="P107" s="5" t="s">
        <v>364</v>
      </c>
      <c r="Q107" s="5" t="s">
        <v>372</v>
      </c>
      <c r="R107" s="5">
        <v>125</v>
      </c>
      <c r="S107" s="5">
        <v>1546.5</v>
      </c>
      <c r="T107" s="5">
        <v>104.17</v>
      </c>
      <c r="U107" s="5">
        <v>104.17</v>
      </c>
      <c r="V107" s="5">
        <v>1</v>
      </c>
      <c r="W107" s="5" t="s">
        <v>1346</v>
      </c>
      <c r="X107" s="5">
        <v>106</v>
      </c>
      <c r="Y107" s="5" t="s">
        <v>1522</v>
      </c>
      <c r="Z107" s="5">
        <v>10602</v>
      </c>
      <c r="AA107" s="5" t="s">
        <v>1966</v>
      </c>
      <c r="AB107" s="5" t="s">
        <v>364</v>
      </c>
      <c r="AC107" s="5" t="s">
        <v>361</v>
      </c>
      <c r="AD107" s="5" t="s">
        <v>489</v>
      </c>
      <c r="AE107" s="5" t="s">
        <v>363</v>
      </c>
      <c r="AF107" s="5" t="s">
        <v>364</v>
      </c>
      <c r="AG107" s="5" t="s">
        <v>365</v>
      </c>
      <c r="AH107" s="5" t="s">
        <v>1967</v>
      </c>
      <c r="AI107" s="5" t="s">
        <v>364</v>
      </c>
      <c r="AJ107" s="5" t="s">
        <v>364</v>
      </c>
      <c r="AK107" s="5">
        <v>12.5</v>
      </c>
      <c r="AL107" s="6">
        <v>63107</v>
      </c>
      <c r="AM107" s="6" t="s">
        <v>1968</v>
      </c>
      <c r="AN107" s="6">
        <f t="shared" si="6"/>
        <v>0</v>
      </c>
      <c r="AO107" s="6">
        <v>45</v>
      </c>
      <c r="AP107" s="6">
        <v>45</v>
      </c>
      <c r="AQ107" s="6">
        <v>22.5</v>
      </c>
      <c r="AR107" s="6">
        <f t="shared" si="7"/>
        <v>0</v>
      </c>
      <c r="AS107" s="6">
        <f t="shared" si="8"/>
        <v>0</v>
      </c>
      <c r="AT107" s="6">
        <f t="shared" si="9"/>
        <v>0</v>
      </c>
      <c r="AU107" s="7">
        <v>0.44444444444444442</v>
      </c>
      <c r="AV107" s="7">
        <f t="shared" si="10"/>
        <v>0.72222222222222221</v>
      </c>
      <c r="AW107" s="5">
        <v>43.46</v>
      </c>
      <c r="AX107">
        <v>0</v>
      </c>
      <c r="AY107">
        <f>VLOOKUP(A107,'[2]查询当前所有门店保管帐库存（后勤用）'!$D$1:$G$65536,4,FALSE)</f>
        <v>4</v>
      </c>
      <c r="AZ107">
        <f t="shared" si="11"/>
        <v>4</v>
      </c>
    </row>
    <row r="108" spans="1:54">
      <c r="A108" s="5">
        <v>50189</v>
      </c>
      <c r="B108" s="5" t="s">
        <v>1350</v>
      </c>
      <c r="C108" s="5"/>
      <c r="D108" s="5"/>
      <c r="E108" s="5" t="s">
        <v>1969</v>
      </c>
      <c r="F108" s="5" t="s">
        <v>353</v>
      </c>
      <c r="G108" s="5" t="s">
        <v>1970</v>
      </c>
      <c r="H108" s="5" t="s">
        <v>1965</v>
      </c>
      <c r="I108" s="5">
        <v>72</v>
      </c>
      <c r="J108" s="5">
        <v>2466.6</v>
      </c>
      <c r="K108" s="5">
        <v>1638.6</v>
      </c>
      <c r="L108" s="6" t="s">
        <v>1971</v>
      </c>
      <c r="M108" s="5">
        <v>2.4</v>
      </c>
      <c r="N108" s="5">
        <v>82.22</v>
      </c>
      <c r="O108" s="5">
        <v>49</v>
      </c>
      <c r="P108" s="5">
        <v>563.5</v>
      </c>
      <c r="Q108" s="5">
        <v>20.420000000000002</v>
      </c>
      <c r="R108" s="5">
        <v>165</v>
      </c>
      <c r="S108" s="5">
        <v>1897.5</v>
      </c>
      <c r="T108" s="5">
        <v>68.75</v>
      </c>
      <c r="U108" s="5">
        <v>89.17</v>
      </c>
      <c r="V108" s="5">
        <v>1</v>
      </c>
      <c r="W108" s="5" t="s">
        <v>1346</v>
      </c>
      <c r="X108" s="5">
        <v>126</v>
      </c>
      <c r="Y108" s="5" t="s">
        <v>1478</v>
      </c>
      <c r="Z108" s="5">
        <v>12608</v>
      </c>
      <c r="AA108" s="5" t="s">
        <v>1972</v>
      </c>
      <c r="AB108" s="5" t="s">
        <v>360</v>
      </c>
      <c r="AC108" s="5" t="s">
        <v>361</v>
      </c>
      <c r="AD108" s="5" t="s">
        <v>362</v>
      </c>
      <c r="AE108" s="5" t="s">
        <v>363</v>
      </c>
      <c r="AF108" s="5" t="s">
        <v>364</v>
      </c>
      <c r="AG108" s="5" t="s">
        <v>365</v>
      </c>
      <c r="AH108" s="5" t="s">
        <v>1973</v>
      </c>
      <c r="AI108" s="5" t="s">
        <v>364</v>
      </c>
      <c r="AJ108" s="5" t="s">
        <v>364</v>
      </c>
      <c r="AK108" s="5">
        <v>11.5</v>
      </c>
      <c r="AL108" s="6">
        <v>21339</v>
      </c>
      <c r="AM108" s="6" t="s">
        <v>1974</v>
      </c>
      <c r="AN108" s="6">
        <f t="shared" si="6"/>
        <v>0</v>
      </c>
      <c r="AO108" s="6">
        <v>38</v>
      </c>
      <c r="AP108" s="6">
        <v>38</v>
      </c>
      <c r="AQ108" s="6">
        <v>19</v>
      </c>
      <c r="AR108" s="6">
        <f t="shared" si="7"/>
        <v>0</v>
      </c>
      <c r="AS108" s="6">
        <f t="shared" si="8"/>
        <v>0</v>
      </c>
      <c r="AT108" s="6">
        <f t="shared" si="9"/>
        <v>0</v>
      </c>
      <c r="AU108" s="7">
        <v>0.39473684210526316</v>
      </c>
      <c r="AV108" s="7">
        <f t="shared" si="10"/>
        <v>0.69736842105263153</v>
      </c>
      <c r="AW108" s="5">
        <v>34.26</v>
      </c>
      <c r="AX108">
        <v>0</v>
      </c>
      <c r="AY108">
        <v>0</v>
      </c>
      <c r="AZ108">
        <f t="shared" si="11"/>
        <v>0</v>
      </c>
      <c r="BB108">
        <f>VLOOKUP(A108,[3]请货管理细单!$B$1:$I$65536,8,FALSE)</f>
        <v>1</v>
      </c>
    </row>
    <row r="109" spans="1:54">
      <c r="A109" s="5">
        <v>50190</v>
      </c>
      <c r="B109" s="5" t="s">
        <v>1341</v>
      </c>
      <c r="C109" s="5"/>
      <c r="D109" s="5"/>
      <c r="E109" s="5" t="s">
        <v>1969</v>
      </c>
      <c r="F109" s="5" t="s">
        <v>353</v>
      </c>
      <c r="G109" s="5" t="s">
        <v>1975</v>
      </c>
      <c r="H109" s="5" t="s">
        <v>1965</v>
      </c>
      <c r="I109" s="5">
        <v>54</v>
      </c>
      <c r="J109" s="5">
        <v>1830.03</v>
      </c>
      <c r="K109" s="5">
        <v>1209.03</v>
      </c>
      <c r="L109" s="6" t="s">
        <v>1976</v>
      </c>
      <c r="M109" s="5">
        <v>1.8</v>
      </c>
      <c r="N109" s="5">
        <v>61</v>
      </c>
      <c r="O109" s="5">
        <v>59</v>
      </c>
      <c r="P109" s="5">
        <v>678.5</v>
      </c>
      <c r="Q109" s="5">
        <v>32.78</v>
      </c>
      <c r="R109" s="5">
        <v>183</v>
      </c>
      <c r="S109" s="5">
        <v>2104.5</v>
      </c>
      <c r="T109" s="5">
        <v>101.67</v>
      </c>
      <c r="U109" s="5">
        <v>134.44</v>
      </c>
      <c r="V109" s="5">
        <v>1</v>
      </c>
      <c r="W109" s="5" t="s">
        <v>1346</v>
      </c>
      <c r="X109" s="5">
        <v>126</v>
      </c>
      <c r="Y109" s="5" t="s">
        <v>1478</v>
      </c>
      <c r="Z109" s="5">
        <v>12608</v>
      </c>
      <c r="AA109" s="5" t="s">
        <v>1972</v>
      </c>
      <c r="AB109" s="5" t="s">
        <v>360</v>
      </c>
      <c r="AC109" s="5" t="s">
        <v>361</v>
      </c>
      <c r="AD109" s="5" t="s">
        <v>362</v>
      </c>
      <c r="AE109" s="5" t="s">
        <v>363</v>
      </c>
      <c r="AF109" s="5" t="s">
        <v>364</v>
      </c>
      <c r="AG109" s="5" t="s">
        <v>365</v>
      </c>
      <c r="AH109" s="5" t="s">
        <v>1977</v>
      </c>
      <c r="AI109" s="5" t="s">
        <v>364</v>
      </c>
      <c r="AJ109" s="5" t="s">
        <v>364</v>
      </c>
      <c r="AK109" s="5">
        <v>11.5</v>
      </c>
      <c r="AL109" s="6">
        <v>21339</v>
      </c>
      <c r="AM109" s="6" t="s">
        <v>1974</v>
      </c>
      <c r="AN109" s="6">
        <f t="shared" si="6"/>
        <v>0</v>
      </c>
      <c r="AO109" s="6">
        <v>38</v>
      </c>
      <c r="AP109" s="6">
        <v>38</v>
      </c>
      <c r="AQ109" s="6">
        <v>19</v>
      </c>
      <c r="AR109" s="6">
        <f t="shared" si="7"/>
        <v>0</v>
      </c>
      <c r="AS109" s="6">
        <f t="shared" si="8"/>
        <v>0</v>
      </c>
      <c r="AT109" s="6">
        <f t="shared" si="9"/>
        <v>0</v>
      </c>
      <c r="AU109" s="7">
        <v>0.39473684210526316</v>
      </c>
      <c r="AV109" s="7">
        <f t="shared" si="10"/>
        <v>0.69736842105263153</v>
      </c>
      <c r="AW109" s="5">
        <v>33.89</v>
      </c>
      <c r="AX109">
        <v>0</v>
      </c>
      <c r="AY109">
        <f>VLOOKUP(A109,'[2]查询当前所有门店保管帐库存（后勤用）'!$D$1:$G$65536,4,FALSE)</f>
        <v>1</v>
      </c>
      <c r="AZ109">
        <f t="shared" si="11"/>
        <v>1</v>
      </c>
    </row>
    <row r="110" spans="1:54">
      <c r="A110" s="5">
        <v>46536</v>
      </c>
      <c r="B110" s="5" t="s">
        <v>1341</v>
      </c>
      <c r="C110" s="5"/>
      <c r="D110" s="5"/>
      <c r="E110" s="5" t="s">
        <v>1983</v>
      </c>
      <c r="F110" s="5" t="s">
        <v>353</v>
      </c>
      <c r="G110" s="5" t="s">
        <v>1984</v>
      </c>
      <c r="H110" s="5" t="s">
        <v>1985</v>
      </c>
      <c r="I110" s="5">
        <v>104</v>
      </c>
      <c r="J110" s="5">
        <v>1304.6400000000001</v>
      </c>
      <c r="K110" s="5">
        <v>940.64</v>
      </c>
      <c r="L110" s="6" t="s">
        <v>1986</v>
      </c>
      <c r="M110" s="5">
        <v>3.47</v>
      </c>
      <c r="N110" s="5">
        <v>43.49</v>
      </c>
      <c r="O110" s="5">
        <v>45</v>
      </c>
      <c r="P110" s="5">
        <v>157.5</v>
      </c>
      <c r="Q110" s="5">
        <v>12.98</v>
      </c>
      <c r="R110" s="5">
        <v>208</v>
      </c>
      <c r="S110" s="5">
        <v>728.00000000019998</v>
      </c>
      <c r="T110" s="5">
        <v>60</v>
      </c>
      <c r="U110" s="5">
        <v>72.98</v>
      </c>
      <c r="V110" s="5">
        <v>1</v>
      </c>
      <c r="W110" s="5" t="s">
        <v>1346</v>
      </c>
      <c r="X110" s="5">
        <v>111</v>
      </c>
      <c r="Y110" s="5" t="s">
        <v>1539</v>
      </c>
      <c r="Z110" s="5">
        <v>11104</v>
      </c>
      <c r="AA110" s="5" t="s">
        <v>1553</v>
      </c>
      <c r="AB110" s="5" t="s">
        <v>360</v>
      </c>
      <c r="AC110" s="5" t="s">
        <v>361</v>
      </c>
      <c r="AD110" s="5" t="s">
        <v>489</v>
      </c>
      <c r="AE110" s="5" t="s">
        <v>363</v>
      </c>
      <c r="AF110" s="5" t="s">
        <v>364</v>
      </c>
      <c r="AG110" s="5" t="s">
        <v>365</v>
      </c>
      <c r="AH110" s="5" t="s">
        <v>1987</v>
      </c>
      <c r="AI110" s="5" t="s">
        <v>364</v>
      </c>
      <c r="AJ110" s="5" t="s">
        <v>364</v>
      </c>
      <c r="AK110" s="5">
        <v>3.5</v>
      </c>
      <c r="AL110" s="6">
        <v>3682</v>
      </c>
      <c r="AM110" s="6" t="s">
        <v>1988</v>
      </c>
      <c r="AN110" s="6">
        <f t="shared" si="6"/>
        <v>0</v>
      </c>
      <c r="AO110" s="6">
        <v>13</v>
      </c>
      <c r="AP110" s="6">
        <v>13</v>
      </c>
      <c r="AQ110" s="6">
        <v>6.5</v>
      </c>
      <c r="AR110" s="6">
        <f t="shared" si="7"/>
        <v>0</v>
      </c>
      <c r="AS110" s="6">
        <f t="shared" si="8"/>
        <v>0</v>
      </c>
      <c r="AT110" s="6">
        <f t="shared" si="9"/>
        <v>0</v>
      </c>
      <c r="AU110" s="7">
        <v>0.46153846153846156</v>
      </c>
      <c r="AV110" s="7">
        <f t="shared" si="10"/>
        <v>0.73076923076923073</v>
      </c>
      <c r="AW110" s="5">
        <v>12.54</v>
      </c>
      <c r="AX110">
        <v>1</v>
      </c>
      <c r="AY110">
        <f>VLOOKUP(A110,'[2]查询当前所有门店保管帐库存（后勤用）'!$D$1:$G$65536,4,FALSE)</f>
        <v>8</v>
      </c>
      <c r="AZ110">
        <f t="shared" si="11"/>
        <v>6</v>
      </c>
    </row>
    <row r="111" spans="1:54">
      <c r="A111" s="5">
        <v>74227</v>
      </c>
      <c r="B111" s="5" t="s">
        <v>351</v>
      </c>
      <c r="C111" s="5"/>
      <c r="D111" s="5"/>
      <c r="E111" s="5" t="s">
        <v>1989</v>
      </c>
      <c r="F111" s="5" t="s">
        <v>1513</v>
      </c>
      <c r="G111" s="5" t="s">
        <v>1990</v>
      </c>
      <c r="H111" s="5" t="s">
        <v>1991</v>
      </c>
      <c r="I111" s="5">
        <v>120</v>
      </c>
      <c r="J111" s="5">
        <v>635.11</v>
      </c>
      <c r="K111" s="5">
        <v>454.62</v>
      </c>
      <c r="L111" s="6" t="s">
        <v>1992</v>
      </c>
      <c r="M111" s="5">
        <v>4</v>
      </c>
      <c r="N111" s="5">
        <v>21.17</v>
      </c>
      <c r="O111" s="5" t="s">
        <v>364</v>
      </c>
      <c r="P111" s="5" t="s">
        <v>364</v>
      </c>
      <c r="Q111" s="5" t="s">
        <v>372</v>
      </c>
      <c r="R111" s="5">
        <v>209</v>
      </c>
      <c r="S111" s="5">
        <v>314.10000000169998</v>
      </c>
      <c r="T111" s="5">
        <v>52.25</v>
      </c>
      <c r="U111" s="5">
        <v>52.25</v>
      </c>
      <c r="V111" s="5">
        <v>1</v>
      </c>
      <c r="W111" s="5" t="s">
        <v>1346</v>
      </c>
      <c r="X111" s="5">
        <v>112</v>
      </c>
      <c r="Y111" s="5" t="s">
        <v>1362</v>
      </c>
      <c r="Z111" s="5">
        <v>11201</v>
      </c>
      <c r="AA111" s="5" t="s">
        <v>1993</v>
      </c>
      <c r="AB111" s="5" t="s">
        <v>919</v>
      </c>
      <c r="AC111" s="5" t="s">
        <v>361</v>
      </c>
      <c r="AD111" s="5" t="s">
        <v>362</v>
      </c>
      <c r="AE111" s="5" t="s">
        <v>363</v>
      </c>
      <c r="AF111" s="5" t="s">
        <v>364</v>
      </c>
      <c r="AG111" s="5" t="s">
        <v>365</v>
      </c>
      <c r="AH111" s="5" t="s">
        <v>1994</v>
      </c>
      <c r="AI111" s="5" t="s">
        <v>364</v>
      </c>
      <c r="AJ111" s="5" t="s">
        <v>364</v>
      </c>
      <c r="AK111" s="5">
        <v>1.5</v>
      </c>
      <c r="AL111" s="6">
        <v>5</v>
      </c>
      <c r="AM111" s="6" t="s">
        <v>377</v>
      </c>
      <c r="AN111" s="6">
        <f t="shared" si="6"/>
        <v>0</v>
      </c>
      <c r="AO111" s="6">
        <v>5.4</v>
      </c>
      <c r="AP111" s="6">
        <v>5.4</v>
      </c>
      <c r="AQ111" s="6">
        <v>2.7</v>
      </c>
      <c r="AR111" s="6">
        <f t="shared" si="7"/>
        <v>0</v>
      </c>
      <c r="AS111" s="6">
        <f t="shared" si="8"/>
        <v>0</v>
      </c>
      <c r="AT111" s="6">
        <f t="shared" si="9"/>
        <v>0</v>
      </c>
      <c r="AU111" s="7">
        <v>0.44444444444444448</v>
      </c>
      <c r="AV111" s="7">
        <f t="shared" si="10"/>
        <v>0.72222222222222221</v>
      </c>
      <c r="AW111" s="5">
        <v>5.29</v>
      </c>
      <c r="AX111">
        <v>0</v>
      </c>
      <c r="AY111">
        <f>VLOOKUP(A111,'[2]查询当前所有门店保管帐库存（后勤用）'!$D$1:$G$65536,4,FALSE)</f>
        <v>3</v>
      </c>
      <c r="AZ111">
        <f t="shared" si="11"/>
        <v>3</v>
      </c>
    </row>
    <row r="112" spans="1:54">
      <c r="A112" s="5">
        <v>49315</v>
      </c>
      <c r="B112" s="5" t="s">
        <v>351</v>
      </c>
      <c r="C112" s="5"/>
      <c r="D112" s="5"/>
      <c r="E112" s="5" t="s">
        <v>2008</v>
      </c>
      <c r="F112" s="5" t="s">
        <v>353</v>
      </c>
      <c r="G112" s="5" t="s">
        <v>2009</v>
      </c>
      <c r="H112" s="5" t="s">
        <v>2010</v>
      </c>
      <c r="I112" s="5">
        <v>2</v>
      </c>
      <c r="J112" s="5">
        <v>27.6</v>
      </c>
      <c r="K112" s="5">
        <v>18.600000000000001</v>
      </c>
      <c r="L112" s="6" t="s">
        <v>2011</v>
      </c>
      <c r="M112" s="5">
        <v>7.0000000000000007E-2</v>
      </c>
      <c r="N112" s="5">
        <v>0.92</v>
      </c>
      <c r="O112" s="5" t="s">
        <v>364</v>
      </c>
      <c r="P112" s="5" t="s">
        <v>364</v>
      </c>
      <c r="Q112" s="5" t="s">
        <v>372</v>
      </c>
      <c r="R112" s="5">
        <v>2</v>
      </c>
      <c r="S112" s="5">
        <v>9.0000000001</v>
      </c>
      <c r="T112" s="5">
        <v>30</v>
      </c>
      <c r="U112" s="5">
        <v>30</v>
      </c>
      <c r="V112" s="5">
        <v>1</v>
      </c>
      <c r="W112" s="5" t="s">
        <v>1346</v>
      </c>
      <c r="X112" s="5">
        <v>107</v>
      </c>
      <c r="Y112" s="5" t="s">
        <v>1462</v>
      </c>
      <c r="Z112" s="5">
        <v>10703</v>
      </c>
      <c r="AA112" s="5" t="s">
        <v>1488</v>
      </c>
      <c r="AB112" s="5" t="s">
        <v>364</v>
      </c>
      <c r="AC112" s="5" t="s">
        <v>361</v>
      </c>
      <c r="AD112" s="5" t="s">
        <v>489</v>
      </c>
      <c r="AE112" s="5" t="s">
        <v>1601</v>
      </c>
      <c r="AF112" s="5" t="s">
        <v>364</v>
      </c>
      <c r="AG112" s="5" t="s">
        <v>365</v>
      </c>
      <c r="AH112" s="5" t="s">
        <v>2012</v>
      </c>
      <c r="AI112" s="5" t="s">
        <v>364</v>
      </c>
      <c r="AJ112" s="5" t="s">
        <v>364</v>
      </c>
      <c r="AK112" s="5">
        <v>4.5</v>
      </c>
      <c r="AL112" s="6">
        <v>69646</v>
      </c>
      <c r="AM112" s="6" t="s">
        <v>1885</v>
      </c>
      <c r="AN112" s="6">
        <f t="shared" si="6"/>
        <v>0</v>
      </c>
      <c r="AO112" s="6">
        <v>13.8</v>
      </c>
      <c r="AP112" s="6">
        <v>13.8</v>
      </c>
      <c r="AQ112" s="6">
        <v>6.9</v>
      </c>
      <c r="AR112" s="6">
        <f t="shared" si="7"/>
        <v>0</v>
      </c>
      <c r="AS112" s="6">
        <f t="shared" si="8"/>
        <v>0</v>
      </c>
      <c r="AT112" s="6">
        <f t="shared" si="9"/>
        <v>0</v>
      </c>
      <c r="AU112" s="7">
        <v>0.34782608695652178</v>
      </c>
      <c r="AV112" s="7">
        <f t="shared" si="10"/>
        <v>0.67391304347826086</v>
      </c>
      <c r="AW112" s="5">
        <v>13.8</v>
      </c>
      <c r="AX112">
        <v>0</v>
      </c>
      <c r="AY112">
        <v>0</v>
      </c>
      <c r="AZ112">
        <f t="shared" si="11"/>
        <v>0</v>
      </c>
    </row>
    <row r="113" spans="1:54">
      <c r="A113" s="5">
        <v>9508</v>
      </c>
      <c r="B113" s="5" t="s">
        <v>351</v>
      </c>
      <c r="C113" s="5"/>
      <c r="D113" s="5"/>
      <c r="E113" s="5" t="s">
        <v>2016</v>
      </c>
      <c r="F113" s="5" t="s">
        <v>460</v>
      </c>
      <c r="G113" s="5" t="s">
        <v>1278</v>
      </c>
      <c r="H113" s="5" t="s">
        <v>2017</v>
      </c>
      <c r="I113" s="5">
        <v>43</v>
      </c>
      <c r="J113" s="5">
        <v>904.41</v>
      </c>
      <c r="K113" s="5">
        <v>513.69299999999998</v>
      </c>
      <c r="L113" s="6" t="s">
        <v>2018</v>
      </c>
      <c r="M113" s="5">
        <v>1.43</v>
      </c>
      <c r="N113" s="5">
        <v>30.15</v>
      </c>
      <c r="O113" s="5" t="s">
        <v>364</v>
      </c>
      <c r="P113" s="5" t="s">
        <v>364</v>
      </c>
      <c r="Q113" s="5" t="s">
        <v>372</v>
      </c>
      <c r="R113" s="5">
        <v>144</v>
      </c>
      <c r="S113" s="5">
        <v>1288.816</v>
      </c>
      <c r="T113" s="5">
        <v>100.47</v>
      </c>
      <c r="U113" s="5">
        <v>100.47</v>
      </c>
      <c r="V113" s="5">
        <v>1</v>
      </c>
      <c r="W113" s="5" t="s">
        <v>1346</v>
      </c>
      <c r="X113" s="5">
        <v>121</v>
      </c>
      <c r="Y113" s="5" t="s">
        <v>1584</v>
      </c>
      <c r="Z113" s="5">
        <v>12104</v>
      </c>
      <c r="AA113" s="5" t="s">
        <v>2019</v>
      </c>
      <c r="AB113" s="5" t="s">
        <v>919</v>
      </c>
      <c r="AC113" s="5" t="s">
        <v>361</v>
      </c>
      <c r="AD113" s="5" t="s">
        <v>362</v>
      </c>
      <c r="AE113" s="5" t="s">
        <v>363</v>
      </c>
      <c r="AF113" s="5" t="s">
        <v>364</v>
      </c>
      <c r="AG113" s="5" t="s">
        <v>365</v>
      </c>
      <c r="AH113" s="5" t="s">
        <v>2020</v>
      </c>
      <c r="AI113" s="5" t="s">
        <v>364</v>
      </c>
      <c r="AJ113" s="5" t="s">
        <v>364</v>
      </c>
      <c r="AK113" s="5">
        <v>8.51</v>
      </c>
      <c r="AL113" s="6">
        <v>5</v>
      </c>
      <c r="AM113" s="6" t="s">
        <v>377</v>
      </c>
      <c r="AN113" s="6">
        <f t="shared" si="6"/>
        <v>0</v>
      </c>
      <c r="AO113" s="6">
        <v>22</v>
      </c>
      <c r="AP113" s="6">
        <v>22</v>
      </c>
      <c r="AQ113" s="6">
        <v>11</v>
      </c>
      <c r="AR113" s="6">
        <f t="shared" si="7"/>
        <v>0</v>
      </c>
      <c r="AS113" s="6">
        <f t="shared" si="8"/>
        <v>0</v>
      </c>
      <c r="AT113" s="6">
        <f t="shared" si="9"/>
        <v>0</v>
      </c>
      <c r="AU113" s="7">
        <v>0.22636363636363638</v>
      </c>
      <c r="AV113" s="7">
        <f t="shared" si="10"/>
        <v>0.61318181818181816</v>
      </c>
      <c r="AW113" s="5">
        <v>21.03</v>
      </c>
      <c r="AX113">
        <v>1</v>
      </c>
      <c r="AY113">
        <f>VLOOKUP(A113,'[2]查询当前所有门店保管帐库存（后勤用）'!$D$1:$G$65536,4,FALSE)</f>
        <v>12</v>
      </c>
      <c r="AZ113">
        <f t="shared" si="11"/>
        <v>10</v>
      </c>
    </row>
    <row r="114" spans="1:54">
      <c r="A114" s="5">
        <v>48724</v>
      </c>
      <c r="B114" s="5" t="s">
        <v>1341</v>
      </c>
      <c r="C114" s="5"/>
      <c r="D114" s="5"/>
      <c r="E114" s="5" t="s">
        <v>2021</v>
      </c>
      <c r="F114" s="5" t="s">
        <v>353</v>
      </c>
      <c r="G114" s="5" t="s">
        <v>1514</v>
      </c>
      <c r="H114" s="5" t="s">
        <v>2017</v>
      </c>
      <c r="I114" s="5">
        <v>190</v>
      </c>
      <c r="J114" s="5">
        <v>3287.66</v>
      </c>
      <c r="K114" s="5">
        <v>1963.213</v>
      </c>
      <c r="L114" s="6" t="s">
        <v>2022</v>
      </c>
      <c r="M114" s="5">
        <v>6.33</v>
      </c>
      <c r="N114" s="5">
        <v>109.59</v>
      </c>
      <c r="O114" s="5" t="s">
        <v>364</v>
      </c>
      <c r="P114" s="5" t="s">
        <v>364</v>
      </c>
      <c r="Q114" s="5" t="s">
        <v>372</v>
      </c>
      <c r="R114" s="5">
        <v>214</v>
      </c>
      <c r="S114" s="5">
        <v>1491.933</v>
      </c>
      <c r="T114" s="5">
        <v>33.79</v>
      </c>
      <c r="U114" s="5">
        <v>33.79</v>
      </c>
      <c r="V114" s="5">
        <v>1</v>
      </c>
      <c r="W114" s="5" t="s">
        <v>1346</v>
      </c>
      <c r="X114" s="5">
        <v>121</v>
      </c>
      <c r="Y114" s="5" t="s">
        <v>1584</v>
      </c>
      <c r="Z114" s="5">
        <v>12116</v>
      </c>
      <c r="AA114" s="5" t="s">
        <v>2023</v>
      </c>
      <c r="AB114" s="5" t="s">
        <v>373</v>
      </c>
      <c r="AC114" s="5" t="s">
        <v>361</v>
      </c>
      <c r="AD114" s="5" t="s">
        <v>362</v>
      </c>
      <c r="AE114" s="5" t="s">
        <v>363</v>
      </c>
      <c r="AF114" s="5" t="s">
        <v>364</v>
      </c>
      <c r="AG114" s="5" t="s">
        <v>365</v>
      </c>
      <c r="AH114" s="5" t="s">
        <v>2024</v>
      </c>
      <c r="AI114" s="5" t="s">
        <v>364</v>
      </c>
      <c r="AJ114" s="5" t="s">
        <v>364</v>
      </c>
      <c r="AK114" s="5">
        <v>6.9630000000000001</v>
      </c>
      <c r="AL114" s="6">
        <v>5</v>
      </c>
      <c r="AM114" s="6" t="s">
        <v>377</v>
      </c>
      <c r="AN114" s="6">
        <f t="shared" si="6"/>
        <v>0</v>
      </c>
      <c r="AO114" s="6">
        <v>18</v>
      </c>
      <c r="AP114" s="6">
        <v>18</v>
      </c>
      <c r="AQ114" s="6">
        <v>9</v>
      </c>
      <c r="AR114" s="6">
        <f t="shared" si="7"/>
        <v>0</v>
      </c>
      <c r="AS114" s="6">
        <f t="shared" si="8"/>
        <v>0</v>
      </c>
      <c r="AT114" s="6">
        <f t="shared" si="9"/>
        <v>0</v>
      </c>
      <c r="AU114" s="7">
        <v>0.22633333333333333</v>
      </c>
      <c r="AV114" s="7">
        <f t="shared" si="10"/>
        <v>0.61316666666666664</v>
      </c>
      <c r="AW114" s="5">
        <v>17.3</v>
      </c>
      <c r="AX114">
        <v>2</v>
      </c>
      <c r="AY114">
        <f>VLOOKUP(A114,'[2]查询当前所有门店保管帐库存（后勤用）'!$D$1:$G$65536,4,FALSE)</f>
        <v>17</v>
      </c>
      <c r="AZ114">
        <f t="shared" si="11"/>
        <v>13</v>
      </c>
    </row>
    <row r="115" spans="1:54">
      <c r="A115" s="5">
        <v>84349</v>
      </c>
      <c r="B115" s="5" t="s">
        <v>351</v>
      </c>
      <c r="C115" s="5"/>
      <c r="D115" s="5"/>
      <c r="E115" s="5" t="s">
        <v>2025</v>
      </c>
      <c r="F115" s="5" t="s">
        <v>353</v>
      </c>
      <c r="G115" s="5" t="s">
        <v>2026</v>
      </c>
      <c r="H115" s="5" t="s">
        <v>2027</v>
      </c>
      <c r="I115" s="5">
        <v>12</v>
      </c>
      <c r="J115" s="5">
        <v>258.32</v>
      </c>
      <c r="K115" s="5">
        <v>161.72</v>
      </c>
      <c r="L115" s="6" t="s">
        <v>2028</v>
      </c>
      <c r="M115" s="5">
        <v>0.4</v>
      </c>
      <c r="N115" s="5">
        <v>8.61</v>
      </c>
      <c r="O115" s="5">
        <v>30</v>
      </c>
      <c r="P115" s="5">
        <v>231</v>
      </c>
      <c r="Q115" s="5">
        <v>75</v>
      </c>
      <c r="R115" s="5">
        <v>188</v>
      </c>
      <c r="S115" s="5">
        <v>1617</v>
      </c>
      <c r="T115" s="5">
        <v>470</v>
      </c>
      <c r="U115" s="5">
        <v>545</v>
      </c>
      <c r="V115" s="5">
        <v>1</v>
      </c>
      <c r="W115" s="5" t="s">
        <v>1346</v>
      </c>
      <c r="X115" s="5">
        <v>123</v>
      </c>
      <c r="Y115" s="5" t="s">
        <v>1701</v>
      </c>
      <c r="Z115" s="5">
        <v>12305</v>
      </c>
      <c r="AA115" s="5" t="s">
        <v>2029</v>
      </c>
      <c r="AB115" s="5" t="s">
        <v>360</v>
      </c>
      <c r="AC115" s="5" t="s">
        <v>361</v>
      </c>
      <c r="AD115" s="5" t="s">
        <v>489</v>
      </c>
      <c r="AE115" s="5" t="s">
        <v>363</v>
      </c>
      <c r="AF115" s="5" t="s">
        <v>364</v>
      </c>
      <c r="AG115" s="5" t="s">
        <v>365</v>
      </c>
      <c r="AH115" s="5" t="s">
        <v>2030</v>
      </c>
      <c r="AI115" s="5" t="s">
        <v>364</v>
      </c>
      <c r="AJ115" s="5" t="s">
        <v>364</v>
      </c>
      <c r="AK115" s="5">
        <v>7.7</v>
      </c>
      <c r="AL115" s="6">
        <v>5075</v>
      </c>
      <c r="AM115" s="6" t="s">
        <v>2031</v>
      </c>
      <c r="AN115" s="6">
        <f t="shared" si="6"/>
        <v>0</v>
      </c>
      <c r="AO115" s="6">
        <v>22</v>
      </c>
      <c r="AP115" s="6">
        <v>22</v>
      </c>
      <c r="AQ115" s="6">
        <v>11</v>
      </c>
      <c r="AR115" s="6">
        <f t="shared" si="7"/>
        <v>0</v>
      </c>
      <c r="AS115" s="6">
        <f t="shared" si="8"/>
        <v>0</v>
      </c>
      <c r="AT115" s="6">
        <f t="shared" si="9"/>
        <v>0</v>
      </c>
      <c r="AU115" s="7">
        <v>0.3</v>
      </c>
      <c r="AV115" s="7">
        <f t="shared" si="10"/>
        <v>0.65</v>
      </c>
      <c r="AW115" s="5">
        <v>21.53</v>
      </c>
      <c r="AX115">
        <v>0</v>
      </c>
      <c r="AY115">
        <f>VLOOKUP(A115,'[2]查询当前所有门店保管帐库存（后勤用）'!$D$1:$G$65536,4,FALSE)</f>
        <v>6</v>
      </c>
      <c r="AZ115">
        <f t="shared" si="11"/>
        <v>6</v>
      </c>
    </row>
    <row r="116" spans="1:54">
      <c r="A116" s="5">
        <v>84167</v>
      </c>
      <c r="B116" s="5" t="s">
        <v>1341</v>
      </c>
      <c r="C116" s="5"/>
      <c r="D116" s="5"/>
      <c r="E116" s="5" t="s">
        <v>2032</v>
      </c>
      <c r="F116" s="5" t="s">
        <v>353</v>
      </c>
      <c r="G116" s="5" t="s">
        <v>2033</v>
      </c>
      <c r="H116" s="5" t="s">
        <v>2034</v>
      </c>
      <c r="I116" s="5">
        <v>121</v>
      </c>
      <c r="J116" s="5">
        <v>1342.16</v>
      </c>
      <c r="K116" s="5">
        <v>833.96</v>
      </c>
      <c r="L116" s="6" t="s">
        <v>2035</v>
      </c>
      <c r="M116" s="5">
        <v>4.03</v>
      </c>
      <c r="N116" s="5">
        <v>44.74</v>
      </c>
      <c r="O116" s="5">
        <v>100</v>
      </c>
      <c r="P116" s="5">
        <v>420</v>
      </c>
      <c r="Q116" s="5">
        <v>24.79</v>
      </c>
      <c r="R116" s="5">
        <v>191</v>
      </c>
      <c r="S116" s="5">
        <v>802.2</v>
      </c>
      <c r="T116" s="5">
        <v>47.36</v>
      </c>
      <c r="U116" s="5">
        <v>72.150000000000006</v>
      </c>
      <c r="V116" s="5">
        <v>1</v>
      </c>
      <c r="W116" s="5" t="s">
        <v>1346</v>
      </c>
      <c r="X116" s="5">
        <v>126</v>
      </c>
      <c r="Y116" s="5" t="s">
        <v>1478</v>
      </c>
      <c r="Z116" s="5">
        <v>12605</v>
      </c>
      <c r="AA116" s="5" t="s">
        <v>1479</v>
      </c>
      <c r="AB116" s="5" t="s">
        <v>360</v>
      </c>
      <c r="AC116" s="5" t="s">
        <v>361</v>
      </c>
      <c r="AD116" s="5" t="s">
        <v>362</v>
      </c>
      <c r="AE116" s="5" t="s">
        <v>363</v>
      </c>
      <c r="AF116" s="5" t="s">
        <v>364</v>
      </c>
      <c r="AG116" s="5" t="s">
        <v>365</v>
      </c>
      <c r="AH116" s="5" t="s">
        <v>2036</v>
      </c>
      <c r="AI116" s="5" t="s">
        <v>364</v>
      </c>
      <c r="AJ116" s="5" t="s">
        <v>364</v>
      </c>
      <c r="AK116" s="5">
        <v>4.2</v>
      </c>
      <c r="AL116" s="6">
        <v>5075</v>
      </c>
      <c r="AM116" s="6" t="s">
        <v>2031</v>
      </c>
      <c r="AN116" s="6">
        <f t="shared" si="6"/>
        <v>0</v>
      </c>
      <c r="AO116" s="6">
        <v>12</v>
      </c>
      <c r="AP116" s="6">
        <v>12</v>
      </c>
      <c r="AQ116" s="6">
        <v>6</v>
      </c>
      <c r="AR116" s="6">
        <f t="shared" si="7"/>
        <v>0</v>
      </c>
      <c r="AS116" s="6">
        <f t="shared" si="8"/>
        <v>0</v>
      </c>
      <c r="AT116" s="6">
        <f t="shared" si="9"/>
        <v>0</v>
      </c>
      <c r="AU116" s="7">
        <v>0.3</v>
      </c>
      <c r="AV116" s="7">
        <f t="shared" si="10"/>
        <v>0.65</v>
      </c>
      <c r="AW116" s="5">
        <v>11.09</v>
      </c>
      <c r="AX116">
        <v>0</v>
      </c>
      <c r="AY116">
        <f>VLOOKUP(A116,'[2]查询当前所有门店保管帐库存（后勤用）'!$D$1:$G$65536,4,FALSE)</f>
        <v>1</v>
      </c>
      <c r="AZ116">
        <f t="shared" si="11"/>
        <v>1</v>
      </c>
    </row>
    <row r="117" spans="1:54">
      <c r="A117" s="5">
        <v>89964</v>
      </c>
      <c r="B117" s="5" t="s">
        <v>351</v>
      </c>
      <c r="C117" s="5"/>
      <c r="D117" s="5"/>
      <c r="E117" s="5" t="s">
        <v>2037</v>
      </c>
      <c r="F117" s="5" t="s">
        <v>353</v>
      </c>
      <c r="G117" s="5" t="s">
        <v>2038</v>
      </c>
      <c r="H117" s="5" t="s">
        <v>2034</v>
      </c>
      <c r="I117" s="5">
        <v>27</v>
      </c>
      <c r="J117" s="5">
        <v>378.98</v>
      </c>
      <c r="K117" s="5">
        <v>227.78</v>
      </c>
      <c r="L117" s="6" t="s">
        <v>2039</v>
      </c>
      <c r="M117" s="5">
        <v>0.9</v>
      </c>
      <c r="N117" s="5">
        <v>12.63</v>
      </c>
      <c r="O117" s="5">
        <v>71</v>
      </c>
      <c r="P117" s="5">
        <v>397.6</v>
      </c>
      <c r="Q117" s="5">
        <v>78.89</v>
      </c>
      <c r="R117" s="5">
        <v>146</v>
      </c>
      <c r="S117" s="5">
        <v>817.6</v>
      </c>
      <c r="T117" s="5">
        <v>162.22</v>
      </c>
      <c r="U117" s="5">
        <v>241.11</v>
      </c>
      <c r="V117" s="5">
        <v>1</v>
      </c>
      <c r="W117" s="5" t="s">
        <v>1346</v>
      </c>
      <c r="X117" s="5">
        <v>102</v>
      </c>
      <c r="Y117" s="5" t="s">
        <v>1808</v>
      </c>
      <c r="Z117" s="5">
        <v>10201</v>
      </c>
      <c r="AA117" s="5" t="s">
        <v>2006</v>
      </c>
      <c r="AB117" s="5" t="s">
        <v>360</v>
      </c>
      <c r="AC117" s="5" t="s">
        <v>361</v>
      </c>
      <c r="AD117" s="5" t="s">
        <v>489</v>
      </c>
      <c r="AE117" s="5" t="s">
        <v>363</v>
      </c>
      <c r="AF117" s="5" t="s">
        <v>364</v>
      </c>
      <c r="AG117" s="5" t="s">
        <v>365</v>
      </c>
      <c r="AH117" s="5" t="s">
        <v>2040</v>
      </c>
      <c r="AI117" s="5" t="s">
        <v>364</v>
      </c>
      <c r="AJ117" s="5" t="s">
        <v>364</v>
      </c>
      <c r="AK117" s="5">
        <v>5.6</v>
      </c>
      <c r="AL117" s="6">
        <v>5075</v>
      </c>
      <c r="AM117" s="6" t="s">
        <v>2031</v>
      </c>
      <c r="AN117" s="6">
        <f t="shared" si="6"/>
        <v>0</v>
      </c>
      <c r="AO117" s="6">
        <v>16</v>
      </c>
      <c r="AP117" s="6">
        <v>16</v>
      </c>
      <c r="AQ117" s="6">
        <v>8</v>
      </c>
      <c r="AR117" s="6">
        <f t="shared" si="7"/>
        <v>0</v>
      </c>
      <c r="AS117" s="6">
        <f t="shared" si="8"/>
        <v>0</v>
      </c>
      <c r="AT117" s="6">
        <f t="shared" si="9"/>
        <v>0</v>
      </c>
      <c r="AU117" s="7">
        <v>0.3</v>
      </c>
      <c r="AV117" s="7">
        <f t="shared" si="10"/>
        <v>0.65</v>
      </c>
      <c r="AW117" s="5">
        <v>14.04</v>
      </c>
      <c r="AX117">
        <v>0</v>
      </c>
      <c r="AY117">
        <f>VLOOKUP(A117,'[2]查询当前所有门店保管帐库存（后勤用）'!$D$1:$G$65536,4,FALSE)</f>
        <v>2</v>
      </c>
      <c r="AZ117">
        <f t="shared" si="11"/>
        <v>2</v>
      </c>
    </row>
    <row r="118" spans="1:54">
      <c r="A118" s="5">
        <v>89960</v>
      </c>
      <c r="B118" s="5" t="s">
        <v>351</v>
      </c>
      <c r="C118" s="5"/>
      <c r="D118" s="5"/>
      <c r="E118" s="5" t="s">
        <v>2041</v>
      </c>
      <c r="F118" s="5" t="s">
        <v>353</v>
      </c>
      <c r="G118" s="5" t="s">
        <v>2042</v>
      </c>
      <c r="H118" s="5" t="s">
        <v>2034</v>
      </c>
      <c r="I118" s="5">
        <v>37</v>
      </c>
      <c r="J118" s="5">
        <v>544.45000000000005</v>
      </c>
      <c r="K118" s="5">
        <v>337.25</v>
      </c>
      <c r="L118" s="6" t="s">
        <v>2043</v>
      </c>
      <c r="M118" s="5">
        <v>1.23</v>
      </c>
      <c r="N118" s="5">
        <v>18.149999999999999</v>
      </c>
      <c r="O118" s="5">
        <v>11</v>
      </c>
      <c r="P118" s="5">
        <v>61.6</v>
      </c>
      <c r="Q118" s="5">
        <v>8.92</v>
      </c>
      <c r="R118" s="5">
        <v>179</v>
      </c>
      <c r="S118" s="5">
        <v>1002.4</v>
      </c>
      <c r="T118" s="5">
        <v>145.13999999999999</v>
      </c>
      <c r="U118" s="5">
        <v>154.05000000000001</v>
      </c>
      <c r="V118" s="5">
        <v>1</v>
      </c>
      <c r="W118" s="5" t="s">
        <v>1346</v>
      </c>
      <c r="X118" s="5">
        <v>103</v>
      </c>
      <c r="Y118" s="5" t="s">
        <v>1408</v>
      </c>
      <c r="Z118" s="5">
        <v>10303</v>
      </c>
      <c r="AA118" s="5" t="s">
        <v>1832</v>
      </c>
      <c r="AB118" s="5" t="s">
        <v>360</v>
      </c>
      <c r="AC118" s="5" t="s">
        <v>361</v>
      </c>
      <c r="AD118" s="5" t="s">
        <v>362</v>
      </c>
      <c r="AE118" s="5" t="s">
        <v>363</v>
      </c>
      <c r="AF118" s="5" t="s">
        <v>364</v>
      </c>
      <c r="AG118" s="5" t="s">
        <v>365</v>
      </c>
      <c r="AH118" s="5" t="s">
        <v>2044</v>
      </c>
      <c r="AI118" s="5" t="s">
        <v>364</v>
      </c>
      <c r="AJ118" s="5" t="s">
        <v>364</v>
      </c>
      <c r="AK118" s="5">
        <v>5.6</v>
      </c>
      <c r="AL118" s="6">
        <v>5075</v>
      </c>
      <c r="AM118" s="6" t="s">
        <v>2031</v>
      </c>
      <c r="AN118" s="6">
        <f t="shared" si="6"/>
        <v>0</v>
      </c>
      <c r="AO118" s="6">
        <v>16</v>
      </c>
      <c r="AP118" s="6">
        <v>16</v>
      </c>
      <c r="AQ118" s="6">
        <v>8</v>
      </c>
      <c r="AR118" s="6">
        <f t="shared" si="7"/>
        <v>0</v>
      </c>
      <c r="AS118" s="6">
        <f t="shared" si="8"/>
        <v>0</v>
      </c>
      <c r="AT118" s="6">
        <f t="shared" si="9"/>
        <v>0</v>
      </c>
      <c r="AU118" s="7">
        <v>0.3</v>
      </c>
      <c r="AV118" s="7">
        <f t="shared" si="10"/>
        <v>0.65</v>
      </c>
      <c r="AW118" s="5">
        <v>14.71</v>
      </c>
      <c r="AX118">
        <v>0</v>
      </c>
      <c r="AY118">
        <f>VLOOKUP(A118,'[2]查询当前所有门店保管帐库存（后勤用）'!$D$1:$G$65536,4,FALSE)</f>
        <v>2</v>
      </c>
      <c r="AZ118">
        <f t="shared" si="11"/>
        <v>2</v>
      </c>
    </row>
    <row r="119" spans="1:54">
      <c r="A119" s="5">
        <v>93377</v>
      </c>
      <c r="B119" s="5" t="s">
        <v>351</v>
      </c>
      <c r="C119" s="5"/>
      <c r="D119" s="5"/>
      <c r="E119" s="5" t="s">
        <v>2045</v>
      </c>
      <c r="F119" s="5" t="s">
        <v>353</v>
      </c>
      <c r="G119" s="5" t="s">
        <v>2046</v>
      </c>
      <c r="H119" s="5" t="s">
        <v>2047</v>
      </c>
      <c r="I119" s="5">
        <v>28</v>
      </c>
      <c r="J119" s="5">
        <v>676.14</v>
      </c>
      <c r="K119" s="5">
        <v>445.14</v>
      </c>
      <c r="L119" s="6" t="s">
        <v>2048</v>
      </c>
      <c r="M119" s="5">
        <v>0.93</v>
      </c>
      <c r="N119" s="5">
        <v>22.54</v>
      </c>
      <c r="O119" s="5">
        <v>35</v>
      </c>
      <c r="P119" s="5">
        <v>306.25</v>
      </c>
      <c r="Q119" s="5">
        <v>37.5</v>
      </c>
      <c r="R119" s="5">
        <v>178</v>
      </c>
      <c r="S119" s="5">
        <v>1405.3</v>
      </c>
      <c r="T119" s="5">
        <v>190.71</v>
      </c>
      <c r="U119" s="5">
        <v>228.21</v>
      </c>
      <c r="V119" s="5">
        <v>1</v>
      </c>
      <c r="W119" s="5" t="s">
        <v>1346</v>
      </c>
      <c r="X119" s="5">
        <v>114</v>
      </c>
      <c r="Y119" s="5" t="s">
        <v>1347</v>
      </c>
      <c r="Z119" s="5">
        <v>11404</v>
      </c>
      <c r="AA119" s="5" t="s">
        <v>2049</v>
      </c>
      <c r="AB119" s="5" t="s">
        <v>360</v>
      </c>
      <c r="AC119" s="5" t="s">
        <v>361</v>
      </c>
      <c r="AD119" s="5" t="s">
        <v>362</v>
      </c>
      <c r="AE119" s="5" t="s">
        <v>363</v>
      </c>
      <c r="AF119" s="5" t="s">
        <v>364</v>
      </c>
      <c r="AG119" s="5" t="s">
        <v>365</v>
      </c>
      <c r="AH119" s="5" t="s">
        <v>2050</v>
      </c>
      <c r="AI119" s="5" t="s">
        <v>364</v>
      </c>
      <c r="AJ119" s="5" t="s">
        <v>364</v>
      </c>
      <c r="AK119" s="5">
        <v>8.75</v>
      </c>
      <c r="AL119" s="6">
        <v>5075</v>
      </c>
      <c r="AM119" s="6" t="s">
        <v>2031</v>
      </c>
      <c r="AN119" s="6">
        <f t="shared" si="6"/>
        <v>0</v>
      </c>
      <c r="AO119" s="6">
        <v>25</v>
      </c>
      <c r="AP119" s="6">
        <v>25</v>
      </c>
      <c r="AQ119" s="6">
        <v>12.5</v>
      </c>
      <c r="AR119" s="6">
        <f t="shared" si="7"/>
        <v>0</v>
      </c>
      <c r="AS119" s="6">
        <f t="shared" si="8"/>
        <v>0</v>
      </c>
      <c r="AT119" s="6">
        <f t="shared" si="9"/>
        <v>0</v>
      </c>
      <c r="AU119" s="7">
        <v>0.3</v>
      </c>
      <c r="AV119" s="7">
        <f t="shared" si="10"/>
        <v>0.65</v>
      </c>
      <c r="AW119" s="5">
        <v>24.15</v>
      </c>
      <c r="AX119">
        <v>0</v>
      </c>
      <c r="AY119">
        <f>VLOOKUP(A119,'[2]查询当前所有门店保管帐库存（后勤用）'!$D$1:$G$65536,4,FALSE)</f>
        <v>3</v>
      </c>
      <c r="AZ119">
        <f t="shared" si="11"/>
        <v>3</v>
      </c>
    </row>
    <row r="120" spans="1:54">
      <c r="A120" s="5">
        <v>66656</v>
      </c>
      <c r="B120" s="5" t="s">
        <v>351</v>
      </c>
      <c r="C120" s="5"/>
      <c r="D120" s="5"/>
      <c r="E120" s="5" t="s">
        <v>2051</v>
      </c>
      <c r="F120" s="5" t="s">
        <v>460</v>
      </c>
      <c r="G120" s="5" t="s">
        <v>2052</v>
      </c>
      <c r="H120" s="5" t="s">
        <v>2053</v>
      </c>
      <c r="I120" s="5">
        <v>92</v>
      </c>
      <c r="J120" s="5">
        <v>1587.37</v>
      </c>
      <c r="K120" s="5">
        <v>1081.3699999999999</v>
      </c>
      <c r="L120" s="6" t="s">
        <v>2054</v>
      </c>
      <c r="M120" s="5">
        <v>3.07</v>
      </c>
      <c r="N120" s="5">
        <v>52.91</v>
      </c>
      <c r="O120" s="5">
        <v>59</v>
      </c>
      <c r="P120" s="5">
        <v>324.5</v>
      </c>
      <c r="Q120" s="5">
        <v>19.239999999999998</v>
      </c>
      <c r="R120" s="5">
        <v>171</v>
      </c>
      <c r="S120" s="5">
        <v>940.5</v>
      </c>
      <c r="T120" s="5">
        <v>55.76</v>
      </c>
      <c r="U120" s="5">
        <v>75</v>
      </c>
      <c r="V120" s="5">
        <v>1</v>
      </c>
      <c r="W120" s="5" t="s">
        <v>1346</v>
      </c>
      <c r="X120" s="5">
        <v>103</v>
      </c>
      <c r="Y120" s="5" t="s">
        <v>1408</v>
      </c>
      <c r="Z120" s="5">
        <v>10308</v>
      </c>
      <c r="AA120" s="5" t="s">
        <v>2055</v>
      </c>
      <c r="AB120" s="5" t="s">
        <v>360</v>
      </c>
      <c r="AC120" s="5" t="s">
        <v>361</v>
      </c>
      <c r="AD120" s="5" t="s">
        <v>362</v>
      </c>
      <c r="AE120" s="5" t="s">
        <v>363</v>
      </c>
      <c r="AF120" s="5" t="s">
        <v>364</v>
      </c>
      <c r="AG120" s="5" t="s">
        <v>365</v>
      </c>
      <c r="AH120" s="5" t="s">
        <v>2056</v>
      </c>
      <c r="AI120" s="5" t="s">
        <v>364</v>
      </c>
      <c r="AJ120" s="5" t="s">
        <v>364</v>
      </c>
      <c r="AK120" s="5">
        <v>5.5</v>
      </c>
      <c r="AL120" s="6">
        <v>11128</v>
      </c>
      <c r="AM120" s="6" t="s">
        <v>1673</v>
      </c>
      <c r="AN120" s="6">
        <f t="shared" si="6"/>
        <v>0</v>
      </c>
      <c r="AO120" s="6">
        <v>18</v>
      </c>
      <c r="AP120" s="6">
        <v>18</v>
      </c>
      <c r="AQ120" s="6">
        <v>9</v>
      </c>
      <c r="AR120" s="6">
        <f t="shared" si="7"/>
        <v>0</v>
      </c>
      <c r="AS120" s="6">
        <f t="shared" si="8"/>
        <v>0</v>
      </c>
      <c r="AT120" s="6">
        <f t="shared" si="9"/>
        <v>0</v>
      </c>
      <c r="AU120" s="7">
        <v>0.3888888888888889</v>
      </c>
      <c r="AV120" s="7">
        <f t="shared" si="10"/>
        <v>0.69444444444444442</v>
      </c>
      <c r="AW120" s="5">
        <v>17.25</v>
      </c>
      <c r="AX120">
        <v>0</v>
      </c>
      <c r="AY120">
        <f>VLOOKUP(A120,'[2]查询当前所有门店保管帐库存（后勤用）'!$D$1:$G$65536,4,FALSE)</f>
        <v>4</v>
      </c>
      <c r="AZ120">
        <f t="shared" si="11"/>
        <v>4</v>
      </c>
    </row>
    <row r="121" spans="1:54">
      <c r="A121" s="5">
        <v>44851</v>
      </c>
      <c r="B121" s="5" t="s">
        <v>351</v>
      </c>
      <c r="C121" s="5"/>
      <c r="D121" s="5"/>
      <c r="E121" s="5" t="s">
        <v>2057</v>
      </c>
      <c r="F121" s="5" t="s">
        <v>353</v>
      </c>
      <c r="G121" s="5" t="s">
        <v>2058</v>
      </c>
      <c r="H121" s="5" t="s">
        <v>2059</v>
      </c>
      <c r="I121" s="5">
        <v>2</v>
      </c>
      <c r="J121" s="5">
        <v>51.24</v>
      </c>
      <c r="K121" s="5">
        <v>44.84</v>
      </c>
      <c r="L121" s="6" t="s">
        <v>2060</v>
      </c>
      <c r="M121" s="5">
        <v>7.0000000000000007E-2</v>
      </c>
      <c r="N121" s="5">
        <v>1.71</v>
      </c>
      <c r="O121" s="5" t="s">
        <v>364</v>
      </c>
      <c r="P121" s="5" t="s">
        <v>364</v>
      </c>
      <c r="Q121" s="5" t="s">
        <v>372</v>
      </c>
      <c r="R121" s="5">
        <v>11</v>
      </c>
      <c r="S121" s="5">
        <v>33.93</v>
      </c>
      <c r="T121" s="5">
        <v>165</v>
      </c>
      <c r="U121" s="5">
        <v>165</v>
      </c>
      <c r="V121" s="5">
        <v>1</v>
      </c>
      <c r="W121" s="5" t="s">
        <v>1346</v>
      </c>
      <c r="X121" s="5">
        <v>116</v>
      </c>
      <c r="Y121" s="5" t="s">
        <v>1937</v>
      </c>
      <c r="Z121" s="5">
        <v>11601</v>
      </c>
      <c r="AA121" s="5" t="s">
        <v>1938</v>
      </c>
      <c r="AB121" s="5" t="s">
        <v>364</v>
      </c>
      <c r="AC121" s="5" t="s">
        <v>361</v>
      </c>
      <c r="AD121" s="5" t="s">
        <v>489</v>
      </c>
      <c r="AE121" s="5" t="s">
        <v>363</v>
      </c>
      <c r="AF121" s="5" t="s">
        <v>364</v>
      </c>
      <c r="AG121" s="5" t="s">
        <v>365</v>
      </c>
      <c r="AH121" s="5" t="s">
        <v>2061</v>
      </c>
      <c r="AI121" s="5" t="s">
        <v>364</v>
      </c>
      <c r="AJ121" s="5" t="s">
        <v>364</v>
      </c>
      <c r="AK121" s="5">
        <v>2.98</v>
      </c>
      <c r="AL121" s="6">
        <v>5</v>
      </c>
      <c r="AM121" s="6" t="s">
        <v>377</v>
      </c>
      <c r="AN121" s="6">
        <f t="shared" si="6"/>
        <v>0</v>
      </c>
      <c r="AO121" s="6">
        <v>29</v>
      </c>
      <c r="AP121" s="6">
        <v>29</v>
      </c>
      <c r="AQ121" s="6">
        <v>14.5</v>
      </c>
      <c r="AR121" s="6">
        <f t="shared" si="7"/>
        <v>0</v>
      </c>
      <c r="AS121" s="6">
        <f t="shared" si="8"/>
        <v>0</v>
      </c>
      <c r="AT121" s="6">
        <f t="shared" si="9"/>
        <v>0</v>
      </c>
      <c r="AU121" s="7">
        <v>0.79448275862068962</v>
      </c>
      <c r="AV121" s="7">
        <f t="shared" si="10"/>
        <v>0.89724137931034487</v>
      </c>
      <c r="AW121" s="5">
        <v>25.62</v>
      </c>
      <c r="AX121">
        <v>0</v>
      </c>
      <c r="AY121">
        <v>0</v>
      </c>
      <c r="AZ121">
        <f t="shared" si="11"/>
        <v>0</v>
      </c>
    </row>
    <row r="122" spans="1:54">
      <c r="A122" s="5">
        <v>50173</v>
      </c>
      <c r="B122" s="5" t="s">
        <v>351</v>
      </c>
      <c r="C122" s="5"/>
      <c r="D122" s="5"/>
      <c r="E122" s="5" t="s">
        <v>2066</v>
      </c>
      <c r="F122" s="5" t="s">
        <v>353</v>
      </c>
      <c r="G122" s="5" t="s">
        <v>1588</v>
      </c>
      <c r="H122" s="5" t="s">
        <v>2067</v>
      </c>
      <c r="I122" s="5">
        <v>71</v>
      </c>
      <c r="J122" s="5">
        <v>591.01</v>
      </c>
      <c r="K122" s="5">
        <v>392.21</v>
      </c>
      <c r="L122" s="6" t="s">
        <v>2068</v>
      </c>
      <c r="M122" s="5">
        <v>2.37</v>
      </c>
      <c r="N122" s="5">
        <v>19.7</v>
      </c>
      <c r="O122" s="5">
        <v>53</v>
      </c>
      <c r="P122" s="5">
        <v>148.4</v>
      </c>
      <c r="Q122" s="5">
        <v>22.39</v>
      </c>
      <c r="R122" s="5">
        <v>190</v>
      </c>
      <c r="S122" s="5">
        <v>532</v>
      </c>
      <c r="T122" s="5">
        <v>80.28</v>
      </c>
      <c r="U122" s="5">
        <v>102.68</v>
      </c>
      <c r="V122" s="5">
        <v>1</v>
      </c>
      <c r="W122" s="5" t="s">
        <v>1346</v>
      </c>
      <c r="X122" s="5">
        <v>105</v>
      </c>
      <c r="Y122" s="5" t="s">
        <v>1354</v>
      </c>
      <c r="Z122" s="5">
        <v>10501</v>
      </c>
      <c r="AA122" s="5" t="s">
        <v>1730</v>
      </c>
      <c r="AB122" s="5" t="s">
        <v>360</v>
      </c>
      <c r="AC122" s="5" t="s">
        <v>361</v>
      </c>
      <c r="AD122" s="5" t="s">
        <v>489</v>
      </c>
      <c r="AE122" s="5" t="s">
        <v>363</v>
      </c>
      <c r="AF122" s="5" t="s">
        <v>364</v>
      </c>
      <c r="AG122" s="5" t="s">
        <v>365</v>
      </c>
      <c r="AH122" s="5" t="s">
        <v>2069</v>
      </c>
      <c r="AI122" s="5" t="s">
        <v>364</v>
      </c>
      <c r="AJ122" s="5" t="s">
        <v>364</v>
      </c>
      <c r="AK122" s="5">
        <v>2.8</v>
      </c>
      <c r="AL122" s="6">
        <v>21880</v>
      </c>
      <c r="AM122" s="6" t="s">
        <v>1653</v>
      </c>
      <c r="AN122" s="6">
        <f t="shared" si="6"/>
        <v>0</v>
      </c>
      <c r="AO122" s="6">
        <v>9.5</v>
      </c>
      <c r="AP122" s="6">
        <v>9.5</v>
      </c>
      <c r="AQ122" s="6">
        <v>4.75</v>
      </c>
      <c r="AR122" s="6">
        <f t="shared" si="7"/>
        <v>0</v>
      </c>
      <c r="AS122" s="6">
        <f t="shared" si="8"/>
        <v>0</v>
      </c>
      <c r="AT122" s="6">
        <f t="shared" si="9"/>
        <v>0</v>
      </c>
      <c r="AU122" s="7">
        <v>0.41052631578947374</v>
      </c>
      <c r="AV122" s="7">
        <f t="shared" si="10"/>
        <v>0.70526315789473681</v>
      </c>
      <c r="AW122" s="5">
        <v>8.32</v>
      </c>
      <c r="AX122">
        <v>0</v>
      </c>
      <c r="AY122">
        <f>VLOOKUP(A122,'[2]查询当前所有门店保管帐库存（后勤用）'!$D$1:$G$65536,4,FALSE)</f>
        <v>1</v>
      </c>
      <c r="AZ122">
        <f t="shared" si="11"/>
        <v>1</v>
      </c>
    </row>
    <row r="123" spans="1:54">
      <c r="A123" s="5">
        <v>50172</v>
      </c>
      <c r="B123" s="5" t="s">
        <v>351</v>
      </c>
      <c r="C123" s="5"/>
      <c r="D123" s="5"/>
      <c r="E123" s="5" t="s">
        <v>2070</v>
      </c>
      <c r="F123" s="5" t="s">
        <v>353</v>
      </c>
      <c r="G123" s="5" t="s">
        <v>1412</v>
      </c>
      <c r="H123" s="5" t="s">
        <v>2067</v>
      </c>
      <c r="I123" s="5">
        <v>31</v>
      </c>
      <c r="J123" s="5">
        <v>450.1</v>
      </c>
      <c r="K123" s="5">
        <v>301.3</v>
      </c>
      <c r="L123" s="6" t="s">
        <v>2071</v>
      </c>
      <c r="M123" s="5">
        <v>1.03</v>
      </c>
      <c r="N123" s="5">
        <v>15</v>
      </c>
      <c r="O123" s="5">
        <v>30</v>
      </c>
      <c r="P123" s="5">
        <v>144</v>
      </c>
      <c r="Q123" s="5">
        <v>29.03</v>
      </c>
      <c r="R123" s="5">
        <v>116</v>
      </c>
      <c r="S123" s="5">
        <v>556.79999999999995</v>
      </c>
      <c r="T123" s="5">
        <v>112.26</v>
      </c>
      <c r="U123" s="5">
        <v>141.29</v>
      </c>
      <c r="V123" s="5">
        <v>1</v>
      </c>
      <c r="W123" s="5" t="s">
        <v>1346</v>
      </c>
      <c r="X123" s="5">
        <v>114</v>
      </c>
      <c r="Y123" s="5" t="s">
        <v>1347</v>
      </c>
      <c r="Z123" s="5">
        <v>11404</v>
      </c>
      <c r="AA123" s="5" t="s">
        <v>2049</v>
      </c>
      <c r="AB123" s="5" t="s">
        <v>360</v>
      </c>
      <c r="AC123" s="5" t="s">
        <v>361</v>
      </c>
      <c r="AD123" s="5" t="s">
        <v>489</v>
      </c>
      <c r="AE123" s="5" t="s">
        <v>363</v>
      </c>
      <c r="AF123" s="5" t="s">
        <v>364</v>
      </c>
      <c r="AG123" s="5" t="s">
        <v>365</v>
      </c>
      <c r="AH123" s="5" t="s">
        <v>2072</v>
      </c>
      <c r="AI123" s="5" t="s">
        <v>364</v>
      </c>
      <c r="AJ123" s="5" t="s">
        <v>364</v>
      </c>
      <c r="AK123" s="5">
        <v>4.8</v>
      </c>
      <c r="AL123" s="6">
        <v>21880</v>
      </c>
      <c r="AM123" s="6" t="s">
        <v>1653</v>
      </c>
      <c r="AN123" s="6">
        <f t="shared" si="6"/>
        <v>0</v>
      </c>
      <c r="AO123" s="6">
        <v>16</v>
      </c>
      <c r="AP123" s="6">
        <v>16</v>
      </c>
      <c r="AQ123" s="6">
        <v>8</v>
      </c>
      <c r="AR123" s="6">
        <f t="shared" si="7"/>
        <v>0</v>
      </c>
      <c r="AS123" s="6">
        <f t="shared" si="8"/>
        <v>0</v>
      </c>
      <c r="AT123" s="6">
        <f t="shared" si="9"/>
        <v>0</v>
      </c>
      <c r="AU123" s="7">
        <v>0.4</v>
      </c>
      <c r="AV123" s="7">
        <f t="shared" si="10"/>
        <v>0.7</v>
      </c>
      <c r="AW123" s="5">
        <v>14.52</v>
      </c>
      <c r="AX123">
        <v>0</v>
      </c>
      <c r="AY123">
        <f>VLOOKUP(A123,'[2]查询当前所有门店保管帐库存（后勤用）'!$D$1:$G$65536,4,FALSE)</f>
        <v>1</v>
      </c>
      <c r="AZ123">
        <f t="shared" si="11"/>
        <v>1</v>
      </c>
    </row>
    <row r="124" spans="1:54">
      <c r="A124" s="5">
        <v>35145</v>
      </c>
      <c r="B124" s="5" t="s">
        <v>351</v>
      </c>
      <c r="C124" s="5"/>
      <c r="D124" s="5"/>
      <c r="E124" s="5" t="s">
        <v>378</v>
      </c>
      <c r="F124" s="5" t="s">
        <v>353</v>
      </c>
      <c r="G124" s="5" t="s">
        <v>2073</v>
      </c>
      <c r="H124" s="5" t="s">
        <v>2067</v>
      </c>
      <c r="I124" s="5">
        <v>68</v>
      </c>
      <c r="J124" s="5">
        <v>875.64</v>
      </c>
      <c r="K124" s="5">
        <v>569.64</v>
      </c>
      <c r="L124" s="6" t="s">
        <v>2074</v>
      </c>
      <c r="M124" s="5">
        <v>2.27</v>
      </c>
      <c r="N124" s="5">
        <v>29.19</v>
      </c>
      <c r="O124" s="5">
        <v>17</v>
      </c>
      <c r="P124" s="5">
        <v>76.5</v>
      </c>
      <c r="Q124" s="5">
        <v>7.5</v>
      </c>
      <c r="R124" s="5">
        <v>221</v>
      </c>
      <c r="S124" s="5">
        <v>994.50000000169996</v>
      </c>
      <c r="T124" s="5">
        <v>97.5</v>
      </c>
      <c r="U124" s="5">
        <v>105</v>
      </c>
      <c r="V124" s="5">
        <v>1</v>
      </c>
      <c r="W124" s="5" t="s">
        <v>1346</v>
      </c>
      <c r="X124" s="5">
        <v>104</v>
      </c>
      <c r="Y124" s="5" t="s">
        <v>1394</v>
      </c>
      <c r="Z124" s="5">
        <v>10405</v>
      </c>
      <c r="AA124" s="5" t="s">
        <v>2075</v>
      </c>
      <c r="AB124" s="5" t="s">
        <v>360</v>
      </c>
      <c r="AC124" s="5" t="s">
        <v>361</v>
      </c>
      <c r="AD124" s="5" t="s">
        <v>362</v>
      </c>
      <c r="AE124" s="5" t="s">
        <v>363</v>
      </c>
      <c r="AF124" s="5" t="s">
        <v>364</v>
      </c>
      <c r="AG124" s="5" t="s">
        <v>365</v>
      </c>
      <c r="AH124" s="5" t="s">
        <v>2076</v>
      </c>
      <c r="AI124" s="5" t="s">
        <v>364</v>
      </c>
      <c r="AJ124" s="5" t="s">
        <v>364</v>
      </c>
      <c r="AK124" s="5">
        <v>4.5</v>
      </c>
      <c r="AL124" s="6">
        <v>21880</v>
      </c>
      <c r="AM124" s="6" t="s">
        <v>1653</v>
      </c>
      <c r="AN124" s="6">
        <f t="shared" si="6"/>
        <v>0</v>
      </c>
      <c r="AO124" s="6">
        <v>14</v>
      </c>
      <c r="AP124" s="6">
        <v>14</v>
      </c>
      <c r="AQ124" s="6">
        <v>7</v>
      </c>
      <c r="AR124" s="6">
        <f t="shared" si="7"/>
        <v>0</v>
      </c>
      <c r="AS124" s="6">
        <f t="shared" si="8"/>
        <v>0</v>
      </c>
      <c r="AT124" s="6">
        <f t="shared" si="9"/>
        <v>0</v>
      </c>
      <c r="AU124" s="7">
        <v>0.35714285714285715</v>
      </c>
      <c r="AV124" s="7">
        <f t="shared" si="10"/>
        <v>0.6785714285714286</v>
      </c>
      <c r="AW124" s="5">
        <v>12.88</v>
      </c>
      <c r="AX124">
        <v>0</v>
      </c>
      <c r="AY124">
        <f>VLOOKUP(A124,'[2]查询当前所有门店保管帐库存（后勤用）'!$D$1:$G$65536,4,FALSE)</f>
        <v>14</v>
      </c>
      <c r="AZ124">
        <f t="shared" si="11"/>
        <v>14</v>
      </c>
    </row>
    <row r="125" spans="1:54">
      <c r="A125" s="5">
        <v>29492</v>
      </c>
      <c r="B125" s="5" t="s">
        <v>351</v>
      </c>
      <c r="C125" s="5"/>
      <c r="D125" s="5"/>
      <c r="E125" s="5" t="s">
        <v>2077</v>
      </c>
      <c r="F125" s="5" t="s">
        <v>353</v>
      </c>
      <c r="G125" s="5" t="s">
        <v>2078</v>
      </c>
      <c r="H125" s="5" t="s">
        <v>2067</v>
      </c>
      <c r="I125" s="5">
        <v>3</v>
      </c>
      <c r="J125" s="5">
        <v>66.540000000000006</v>
      </c>
      <c r="K125" s="5">
        <v>27.54</v>
      </c>
      <c r="L125" s="6" t="s">
        <v>2079</v>
      </c>
      <c r="M125" s="5">
        <v>0.1</v>
      </c>
      <c r="N125" s="5">
        <v>2.2200000000000002</v>
      </c>
      <c r="O125" s="5">
        <v>27</v>
      </c>
      <c r="P125" s="5">
        <v>351</v>
      </c>
      <c r="Q125" s="5">
        <v>270</v>
      </c>
      <c r="R125" s="5">
        <v>31</v>
      </c>
      <c r="S125" s="5">
        <v>403</v>
      </c>
      <c r="T125" s="5">
        <v>310</v>
      </c>
      <c r="U125" s="5">
        <v>580</v>
      </c>
      <c r="V125" s="5">
        <v>1</v>
      </c>
      <c r="W125" s="5" t="s">
        <v>1346</v>
      </c>
      <c r="X125" s="5">
        <v>123</v>
      </c>
      <c r="Y125" s="5" t="s">
        <v>1701</v>
      </c>
      <c r="Z125" s="5">
        <v>12303</v>
      </c>
      <c r="AA125" s="5" t="s">
        <v>2080</v>
      </c>
      <c r="AB125" s="5" t="s">
        <v>364</v>
      </c>
      <c r="AC125" s="5" t="s">
        <v>361</v>
      </c>
      <c r="AD125" s="5" t="s">
        <v>489</v>
      </c>
      <c r="AE125" s="5" t="s">
        <v>363</v>
      </c>
      <c r="AF125" s="5" t="s">
        <v>364</v>
      </c>
      <c r="AG125" s="5" t="s">
        <v>365</v>
      </c>
      <c r="AH125" s="5" t="s">
        <v>2081</v>
      </c>
      <c r="AI125" s="5" t="s">
        <v>364</v>
      </c>
      <c r="AJ125" s="5" t="s">
        <v>364</v>
      </c>
      <c r="AK125" s="5">
        <v>13</v>
      </c>
      <c r="AL125" s="6">
        <v>21880</v>
      </c>
      <c r="AM125" s="6" t="s">
        <v>1653</v>
      </c>
      <c r="AN125" s="6">
        <f t="shared" si="6"/>
        <v>0</v>
      </c>
      <c r="AO125" s="6">
        <v>36</v>
      </c>
      <c r="AP125" s="6">
        <v>36</v>
      </c>
      <c r="AQ125" s="6">
        <v>18</v>
      </c>
      <c r="AR125" s="6">
        <f t="shared" si="7"/>
        <v>0</v>
      </c>
      <c r="AS125" s="6">
        <f t="shared" si="8"/>
        <v>0</v>
      </c>
      <c r="AT125" s="6">
        <f t="shared" si="9"/>
        <v>0</v>
      </c>
      <c r="AU125" s="7">
        <v>0.27777777777777779</v>
      </c>
      <c r="AV125" s="7">
        <f t="shared" si="10"/>
        <v>0.63888888888888884</v>
      </c>
      <c r="AW125" s="5">
        <v>22.18</v>
      </c>
      <c r="AX125">
        <v>0</v>
      </c>
      <c r="AY125">
        <v>0</v>
      </c>
      <c r="AZ125">
        <f t="shared" si="11"/>
        <v>0</v>
      </c>
    </row>
    <row r="126" spans="1:54">
      <c r="A126" s="5">
        <v>105460</v>
      </c>
      <c r="B126" s="5" t="s">
        <v>351</v>
      </c>
      <c r="C126" s="5"/>
      <c r="D126" s="5"/>
      <c r="E126" s="5" t="s">
        <v>2082</v>
      </c>
      <c r="F126" s="5" t="s">
        <v>460</v>
      </c>
      <c r="G126" s="5" t="s">
        <v>1382</v>
      </c>
      <c r="H126" s="5" t="s">
        <v>2083</v>
      </c>
      <c r="I126" s="5">
        <v>38</v>
      </c>
      <c r="J126" s="5">
        <v>787.18</v>
      </c>
      <c r="K126" s="5">
        <v>524.98</v>
      </c>
      <c r="L126" s="6" t="s">
        <v>2084</v>
      </c>
      <c r="M126" s="5">
        <v>1.27</v>
      </c>
      <c r="N126" s="5">
        <v>26.24</v>
      </c>
      <c r="O126" s="5">
        <v>51</v>
      </c>
      <c r="P126" s="5">
        <v>351.9</v>
      </c>
      <c r="Q126" s="5">
        <v>40.26</v>
      </c>
      <c r="R126" s="5">
        <v>50</v>
      </c>
      <c r="S126" s="5">
        <v>345</v>
      </c>
      <c r="T126" s="5">
        <v>39.47</v>
      </c>
      <c r="U126" s="5">
        <v>79.739999999999995</v>
      </c>
      <c r="V126" s="5">
        <v>1</v>
      </c>
      <c r="W126" s="5" t="s">
        <v>1346</v>
      </c>
      <c r="X126" s="5">
        <v>126</v>
      </c>
      <c r="Y126" s="5" t="s">
        <v>1478</v>
      </c>
      <c r="Z126" s="5">
        <v>12607</v>
      </c>
      <c r="AA126" s="5" t="s">
        <v>2085</v>
      </c>
      <c r="AB126" s="5" t="s">
        <v>364</v>
      </c>
      <c r="AC126" s="5" t="s">
        <v>361</v>
      </c>
      <c r="AD126" s="5" t="s">
        <v>362</v>
      </c>
      <c r="AE126" s="5" t="s">
        <v>363</v>
      </c>
      <c r="AF126" s="5" t="s">
        <v>364</v>
      </c>
      <c r="AG126" s="5" t="s">
        <v>365</v>
      </c>
      <c r="AH126" s="5" t="s">
        <v>364</v>
      </c>
      <c r="AI126" s="5" t="s">
        <v>364</v>
      </c>
      <c r="AJ126" s="5" t="s">
        <v>364</v>
      </c>
      <c r="AK126" s="5">
        <v>6.9</v>
      </c>
      <c r="AL126" s="6">
        <v>11128</v>
      </c>
      <c r="AM126" s="6" t="s">
        <v>1673</v>
      </c>
      <c r="AN126" s="6">
        <f t="shared" si="6"/>
        <v>0</v>
      </c>
      <c r="AO126" s="6">
        <v>23</v>
      </c>
      <c r="AP126" s="6">
        <v>23</v>
      </c>
      <c r="AQ126" s="6">
        <v>11.5</v>
      </c>
      <c r="AR126" s="6">
        <f t="shared" si="7"/>
        <v>0</v>
      </c>
      <c r="AS126" s="6">
        <f t="shared" si="8"/>
        <v>0</v>
      </c>
      <c r="AT126" s="6">
        <f t="shared" si="9"/>
        <v>0</v>
      </c>
      <c r="AU126" s="7">
        <v>0.4</v>
      </c>
      <c r="AV126" s="7">
        <f t="shared" si="10"/>
        <v>0.70000000000000007</v>
      </c>
      <c r="AW126" s="5">
        <v>20.72</v>
      </c>
      <c r="AX126">
        <v>0</v>
      </c>
      <c r="AY126">
        <v>0</v>
      </c>
      <c r="AZ126">
        <f t="shared" si="11"/>
        <v>0</v>
      </c>
      <c r="BB126">
        <f>VLOOKUP(A126,[3]请货管理细单!$B$1:$I$65536,8,FALSE)</f>
        <v>1</v>
      </c>
    </row>
    <row r="127" spans="1:54">
      <c r="A127" s="5">
        <v>34043</v>
      </c>
      <c r="B127" s="5" t="s">
        <v>351</v>
      </c>
      <c r="C127" s="5"/>
      <c r="D127" s="5"/>
      <c r="E127" s="5" t="s">
        <v>2086</v>
      </c>
      <c r="F127" s="5" t="s">
        <v>353</v>
      </c>
      <c r="G127" s="5" t="s">
        <v>2087</v>
      </c>
      <c r="H127" s="5" t="s">
        <v>2088</v>
      </c>
      <c r="I127" s="5">
        <v>92</v>
      </c>
      <c r="J127" s="5">
        <v>928.66</v>
      </c>
      <c r="K127" s="5">
        <v>643.46</v>
      </c>
      <c r="L127" s="6" t="s">
        <v>2089</v>
      </c>
      <c r="M127" s="5">
        <v>3.07</v>
      </c>
      <c r="N127" s="5">
        <v>30.96</v>
      </c>
      <c r="O127" s="5">
        <v>160</v>
      </c>
      <c r="P127" s="5">
        <v>496</v>
      </c>
      <c r="Q127" s="5">
        <v>52.17</v>
      </c>
      <c r="R127" s="5">
        <v>53</v>
      </c>
      <c r="S127" s="5">
        <v>164.3</v>
      </c>
      <c r="T127" s="5">
        <v>17.28</v>
      </c>
      <c r="U127" s="5">
        <v>69.459999999999994</v>
      </c>
      <c r="V127" s="5">
        <v>1</v>
      </c>
      <c r="W127" s="5" t="s">
        <v>1346</v>
      </c>
      <c r="X127" s="5">
        <v>103</v>
      </c>
      <c r="Y127" s="5" t="s">
        <v>1408</v>
      </c>
      <c r="Z127" s="5">
        <v>10307</v>
      </c>
      <c r="AA127" s="5" t="s">
        <v>1415</v>
      </c>
      <c r="AB127" s="5" t="s">
        <v>360</v>
      </c>
      <c r="AC127" s="5" t="s">
        <v>361</v>
      </c>
      <c r="AD127" s="5" t="s">
        <v>489</v>
      </c>
      <c r="AE127" s="5" t="s">
        <v>363</v>
      </c>
      <c r="AF127" s="5" t="s">
        <v>364</v>
      </c>
      <c r="AG127" s="5" t="s">
        <v>365</v>
      </c>
      <c r="AH127" s="5" t="s">
        <v>2090</v>
      </c>
      <c r="AI127" s="5" t="s">
        <v>364</v>
      </c>
      <c r="AJ127" s="5" t="s">
        <v>364</v>
      </c>
      <c r="AK127" s="5">
        <v>3.1</v>
      </c>
      <c r="AL127" s="6">
        <v>11128</v>
      </c>
      <c r="AM127" s="6" t="s">
        <v>1673</v>
      </c>
      <c r="AN127" s="6">
        <f t="shared" si="6"/>
        <v>0</v>
      </c>
      <c r="AO127" s="6">
        <v>10.4</v>
      </c>
      <c r="AP127" s="6">
        <v>10.4</v>
      </c>
      <c r="AQ127" s="6">
        <v>5.2</v>
      </c>
      <c r="AR127" s="6">
        <f t="shared" si="7"/>
        <v>0</v>
      </c>
      <c r="AS127" s="6">
        <f t="shared" si="8"/>
        <v>0</v>
      </c>
      <c r="AT127" s="6">
        <f t="shared" si="9"/>
        <v>0</v>
      </c>
      <c r="AU127" s="7">
        <v>0.40384615384615385</v>
      </c>
      <c r="AV127" s="7">
        <f t="shared" si="10"/>
        <v>0.70192307692307698</v>
      </c>
      <c r="AW127" s="5">
        <v>10.09</v>
      </c>
      <c r="AX127">
        <v>2</v>
      </c>
      <c r="AY127">
        <f>VLOOKUP(A127,'[2]查询当前所有门店保管帐库存（后勤用）'!$D$1:$G$65536,4,FALSE)</f>
        <v>5</v>
      </c>
      <c r="AZ127">
        <f t="shared" si="11"/>
        <v>1</v>
      </c>
    </row>
    <row r="128" spans="1:54">
      <c r="A128" s="5">
        <v>66067</v>
      </c>
      <c r="B128" s="5" t="s">
        <v>351</v>
      </c>
      <c r="C128" s="5"/>
      <c r="D128" s="5"/>
      <c r="E128" s="5" t="s">
        <v>2091</v>
      </c>
      <c r="F128" s="5" t="s">
        <v>353</v>
      </c>
      <c r="G128" s="5" t="s">
        <v>2092</v>
      </c>
      <c r="H128" s="5" t="s">
        <v>2093</v>
      </c>
      <c r="I128" s="5">
        <v>84</v>
      </c>
      <c r="J128" s="5">
        <v>1348.68</v>
      </c>
      <c r="K128" s="5">
        <v>903.48</v>
      </c>
      <c r="L128" s="6" t="s">
        <v>2094</v>
      </c>
      <c r="M128" s="5">
        <v>2.8</v>
      </c>
      <c r="N128" s="5">
        <v>44.96</v>
      </c>
      <c r="O128" s="5">
        <v>100</v>
      </c>
      <c r="P128" s="5">
        <v>530</v>
      </c>
      <c r="Q128" s="5">
        <v>35.71</v>
      </c>
      <c r="R128" s="5">
        <v>121</v>
      </c>
      <c r="S128" s="5">
        <v>641.29999999999995</v>
      </c>
      <c r="T128" s="5">
        <v>43.21</v>
      </c>
      <c r="U128" s="5">
        <v>78.930000000000007</v>
      </c>
      <c r="V128" s="5">
        <v>1</v>
      </c>
      <c r="W128" s="5" t="s">
        <v>1346</v>
      </c>
      <c r="X128" s="5">
        <v>123</v>
      </c>
      <c r="Y128" s="5" t="s">
        <v>1701</v>
      </c>
      <c r="Z128" s="5">
        <v>12301</v>
      </c>
      <c r="AA128" s="5" t="s">
        <v>1794</v>
      </c>
      <c r="AB128" s="5" t="s">
        <v>360</v>
      </c>
      <c r="AC128" s="5" t="s">
        <v>361</v>
      </c>
      <c r="AD128" s="5" t="s">
        <v>362</v>
      </c>
      <c r="AE128" s="5" t="s">
        <v>363</v>
      </c>
      <c r="AF128" s="5" t="s">
        <v>364</v>
      </c>
      <c r="AG128" s="5" t="s">
        <v>365</v>
      </c>
      <c r="AH128" s="5" t="s">
        <v>2095</v>
      </c>
      <c r="AI128" s="5" t="s">
        <v>364</v>
      </c>
      <c r="AJ128" s="5" t="s">
        <v>364</v>
      </c>
      <c r="AK128" s="5">
        <v>5.3</v>
      </c>
      <c r="AL128" s="6">
        <v>3682</v>
      </c>
      <c r="AM128" s="6" t="s">
        <v>1988</v>
      </c>
      <c r="AN128" s="6">
        <f t="shared" si="6"/>
        <v>0</v>
      </c>
      <c r="AO128" s="6">
        <v>17.8</v>
      </c>
      <c r="AP128" s="6">
        <v>17.8</v>
      </c>
      <c r="AQ128" s="6">
        <v>8.9</v>
      </c>
      <c r="AR128" s="6">
        <f t="shared" si="7"/>
        <v>0</v>
      </c>
      <c r="AS128" s="6">
        <f t="shared" si="8"/>
        <v>0</v>
      </c>
      <c r="AT128" s="6">
        <f t="shared" si="9"/>
        <v>0</v>
      </c>
      <c r="AU128" s="7">
        <v>0.40449438202247195</v>
      </c>
      <c r="AV128" s="7">
        <f t="shared" si="10"/>
        <v>0.70224719101123589</v>
      </c>
      <c r="AW128" s="5">
        <v>16.059999999999999</v>
      </c>
      <c r="AX128">
        <v>0</v>
      </c>
      <c r="AY128">
        <f>VLOOKUP(A128,'[2]查询当前所有门店保管帐库存（后勤用）'!$D$1:$G$65536,4,FALSE)</f>
        <v>4</v>
      </c>
      <c r="AZ128">
        <f t="shared" si="11"/>
        <v>4</v>
      </c>
    </row>
    <row r="129" spans="1:54">
      <c r="A129" s="5">
        <v>30286</v>
      </c>
      <c r="B129" s="5" t="s">
        <v>351</v>
      </c>
      <c r="C129" s="5"/>
      <c r="D129" s="5"/>
      <c r="E129" s="5" t="s">
        <v>2096</v>
      </c>
      <c r="F129" s="5" t="s">
        <v>353</v>
      </c>
      <c r="G129" s="5" t="s">
        <v>2097</v>
      </c>
      <c r="H129" s="5" t="s">
        <v>2093</v>
      </c>
      <c r="I129" s="5">
        <v>47</v>
      </c>
      <c r="J129" s="5">
        <v>1159.3900000000001</v>
      </c>
      <c r="K129" s="5">
        <v>783.39</v>
      </c>
      <c r="L129" s="6" t="s">
        <v>2098</v>
      </c>
      <c r="M129" s="5">
        <v>1.57</v>
      </c>
      <c r="N129" s="5">
        <v>38.65</v>
      </c>
      <c r="O129" s="5">
        <v>46</v>
      </c>
      <c r="P129" s="5">
        <v>368</v>
      </c>
      <c r="Q129" s="5">
        <v>29.36</v>
      </c>
      <c r="R129" s="5">
        <v>154</v>
      </c>
      <c r="S129" s="5">
        <v>1232</v>
      </c>
      <c r="T129" s="5">
        <v>98.3</v>
      </c>
      <c r="U129" s="5">
        <v>127.66</v>
      </c>
      <c r="V129" s="5">
        <v>1</v>
      </c>
      <c r="W129" s="5" t="s">
        <v>1346</v>
      </c>
      <c r="X129" s="5">
        <v>110</v>
      </c>
      <c r="Y129" s="5" t="s">
        <v>1383</v>
      </c>
      <c r="Z129" s="5">
        <v>11001</v>
      </c>
      <c r="AA129" s="5" t="s">
        <v>1384</v>
      </c>
      <c r="AB129" s="5" t="s">
        <v>360</v>
      </c>
      <c r="AC129" s="5" t="s">
        <v>361</v>
      </c>
      <c r="AD129" s="5" t="s">
        <v>362</v>
      </c>
      <c r="AE129" s="5" t="s">
        <v>363</v>
      </c>
      <c r="AF129" s="5" t="s">
        <v>364</v>
      </c>
      <c r="AG129" s="5" t="s">
        <v>365</v>
      </c>
      <c r="AH129" s="5" t="s">
        <v>2099</v>
      </c>
      <c r="AI129" s="5" t="s">
        <v>364</v>
      </c>
      <c r="AJ129" s="5" t="s">
        <v>364</v>
      </c>
      <c r="AK129" s="5">
        <v>8</v>
      </c>
      <c r="AL129" s="6">
        <v>3682</v>
      </c>
      <c r="AM129" s="6" t="s">
        <v>1988</v>
      </c>
      <c r="AN129" s="6">
        <f t="shared" si="6"/>
        <v>0</v>
      </c>
      <c r="AO129" s="6">
        <v>26.5</v>
      </c>
      <c r="AP129" s="6">
        <v>26.5</v>
      </c>
      <c r="AQ129" s="6">
        <v>13.25</v>
      </c>
      <c r="AR129" s="6">
        <f t="shared" si="7"/>
        <v>0</v>
      </c>
      <c r="AS129" s="6">
        <f t="shared" si="8"/>
        <v>0</v>
      </c>
      <c r="AT129" s="6">
        <f t="shared" si="9"/>
        <v>0</v>
      </c>
      <c r="AU129" s="7">
        <v>0.39622641509433965</v>
      </c>
      <c r="AV129" s="7">
        <f t="shared" si="10"/>
        <v>0.69811320754716977</v>
      </c>
      <c r="AW129" s="5">
        <v>24.67</v>
      </c>
      <c r="AX129">
        <v>1</v>
      </c>
      <c r="AY129">
        <f>VLOOKUP(A129,'[2]查询当前所有门店保管帐库存（后勤用）'!$D$1:$G$65536,4,FALSE)</f>
        <v>3</v>
      </c>
      <c r="AZ129">
        <f t="shared" si="11"/>
        <v>1</v>
      </c>
    </row>
    <row r="130" spans="1:54">
      <c r="A130" s="5">
        <v>31128</v>
      </c>
      <c r="B130" s="5" t="s">
        <v>351</v>
      </c>
      <c r="C130" s="5"/>
      <c r="D130" s="5"/>
      <c r="E130" s="5" t="s">
        <v>2100</v>
      </c>
      <c r="F130" s="5" t="s">
        <v>353</v>
      </c>
      <c r="G130" s="5" t="s">
        <v>2101</v>
      </c>
      <c r="H130" s="5" t="s">
        <v>2093</v>
      </c>
      <c r="I130" s="5">
        <v>22</v>
      </c>
      <c r="J130" s="5">
        <v>335.67</v>
      </c>
      <c r="K130" s="5">
        <v>232.27</v>
      </c>
      <c r="L130" s="6" t="s">
        <v>2102</v>
      </c>
      <c r="M130" s="5">
        <v>0.73</v>
      </c>
      <c r="N130" s="5">
        <v>11.19</v>
      </c>
      <c r="O130" s="5">
        <v>38</v>
      </c>
      <c r="P130" s="5">
        <v>178.6</v>
      </c>
      <c r="Q130" s="5">
        <v>51.82</v>
      </c>
      <c r="R130" s="5">
        <v>155</v>
      </c>
      <c r="S130" s="5">
        <v>728.5</v>
      </c>
      <c r="T130" s="5">
        <v>211.36</v>
      </c>
      <c r="U130" s="5">
        <v>263.18</v>
      </c>
      <c r="V130" s="5">
        <v>1</v>
      </c>
      <c r="W130" s="5" t="s">
        <v>1346</v>
      </c>
      <c r="X130" s="5">
        <v>107</v>
      </c>
      <c r="Y130" s="5" t="s">
        <v>1462</v>
      </c>
      <c r="Z130" s="5">
        <v>10705</v>
      </c>
      <c r="AA130" s="5" t="s">
        <v>2103</v>
      </c>
      <c r="AB130" s="5" t="s">
        <v>360</v>
      </c>
      <c r="AC130" s="5" t="s">
        <v>361</v>
      </c>
      <c r="AD130" s="5" t="s">
        <v>489</v>
      </c>
      <c r="AE130" s="5" t="s">
        <v>363</v>
      </c>
      <c r="AF130" s="5" t="s">
        <v>364</v>
      </c>
      <c r="AG130" s="5" t="s">
        <v>365</v>
      </c>
      <c r="AH130" s="5" t="s">
        <v>2104</v>
      </c>
      <c r="AI130" s="5" t="s">
        <v>364</v>
      </c>
      <c r="AJ130" s="5" t="s">
        <v>364</v>
      </c>
      <c r="AK130" s="5">
        <v>4.7</v>
      </c>
      <c r="AL130" s="6">
        <v>3682</v>
      </c>
      <c r="AM130" s="6" t="s">
        <v>1988</v>
      </c>
      <c r="AN130" s="6">
        <f t="shared" ref="AN130:AN193" si="12">AK130*C130</f>
        <v>0</v>
      </c>
      <c r="AO130" s="6">
        <v>15.5</v>
      </c>
      <c r="AP130" s="6">
        <v>15.5</v>
      </c>
      <c r="AQ130" s="6">
        <v>7.75</v>
      </c>
      <c r="AR130" s="6">
        <f t="shared" ref="AR130:AR193" si="13">AQ130*C130</f>
        <v>0</v>
      </c>
      <c r="AS130" s="6">
        <f t="shared" ref="AS130:AS193" si="14">D130-AN130</f>
        <v>0</v>
      </c>
      <c r="AT130" s="6">
        <f t="shared" ref="AT130:AT193" si="15">AR130-(AK130*C130)</f>
        <v>0</v>
      </c>
      <c r="AU130" s="7">
        <v>0.39354838709677414</v>
      </c>
      <c r="AV130" s="7">
        <f t="shared" ref="AV130:AV193" si="16">(AP130-AK130)/AP130</f>
        <v>0.6967741935483871</v>
      </c>
      <c r="AW130" s="5">
        <v>15.26</v>
      </c>
      <c r="AX130">
        <v>0</v>
      </c>
      <c r="AY130">
        <f>VLOOKUP(A130,'[2]查询当前所有门店保管帐库存（后勤用）'!$D$1:$G$65536,4,FALSE)</f>
        <v>4</v>
      </c>
      <c r="AZ130">
        <f t="shared" si="11"/>
        <v>4</v>
      </c>
    </row>
    <row r="131" spans="1:54">
      <c r="A131" s="5">
        <v>2444</v>
      </c>
      <c r="B131" s="5" t="s">
        <v>351</v>
      </c>
      <c r="C131" s="5"/>
      <c r="D131" s="5"/>
      <c r="E131" s="5" t="s">
        <v>382</v>
      </c>
      <c r="F131" s="5" t="s">
        <v>353</v>
      </c>
      <c r="G131" s="5" t="s">
        <v>2109</v>
      </c>
      <c r="H131" s="5" t="s">
        <v>2110</v>
      </c>
      <c r="I131" s="5">
        <v>2</v>
      </c>
      <c r="J131" s="5">
        <v>19.600000000000001</v>
      </c>
      <c r="K131" s="5">
        <v>13.6</v>
      </c>
      <c r="L131" s="6" t="s">
        <v>2111</v>
      </c>
      <c r="M131" s="5">
        <v>7.0000000000000007E-2</v>
      </c>
      <c r="N131" s="5">
        <v>0.65</v>
      </c>
      <c r="O131" s="5" t="s">
        <v>364</v>
      </c>
      <c r="P131" s="5" t="s">
        <v>364</v>
      </c>
      <c r="Q131" s="5" t="s">
        <v>372</v>
      </c>
      <c r="R131" s="5" t="s">
        <v>364</v>
      </c>
      <c r="S131" s="5" t="s">
        <v>364</v>
      </c>
      <c r="T131" s="5" t="s">
        <v>372</v>
      </c>
      <c r="U131" s="5" t="s">
        <v>372</v>
      </c>
      <c r="V131" s="5">
        <v>1</v>
      </c>
      <c r="W131" s="5" t="s">
        <v>1346</v>
      </c>
      <c r="X131" s="5">
        <v>112</v>
      </c>
      <c r="Y131" s="5" t="s">
        <v>1362</v>
      </c>
      <c r="Z131" s="5">
        <v>11204</v>
      </c>
      <c r="AA131" s="5" t="s">
        <v>2112</v>
      </c>
      <c r="AB131" s="5" t="s">
        <v>364</v>
      </c>
      <c r="AC131" s="5" t="s">
        <v>361</v>
      </c>
      <c r="AD131" s="5" t="s">
        <v>489</v>
      </c>
      <c r="AE131" s="5" t="s">
        <v>363</v>
      </c>
      <c r="AF131" s="5" t="s">
        <v>364</v>
      </c>
      <c r="AG131" s="5" t="s">
        <v>365</v>
      </c>
      <c r="AH131" s="5" t="s">
        <v>2113</v>
      </c>
      <c r="AI131" s="5" t="s">
        <v>364</v>
      </c>
      <c r="AJ131" s="5" t="s">
        <v>364</v>
      </c>
      <c r="AK131" s="5">
        <v>3</v>
      </c>
      <c r="AL131" s="6">
        <v>70605</v>
      </c>
      <c r="AM131" s="6" t="s">
        <v>1719</v>
      </c>
      <c r="AN131" s="6">
        <f t="shared" si="12"/>
        <v>0</v>
      </c>
      <c r="AO131" s="6">
        <v>9.8000000000000007</v>
      </c>
      <c r="AP131" s="6">
        <v>9.8000000000000007</v>
      </c>
      <c r="AQ131" s="6">
        <v>4.9000000000000004</v>
      </c>
      <c r="AR131" s="6">
        <f t="shared" si="13"/>
        <v>0</v>
      </c>
      <c r="AS131" s="6">
        <f t="shared" si="14"/>
        <v>0</v>
      </c>
      <c r="AT131" s="6">
        <f t="shared" si="15"/>
        <v>0</v>
      </c>
      <c r="AU131" s="7">
        <v>0.38775510204081637</v>
      </c>
      <c r="AV131" s="7">
        <f t="shared" si="16"/>
        <v>0.69387755102040816</v>
      </c>
      <c r="AW131" s="5">
        <v>9.8000000000000007</v>
      </c>
      <c r="AX131">
        <v>0</v>
      </c>
      <c r="AY131">
        <v>0</v>
      </c>
      <c r="AZ131">
        <f t="shared" ref="AZ131:AZ194" si="17">AY131-AX131*2</f>
        <v>0</v>
      </c>
    </row>
    <row r="132" spans="1:54">
      <c r="A132" s="5">
        <v>3485</v>
      </c>
      <c r="B132" s="5" t="s">
        <v>351</v>
      </c>
      <c r="C132" s="5"/>
      <c r="D132" s="5"/>
      <c r="E132" s="5" t="s">
        <v>2114</v>
      </c>
      <c r="F132" s="5" t="s">
        <v>353</v>
      </c>
      <c r="G132" s="5" t="s">
        <v>2115</v>
      </c>
      <c r="H132" s="5" t="s">
        <v>2116</v>
      </c>
      <c r="I132" s="5">
        <v>81</v>
      </c>
      <c r="J132" s="5">
        <v>787.73</v>
      </c>
      <c r="K132" s="5">
        <v>500.08</v>
      </c>
      <c r="L132" s="6" t="s">
        <v>2117</v>
      </c>
      <c r="M132" s="5">
        <v>2.7</v>
      </c>
      <c r="N132" s="5">
        <v>26.26</v>
      </c>
      <c r="O132" s="5" t="s">
        <v>364</v>
      </c>
      <c r="P132" s="5" t="s">
        <v>364</v>
      </c>
      <c r="Q132" s="5" t="s">
        <v>372</v>
      </c>
      <c r="R132" s="5">
        <v>179</v>
      </c>
      <c r="S132" s="5">
        <v>634.18499999999995</v>
      </c>
      <c r="T132" s="5">
        <v>66.3</v>
      </c>
      <c r="U132" s="5">
        <v>66.3</v>
      </c>
      <c r="V132" s="5">
        <v>1</v>
      </c>
      <c r="W132" s="5" t="s">
        <v>1346</v>
      </c>
      <c r="X132" s="5">
        <v>110</v>
      </c>
      <c r="Y132" s="5" t="s">
        <v>1383</v>
      </c>
      <c r="Z132" s="5">
        <v>11002</v>
      </c>
      <c r="AA132" s="5" t="s">
        <v>2118</v>
      </c>
      <c r="AB132" s="5" t="s">
        <v>919</v>
      </c>
      <c r="AC132" s="5" t="s">
        <v>361</v>
      </c>
      <c r="AD132" s="5" t="s">
        <v>489</v>
      </c>
      <c r="AE132" s="5" t="s">
        <v>363</v>
      </c>
      <c r="AF132" s="5" t="s">
        <v>364</v>
      </c>
      <c r="AG132" s="5" t="s">
        <v>365</v>
      </c>
      <c r="AH132" s="5" t="s">
        <v>2119</v>
      </c>
      <c r="AI132" s="5" t="s">
        <v>364</v>
      </c>
      <c r="AJ132" s="5" t="s">
        <v>364</v>
      </c>
      <c r="AK132" s="5">
        <v>3.5</v>
      </c>
      <c r="AL132" s="6">
        <v>5</v>
      </c>
      <c r="AM132" s="6" t="s">
        <v>377</v>
      </c>
      <c r="AN132" s="6">
        <f t="shared" si="12"/>
        <v>0</v>
      </c>
      <c r="AO132" s="6">
        <v>10.5</v>
      </c>
      <c r="AP132" s="6">
        <v>10.5</v>
      </c>
      <c r="AQ132" s="6">
        <v>5.25</v>
      </c>
      <c r="AR132" s="6">
        <f t="shared" si="13"/>
        <v>0</v>
      </c>
      <c r="AS132" s="6">
        <f t="shared" si="14"/>
        <v>0</v>
      </c>
      <c r="AT132" s="6">
        <f t="shared" si="15"/>
        <v>0</v>
      </c>
      <c r="AU132" s="7">
        <v>0.33333333333333331</v>
      </c>
      <c r="AV132" s="7">
        <f t="shared" si="16"/>
        <v>0.66666666666666663</v>
      </c>
      <c r="AW132" s="5">
        <v>9.73</v>
      </c>
      <c r="AX132">
        <v>0</v>
      </c>
      <c r="AY132">
        <f>VLOOKUP(A132,'[2]查询当前所有门店保管帐库存（后勤用）'!$D$1:$G$65536,4,FALSE)</f>
        <v>1</v>
      </c>
      <c r="AZ132">
        <f t="shared" si="17"/>
        <v>1</v>
      </c>
    </row>
    <row r="133" spans="1:54">
      <c r="A133" s="5">
        <v>30475</v>
      </c>
      <c r="B133" s="5" t="s">
        <v>351</v>
      </c>
      <c r="C133" s="5"/>
      <c r="D133" s="5"/>
      <c r="E133" s="5" t="s">
        <v>2120</v>
      </c>
      <c r="F133" s="5" t="s">
        <v>353</v>
      </c>
      <c r="G133" s="5" t="s">
        <v>1839</v>
      </c>
      <c r="H133" s="5" t="s">
        <v>2121</v>
      </c>
      <c r="I133" s="5">
        <v>158.74536699999999</v>
      </c>
      <c r="J133" s="5">
        <v>1306.6199999999999</v>
      </c>
      <c r="K133" s="5">
        <v>909.31991600000003</v>
      </c>
      <c r="L133" s="6" t="s">
        <v>2122</v>
      </c>
      <c r="M133" s="5">
        <v>5.29</v>
      </c>
      <c r="N133" s="5">
        <v>43.55</v>
      </c>
      <c r="O133" s="5" t="s">
        <v>364</v>
      </c>
      <c r="P133" s="5" t="s">
        <v>364</v>
      </c>
      <c r="Q133" s="5" t="s">
        <v>372</v>
      </c>
      <c r="R133" s="5">
        <v>162.16666599999999</v>
      </c>
      <c r="S133" s="5">
        <v>406.09666500010002</v>
      </c>
      <c r="T133" s="5">
        <v>30.65</v>
      </c>
      <c r="U133" s="5">
        <v>30.65</v>
      </c>
      <c r="V133" s="5">
        <v>1</v>
      </c>
      <c r="W133" s="5" t="s">
        <v>1346</v>
      </c>
      <c r="X133" s="5">
        <v>104</v>
      </c>
      <c r="Y133" s="5" t="s">
        <v>1394</v>
      </c>
      <c r="Z133" s="5">
        <v>10404</v>
      </c>
      <c r="AA133" s="5" t="s">
        <v>1842</v>
      </c>
      <c r="AB133" s="5" t="s">
        <v>373</v>
      </c>
      <c r="AC133" s="5" t="s">
        <v>361</v>
      </c>
      <c r="AD133" s="5" t="s">
        <v>362</v>
      </c>
      <c r="AE133" s="5" t="s">
        <v>363</v>
      </c>
      <c r="AF133" s="5" t="s">
        <v>364</v>
      </c>
      <c r="AG133" s="5" t="s">
        <v>365</v>
      </c>
      <c r="AH133" s="5" t="s">
        <v>2123</v>
      </c>
      <c r="AI133" s="5" t="s">
        <v>364</v>
      </c>
      <c r="AJ133" s="5" t="s">
        <v>364</v>
      </c>
      <c r="AK133" s="5">
        <v>2.5</v>
      </c>
      <c r="AL133" s="6">
        <v>5</v>
      </c>
      <c r="AM133" s="6" t="s">
        <v>377</v>
      </c>
      <c r="AN133" s="6">
        <f t="shared" si="12"/>
        <v>0</v>
      </c>
      <c r="AO133" s="6">
        <v>9.8000000000000007</v>
      </c>
      <c r="AP133" s="6">
        <v>7</v>
      </c>
      <c r="AQ133" s="6">
        <v>4.9000000000000004</v>
      </c>
      <c r="AR133" s="6">
        <f t="shared" si="13"/>
        <v>0</v>
      </c>
      <c r="AS133" s="6">
        <f t="shared" si="14"/>
        <v>0</v>
      </c>
      <c r="AT133" s="6">
        <f t="shared" si="15"/>
        <v>0</v>
      </c>
      <c r="AU133" s="7">
        <v>0.48979591836734698</v>
      </c>
      <c r="AV133" s="7">
        <f t="shared" si="16"/>
        <v>0.6428571428571429</v>
      </c>
      <c r="AW133" s="5">
        <v>8.23</v>
      </c>
      <c r="AX133">
        <v>2</v>
      </c>
      <c r="AY133">
        <f>VLOOKUP(A133,'[2]查询当前所有门店保管帐库存（后勤用）'!$D$1:$G$65536,4,FALSE)</f>
        <v>10</v>
      </c>
      <c r="AZ133">
        <f t="shared" si="17"/>
        <v>6</v>
      </c>
      <c r="BB133">
        <f>VLOOKUP(A133,[3]请货管理细单!$B$1:$I$65536,8,FALSE)</f>
        <v>20</v>
      </c>
    </row>
    <row r="134" spans="1:54">
      <c r="A134" s="5">
        <v>68917</v>
      </c>
      <c r="B134" s="5" t="s">
        <v>351</v>
      </c>
      <c r="C134" s="5"/>
      <c r="D134" s="5"/>
      <c r="E134" s="5" t="s">
        <v>2124</v>
      </c>
      <c r="F134" s="5" t="s">
        <v>353</v>
      </c>
      <c r="G134" s="5" t="s">
        <v>2125</v>
      </c>
      <c r="H134" s="5" t="s">
        <v>2126</v>
      </c>
      <c r="I134" s="5">
        <v>32</v>
      </c>
      <c r="J134" s="5">
        <v>489.09</v>
      </c>
      <c r="K134" s="5">
        <v>316.28998200000001</v>
      </c>
      <c r="L134" s="6" t="s">
        <v>2127</v>
      </c>
      <c r="M134" s="5">
        <v>1.07</v>
      </c>
      <c r="N134" s="5">
        <v>16.3</v>
      </c>
      <c r="O134" s="5" t="s">
        <v>364</v>
      </c>
      <c r="P134" s="5" t="s">
        <v>364</v>
      </c>
      <c r="Q134" s="5" t="s">
        <v>372</v>
      </c>
      <c r="R134" s="5">
        <v>167</v>
      </c>
      <c r="S134" s="5">
        <v>901.80001800000002</v>
      </c>
      <c r="T134" s="5">
        <v>156.56</v>
      </c>
      <c r="U134" s="5">
        <v>156.56</v>
      </c>
      <c r="V134" s="5">
        <v>1</v>
      </c>
      <c r="W134" s="5" t="s">
        <v>1346</v>
      </c>
      <c r="X134" s="5">
        <v>112</v>
      </c>
      <c r="Y134" s="5" t="s">
        <v>1362</v>
      </c>
      <c r="Z134" s="5">
        <v>11203</v>
      </c>
      <c r="AA134" s="5" t="s">
        <v>1363</v>
      </c>
      <c r="AB134" s="5" t="s">
        <v>364</v>
      </c>
      <c r="AC134" s="5" t="s">
        <v>361</v>
      </c>
      <c r="AD134" s="5" t="s">
        <v>489</v>
      </c>
      <c r="AE134" s="5" t="s">
        <v>363</v>
      </c>
      <c r="AF134" s="5" t="s">
        <v>364</v>
      </c>
      <c r="AG134" s="5" t="s">
        <v>365</v>
      </c>
      <c r="AH134" s="5" t="s">
        <v>2128</v>
      </c>
      <c r="AI134" s="5" t="s">
        <v>364</v>
      </c>
      <c r="AJ134" s="5" t="s">
        <v>364</v>
      </c>
      <c r="AK134" s="5">
        <v>5.4</v>
      </c>
      <c r="AL134" s="6">
        <v>22267</v>
      </c>
      <c r="AM134" s="6" t="s">
        <v>2129</v>
      </c>
      <c r="AN134" s="6">
        <f t="shared" si="12"/>
        <v>0</v>
      </c>
      <c r="AO134" s="6">
        <v>18</v>
      </c>
      <c r="AP134" s="6">
        <v>18</v>
      </c>
      <c r="AQ134" s="6">
        <v>9</v>
      </c>
      <c r="AR134" s="6">
        <f t="shared" si="13"/>
        <v>0</v>
      </c>
      <c r="AS134" s="6">
        <f t="shared" si="14"/>
        <v>0</v>
      </c>
      <c r="AT134" s="6">
        <f t="shared" si="15"/>
        <v>0</v>
      </c>
      <c r="AU134" s="7">
        <v>0.4</v>
      </c>
      <c r="AV134" s="7">
        <f t="shared" si="16"/>
        <v>0.7</v>
      </c>
      <c r="AW134" s="5">
        <v>15.28</v>
      </c>
      <c r="AX134">
        <v>0</v>
      </c>
      <c r="AY134">
        <f>VLOOKUP(A134,'[2]查询当前所有门店保管帐库存（后勤用）'!$D$1:$G$65536,4,FALSE)</f>
        <v>6</v>
      </c>
      <c r="AZ134">
        <f t="shared" si="17"/>
        <v>6</v>
      </c>
    </row>
    <row r="135" spans="1:54">
      <c r="A135" s="5">
        <v>23434</v>
      </c>
      <c r="B135" s="5" t="s">
        <v>351</v>
      </c>
      <c r="C135" s="5">
        <f>VLOOKUP(A135,[1]查询时间段分门店销售明细!$D$1:$N$65536,11,FALSE)</f>
        <v>5</v>
      </c>
      <c r="D135" s="5">
        <f>VLOOKUP(A135,[1]查询时间段分门店销售明细!$D$1:$O$65536,12,FALSE)</f>
        <v>62.15</v>
      </c>
      <c r="E135" s="5" t="s">
        <v>2130</v>
      </c>
      <c r="F135" s="5" t="s">
        <v>353</v>
      </c>
      <c r="G135" s="5" t="s">
        <v>2131</v>
      </c>
      <c r="H135" s="5" t="s">
        <v>2126</v>
      </c>
      <c r="I135" s="5">
        <v>186</v>
      </c>
      <c r="J135" s="5">
        <v>2814.46</v>
      </c>
      <c r="K135" s="5">
        <v>1599.11</v>
      </c>
      <c r="L135" s="6" t="s">
        <v>2132</v>
      </c>
      <c r="M135" s="5">
        <v>6.2</v>
      </c>
      <c r="N135" s="5">
        <v>93.82</v>
      </c>
      <c r="O135" s="5" t="s">
        <v>364</v>
      </c>
      <c r="P135" s="5" t="s">
        <v>364</v>
      </c>
      <c r="Q135" s="5" t="s">
        <v>372</v>
      </c>
      <c r="R135" s="5">
        <v>223</v>
      </c>
      <c r="S135" s="5">
        <v>1359.16</v>
      </c>
      <c r="T135" s="5">
        <v>35.97</v>
      </c>
      <c r="U135" s="5">
        <v>35.97</v>
      </c>
      <c r="V135" s="5">
        <v>1</v>
      </c>
      <c r="W135" s="5" t="s">
        <v>1346</v>
      </c>
      <c r="X135" s="5">
        <v>103</v>
      </c>
      <c r="Y135" s="5" t="s">
        <v>1408</v>
      </c>
      <c r="Z135" s="5">
        <v>10307</v>
      </c>
      <c r="AA135" s="5" t="s">
        <v>1415</v>
      </c>
      <c r="AB135" s="5" t="s">
        <v>373</v>
      </c>
      <c r="AC135" s="5" t="s">
        <v>361</v>
      </c>
      <c r="AD135" s="5" t="s">
        <v>362</v>
      </c>
      <c r="AE135" s="5" t="s">
        <v>363</v>
      </c>
      <c r="AF135" s="5" t="s">
        <v>364</v>
      </c>
      <c r="AG135" s="5" t="s">
        <v>365</v>
      </c>
      <c r="AH135" s="5" t="s">
        <v>2133</v>
      </c>
      <c r="AI135" s="5" t="s">
        <v>364</v>
      </c>
      <c r="AJ135" s="5" t="s">
        <v>364</v>
      </c>
      <c r="AK135" s="5">
        <v>4.8</v>
      </c>
      <c r="AL135" s="6">
        <v>5</v>
      </c>
      <c r="AM135" s="6" t="s">
        <v>377</v>
      </c>
      <c r="AN135" s="6">
        <f t="shared" si="12"/>
        <v>24</v>
      </c>
      <c r="AO135" s="6">
        <v>16.5</v>
      </c>
      <c r="AP135" s="6">
        <v>12</v>
      </c>
      <c r="AQ135" s="6">
        <v>8.25</v>
      </c>
      <c r="AR135" s="6">
        <f t="shared" si="13"/>
        <v>41.25</v>
      </c>
      <c r="AS135" s="6">
        <f t="shared" si="14"/>
        <v>38.15</v>
      </c>
      <c r="AT135" s="6">
        <f t="shared" si="15"/>
        <v>17.25</v>
      </c>
      <c r="AU135" s="7">
        <v>0.41818181818181821</v>
      </c>
      <c r="AV135" s="7">
        <f t="shared" si="16"/>
        <v>0.6</v>
      </c>
      <c r="AW135" s="5">
        <v>15.13</v>
      </c>
      <c r="AX135">
        <v>5</v>
      </c>
      <c r="AY135">
        <f>VLOOKUP(A135,'[2]查询当前所有门店保管帐库存（后勤用）'!$D$1:$G$65536,4,FALSE)</f>
        <v>6</v>
      </c>
      <c r="AZ135">
        <f t="shared" si="17"/>
        <v>-4</v>
      </c>
      <c r="BA135">
        <v>5</v>
      </c>
      <c r="BB135">
        <f>VLOOKUP(A135,[3]请货管理细单!$B$1:$I$65536,8,FALSE)</f>
        <v>5</v>
      </c>
    </row>
    <row r="136" spans="1:54">
      <c r="A136" s="5">
        <v>28604</v>
      </c>
      <c r="B136" s="5" t="s">
        <v>351</v>
      </c>
      <c r="C136" s="5"/>
      <c r="D136" s="5"/>
      <c r="E136" s="5" t="s">
        <v>1714</v>
      </c>
      <c r="F136" s="5" t="s">
        <v>353</v>
      </c>
      <c r="G136" s="5" t="s">
        <v>2134</v>
      </c>
      <c r="H136" s="5" t="s">
        <v>2135</v>
      </c>
      <c r="I136" s="5">
        <v>22</v>
      </c>
      <c r="J136" s="5">
        <v>383.83</v>
      </c>
      <c r="K136" s="5">
        <v>298.68</v>
      </c>
      <c r="L136" s="6" t="s">
        <v>2136</v>
      </c>
      <c r="M136" s="5">
        <v>0.73</v>
      </c>
      <c r="N136" s="5">
        <v>12.79</v>
      </c>
      <c r="O136" s="5">
        <v>3</v>
      </c>
      <c r="P136" s="5">
        <v>11.1</v>
      </c>
      <c r="Q136" s="5">
        <v>4.09</v>
      </c>
      <c r="R136" s="5">
        <v>82</v>
      </c>
      <c r="S136" s="5">
        <v>317.64999999999998</v>
      </c>
      <c r="T136" s="5">
        <v>111.82</v>
      </c>
      <c r="U136" s="5">
        <v>115.91</v>
      </c>
      <c r="V136" s="5">
        <v>1</v>
      </c>
      <c r="W136" s="5" t="s">
        <v>1346</v>
      </c>
      <c r="X136" s="5">
        <v>101</v>
      </c>
      <c r="Y136" s="5" t="s">
        <v>1401</v>
      </c>
      <c r="Z136" s="5">
        <v>10102</v>
      </c>
      <c r="AA136" s="5" t="s">
        <v>1690</v>
      </c>
      <c r="AB136" s="5" t="s">
        <v>364</v>
      </c>
      <c r="AC136" s="5" t="s">
        <v>361</v>
      </c>
      <c r="AD136" s="5" t="s">
        <v>362</v>
      </c>
      <c r="AE136" s="5" t="s">
        <v>363</v>
      </c>
      <c r="AF136" s="5" t="s">
        <v>364</v>
      </c>
      <c r="AG136" s="5" t="s">
        <v>365</v>
      </c>
      <c r="AH136" s="5" t="s">
        <v>2137</v>
      </c>
      <c r="AI136" s="5" t="s">
        <v>364</v>
      </c>
      <c r="AJ136" s="5" t="s">
        <v>364</v>
      </c>
      <c r="AK136" s="5">
        <v>3.7</v>
      </c>
      <c r="AL136" s="6">
        <v>1534</v>
      </c>
      <c r="AM136" s="6" t="s">
        <v>1397</v>
      </c>
      <c r="AN136" s="6">
        <f t="shared" si="12"/>
        <v>0</v>
      </c>
      <c r="AO136" s="6">
        <v>17.899999999999999</v>
      </c>
      <c r="AP136" s="6">
        <v>17.899999999999999</v>
      </c>
      <c r="AQ136" s="6">
        <v>8.9499999999999993</v>
      </c>
      <c r="AR136" s="6">
        <f t="shared" si="13"/>
        <v>0</v>
      </c>
      <c r="AS136" s="6">
        <f t="shared" si="14"/>
        <v>0</v>
      </c>
      <c r="AT136" s="6">
        <f t="shared" si="15"/>
        <v>0</v>
      </c>
      <c r="AU136" s="7">
        <v>0.58659217877094971</v>
      </c>
      <c r="AV136" s="7">
        <f t="shared" si="16"/>
        <v>0.79329608938547491</v>
      </c>
      <c r="AW136" s="5">
        <v>17.45</v>
      </c>
      <c r="AX136">
        <v>0</v>
      </c>
      <c r="AY136">
        <f>VLOOKUP(A136,'[2]查询当前所有门店保管帐库存（后勤用）'!$D$1:$G$65536,4,FALSE)</f>
        <v>1</v>
      </c>
      <c r="AZ136">
        <f t="shared" si="17"/>
        <v>1</v>
      </c>
    </row>
    <row r="137" spans="1:54">
      <c r="A137" s="5">
        <v>37290</v>
      </c>
      <c r="B137" s="5" t="s">
        <v>351</v>
      </c>
      <c r="C137" s="5"/>
      <c r="D137" s="5"/>
      <c r="E137" s="5" t="s">
        <v>2138</v>
      </c>
      <c r="F137" s="5" t="s">
        <v>353</v>
      </c>
      <c r="G137" s="5" t="s">
        <v>1846</v>
      </c>
      <c r="H137" s="5" t="s">
        <v>2139</v>
      </c>
      <c r="I137" s="5">
        <v>4</v>
      </c>
      <c r="J137" s="5">
        <v>58.12</v>
      </c>
      <c r="K137" s="5">
        <v>36.695999999999998</v>
      </c>
      <c r="L137" s="6" t="s">
        <v>1028</v>
      </c>
      <c r="M137" s="5">
        <v>0.13</v>
      </c>
      <c r="N137" s="5">
        <v>1.94</v>
      </c>
      <c r="O137" s="5" t="s">
        <v>364</v>
      </c>
      <c r="P137" s="5" t="s">
        <v>364</v>
      </c>
      <c r="Q137" s="5" t="s">
        <v>372</v>
      </c>
      <c r="R137" s="5">
        <v>3</v>
      </c>
      <c r="S137" s="5">
        <v>16.068000000000001</v>
      </c>
      <c r="T137" s="5">
        <v>22.5</v>
      </c>
      <c r="U137" s="5">
        <v>22.5</v>
      </c>
      <c r="V137" s="5">
        <v>1</v>
      </c>
      <c r="W137" s="5" t="s">
        <v>1346</v>
      </c>
      <c r="X137" s="5">
        <v>101</v>
      </c>
      <c r="Y137" s="5" t="s">
        <v>1401</v>
      </c>
      <c r="Z137" s="5">
        <v>10103</v>
      </c>
      <c r="AA137" s="5" t="s">
        <v>1433</v>
      </c>
      <c r="AB137" s="5" t="s">
        <v>373</v>
      </c>
      <c r="AC137" s="5" t="s">
        <v>361</v>
      </c>
      <c r="AD137" s="5" t="s">
        <v>489</v>
      </c>
      <c r="AE137" s="5" t="s">
        <v>363</v>
      </c>
      <c r="AF137" s="5" t="s">
        <v>364</v>
      </c>
      <c r="AG137" s="5" t="s">
        <v>365</v>
      </c>
      <c r="AH137" s="5" t="s">
        <v>2140</v>
      </c>
      <c r="AI137" s="5" t="s">
        <v>364</v>
      </c>
      <c r="AJ137" s="9">
        <v>40778</v>
      </c>
      <c r="AK137" s="5">
        <v>3.5</v>
      </c>
      <c r="AL137" s="6">
        <v>1534</v>
      </c>
      <c r="AM137" s="6" t="s">
        <v>1397</v>
      </c>
      <c r="AN137" s="6">
        <f t="shared" si="12"/>
        <v>0</v>
      </c>
      <c r="AO137" s="6">
        <v>15</v>
      </c>
      <c r="AP137" s="6">
        <v>15</v>
      </c>
      <c r="AQ137" s="6">
        <v>7.5</v>
      </c>
      <c r="AR137" s="6">
        <f t="shared" si="13"/>
        <v>0</v>
      </c>
      <c r="AS137" s="6">
        <f t="shared" si="14"/>
        <v>0</v>
      </c>
      <c r="AT137" s="6">
        <f t="shared" si="15"/>
        <v>0</v>
      </c>
      <c r="AU137" s="7">
        <v>0.53333333333333333</v>
      </c>
      <c r="AV137" s="7">
        <f t="shared" si="16"/>
        <v>0.76666666666666672</v>
      </c>
      <c r="AW137" s="5">
        <v>14.53</v>
      </c>
      <c r="AX137">
        <v>0</v>
      </c>
      <c r="AY137">
        <f>VLOOKUP(A137,'[2]查询当前所有门店保管帐库存（后勤用）'!$D$1:$G$65536,4,FALSE)</f>
        <v>1</v>
      </c>
      <c r="AZ137">
        <f t="shared" si="17"/>
        <v>1</v>
      </c>
    </row>
    <row r="138" spans="1:54">
      <c r="A138" s="5">
        <v>27070</v>
      </c>
      <c r="B138" s="5" t="s">
        <v>351</v>
      </c>
      <c r="C138" s="5"/>
      <c r="D138" s="5"/>
      <c r="E138" s="5" t="s">
        <v>2141</v>
      </c>
      <c r="F138" s="5" t="s">
        <v>353</v>
      </c>
      <c r="G138" s="5" t="s">
        <v>2142</v>
      </c>
      <c r="H138" s="5" t="s">
        <v>2139</v>
      </c>
      <c r="I138" s="5">
        <v>85</v>
      </c>
      <c r="J138" s="5">
        <v>894.64</v>
      </c>
      <c r="K138" s="5">
        <v>680.36500000000001</v>
      </c>
      <c r="L138" s="6" t="s">
        <v>2143</v>
      </c>
      <c r="M138" s="5">
        <v>2.83</v>
      </c>
      <c r="N138" s="5">
        <v>29.82</v>
      </c>
      <c r="O138" s="5" t="s">
        <v>364</v>
      </c>
      <c r="P138" s="5" t="s">
        <v>364</v>
      </c>
      <c r="Q138" s="5" t="s">
        <v>372</v>
      </c>
      <c r="R138" s="5">
        <v>154</v>
      </c>
      <c r="S138" s="5">
        <v>388.80180000029998</v>
      </c>
      <c r="T138" s="5">
        <v>54.35</v>
      </c>
      <c r="U138" s="5">
        <v>54.35</v>
      </c>
      <c r="V138" s="5">
        <v>1</v>
      </c>
      <c r="W138" s="5" t="s">
        <v>1346</v>
      </c>
      <c r="X138" s="5">
        <v>111</v>
      </c>
      <c r="Y138" s="5" t="s">
        <v>1539</v>
      </c>
      <c r="Z138" s="5">
        <v>11104</v>
      </c>
      <c r="AA138" s="5" t="s">
        <v>1553</v>
      </c>
      <c r="AB138" s="5" t="s">
        <v>373</v>
      </c>
      <c r="AC138" s="5" t="s">
        <v>361</v>
      </c>
      <c r="AD138" s="5" t="s">
        <v>362</v>
      </c>
      <c r="AE138" s="5" t="s">
        <v>363</v>
      </c>
      <c r="AF138" s="5" t="s">
        <v>364</v>
      </c>
      <c r="AG138" s="5" t="s">
        <v>365</v>
      </c>
      <c r="AH138" s="5" t="s">
        <v>2144</v>
      </c>
      <c r="AI138" s="5" t="s">
        <v>364</v>
      </c>
      <c r="AJ138" s="5" t="s">
        <v>364</v>
      </c>
      <c r="AK138" s="5">
        <v>2.5</v>
      </c>
      <c r="AL138" s="6">
        <v>5</v>
      </c>
      <c r="AM138" s="6" t="s">
        <v>377</v>
      </c>
      <c r="AN138" s="6">
        <f t="shared" si="12"/>
        <v>0</v>
      </c>
      <c r="AO138" s="6">
        <v>10.7</v>
      </c>
      <c r="AP138" s="6">
        <v>10.7</v>
      </c>
      <c r="AQ138" s="6">
        <v>5.35</v>
      </c>
      <c r="AR138" s="6">
        <f t="shared" si="13"/>
        <v>0</v>
      </c>
      <c r="AS138" s="6">
        <f t="shared" si="14"/>
        <v>0</v>
      </c>
      <c r="AT138" s="6">
        <f t="shared" si="15"/>
        <v>0</v>
      </c>
      <c r="AU138" s="7">
        <v>0.53271028037383172</v>
      </c>
      <c r="AV138" s="7">
        <f t="shared" si="16"/>
        <v>0.76635514018691586</v>
      </c>
      <c r="AW138" s="5">
        <v>10.53</v>
      </c>
      <c r="AX138">
        <v>0</v>
      </c>
      <c r="AY138">
        <f>VLOOKUP(A138,'[2]查询当前所有门店保管帐库存（后勤用）'!$D$1:$G$65536,4,FALSE)</f>
        <v>5</v>
      </c>
      <c r="AZ138">
        <f t="shared" si="17"/>
        <v>5</v>
      </c>
    </row>
    <row r="139" spans="1:54">
      <c r="A139" s="5">
        <v>38896</v>
      </c>
      <c r="B139" s="5" t="s">
        <v>351</v>
      </c>
      <c r="C139" s="5"/>
      <c r="D139" s="5"/>
      <c r="E139" s="5" t="s">
        <v>2154</v>
      </c>
      <c r="F139" s="5" t="s">
        <v>353</v>
      </c>
      <c r="G139" s="5" t="s">
        <v>1412</v>
      </c>
      <c r="H139" s="5" t="s">
        <v>2155</v>
      </c>
      <c r="I139" s="5">
        <v>34</v>
      </c>
      <c r="J139" s="5">
        <v>359.61</v>
      </c>
      <c r="K139" s="5">
        <v>285.92</v>
      </c>
      <c r="L139" s="6" t="s">
        <v>2156</v>
      </c>
      <c r="M139" s="5">
        <v>1.1299999999999999</v>
      </c>
      <c r="N139" s="5">
        <v>11.99</v>
      </c>
      <c r="O139" s="5" t="s">
        <v>364</v>
      </c>
      <c r="P139" s="5" t="s">
        <v>364</v>
      </c>
      <c r="Q139" s="5" t="s">
        <v>372</v>
      </c>
      <c r="R139" s="5">
        <v>153</v>
      </c>
      <c r="S139" s="5">
        <v>329.79300000009999</v>
      </c>
      <c r="T139" s="5">
        <v>135</v>
      </c>
      <c r="U139" s="5">
        <v>135</v>
      </c>
      <c r="V139" s="5">
        <v>1</v>
      </c>
      <c r="W139" s="5" t="s">
        <v>1346</v>
      </c>
      <c r="X139" s="5">
        <v>101</v>
      </c>
      <c r="Y139" s="5" t="s">
        <v>1401</v>
      </c>
      <c r="Z139" s="5">
        <v>10110</v>
      </c>
      <c r="AA139" s="5" t="s">
        <v>1660</v>
      </c>
      <c r="AB139" s="5" t="s">
        <v>919</v>
      </c>
      <c r="AC139" s="5" t="s">
        <v>361</v>
      </c>
      <c r="AD139" s="5" t="s">
        <v>362</v>
      </c>
      <c r="AE139" s="5" t="s">
        <v>363</v>
      </c>
      <c r="AF139" s="5" t="s">
        <v>364</v>
      </c>
      <c r="AG139" s="5" t="s">
        <v>365</v>
      </c>
      <c r="AH139" s="5" t="s">
        <v>2157</v>
      </c>
      <c r="AI139" s="5" t="s">
        <v>364</v>
      </c>
      <c r="AJ139" s="5" t="s">
        <v>364</v>
      </c>
      <c r="AK139" s="5">
        <v>2.1</v>
      </c>
      <c r="AL139" s="6">
        <v>5</v>
      </c>
      <c r="AM139" s="6" t="s">
        <v>377</v>
      </c>
      <c r="AN139" s="6">
        <f t="shared" si="12"/>
        <v>0</v>
      </c>
      <c r="AO139" s="6">
        <v>12.9</v>
      </c>
      <c r="AP139" s="6">
        <v>7</v>
      </c>
      <c r="AQ139" s="6">
        <v>6.45</v>
      </c>
      <c r="AR139" s="6">
        <f t="shared" si="13"/>
        <v>0</v>
      </c>
      <c r="AS139" s="6">
        <f t="shared" si="14"/>
        <v>0</v>
      </c>
      <c r="AT139" s="6">
        <f t="shared" si="15"/>
        <v>0</v>
      </c>
      <c r="AU139" s="7">
        <v>0.67441860465116277</v>
      </c>
      <c r="AV139" s="7">
        <f t="shared" si="16"/>
        <v>0.70000000000000007</v>
      </c>
      <c r="AW139" s="5">
        <v>10.58</v>
      </c>
      <c r="AX139">
        <v>0</v>
      </c>
      <c r="AY139">
        <f>VLOOKUP(A139,'[2]查询当前所有门店保管帐库存（后勤用）'!$D$1:$G$65536,4,FALSE)</f>
        <v>1</v>
      </c>
      <c r="AZ139">
        <f t="shared" si="17"/>
        <v>1</v>
      </c>
    </row>
    <row r="140" spans="1:54">
      <c r="A140" s="5">
        <v>45298</v>
      </c>
      <c r="B140" s="5" t="s">
        <v>351</v>
      </c>
      <c r="C140" s="5"/>
      <c r="D140" s="5"/>
      <c r="E140" s="5" t="s">
        <v>2163</v>
      </c>
      <c r="F140" s="5" t="s">
        <v>353</v>
      </c>
      <c r="G140" s="5" t="s">
        <v>2164</v>
      </c>
      <c r="H140" s="5" t="s">
        <v>2165</v>
      </c>
      <c r="I140" s="5">
        <v>42</v>
      </c>
      <c r="J140" s="5">
        <v>160.83000000000001</v>
      </c>
      <c r="K140" s="5">
        <v>104.114</v>
      </c>
      <c r="L140" s="6" t="s">
        <v>2166</v>
      </c>
      <c r="M140" s="5">
        <v>1.4</v>
      </c>
      <c r="N140" s="5">
        <v>5.36</v>
      </c>
      <c r="O140" s="5" t="s">
        <v>364</v>
      </c>
      <c r="P140" s="5" t="s">
        <v>364</v>
      </c>
      <c r="Q140" s="5" t="s">
        <v>372</v>
      </c>
      <c r="R140" s="5">
        <v>132</v>
      </c>
      <c r="S140" s="5">
        <v>178.04599999999999</v>
      </c>
      <c r="T140" s="5">
        <v>94.29</v>
      </c>
      <c r="U140" s="5">
        <v>94.29</v>
      </c>
      <c r="V140" s="5">
        <v>1</v>
      </c>
      <c r="W140" s="5" t="s">
        <v>1346</v>
      </c>
      <c r="X140" s="5">
        <v>104</v>
      </c>
      <c r="Y140" s="5" t="s">
        <v>1394</v>
      </c>
      <c r="Z140" s="5">
        <v>10402</v>
      </c>
      <c r="AA140" s="5" t="s">
        <v>1671</v>
      </c>
      <c r="AB140" s="5" t="s">
        <v>919</v>
      </c>
      <c r="AC140" s="5" t="s">
        <v>361</v>
      </c>
      <c r="AD140" s="5" t="s">
        <v>362</v>
      </c>
      <c r="AE140" s="5" t="s">
        <v>363</v>
      </c>
      <c r="AF140" s="5" t="s">
        <v>364</v>
      </c>
      <c r="AG140" s="5" t="s">
        <v>365</v>
      </c>
      <c r="AH140" s="5" t="s">
        <v>2167</v>
      </c>
      <c r="AI140" s="5" t="s">
        <v>364</v>
      </c>
      <c r="AJ140" s="5" t="s">
        <v>364</v>
      </c>
      <c r="AK140" s="5">
        <v>1.4</v>
      </c>
      <c r="AL140" s="6">
        <v>5</v>
      </c>
      <c r="AM140" s="6" t="s">
        <v>377</v>
      </c>
      <c r="AN140" s="6">
        <f t="shared" si="12"/>
        <v>0</v>
      </c>
      <c r="AO140" s="6">
        <v>4</v>
      </c>
      <c r="AP140" s="6">
        <v>4</v>
      </c>
      <c r="AQ140" s="6">
        <v>2</v>
      </c>
      <c r="AR140" s="6">
        <f t="shared" si="13"/>
        <v>0</v>
      </c>
      <c r="AS140" s="6">
        <f t="shared" si="14"/>
        <v>0</v>
      </c>
      <c r="AT140" s="6">
        <f t="shared" si="15"/>
        <v>0</v>
      </c>
      <c r="AU140" s="7">
        <v>0.3</v>
      </c>
      <c r="AV140" s="7">
        <f t="shared" si="16"/>
        <v>0.65</v>
      </c>
      <c r="AW140" s="5">
        <v>3.83</v>
      </c>
      <c r="AX140">
        <v>0</v>
      </c>
      <c r="AY140">
        <f>VLOOKUP(A140,'[2]查询当前所有门店保管帐库存（后勤用）'!$D$1:$G$65536,4,FALSE)</f>
        <v>1</v>
      </c>
      <c r="AZ140">
        <f t="shared" si="17"/>
        <v>1</v>
      </c>
    </row>
    <row r="141" spans="1:54">
      <c r="A141" s="5">
        <v>88976</v>
      </c>
      <c r="B141" s="5" t="s">
        <v>351</v>
      </c>
      <c r="C141" s="5"/>
      <c r="D141" s="5"/>
      <c r="E141" s="5" t="s">
        <v>2168</v>
      </c>
      <c r="F141" s="5" t="s">
        <v>353</v>
      </c>
      <c r="G141" s="5" t="s">
        <v>2169</v>
      </c>
      <c r="H141" s="5" t="s">
        <v>2170</v>
      </c>
      <c r="I141" s="5" t="s">
        <v>364</v>
      </c>
      <c r="J141" s="5" t="s">
        <v>364</v>
      </c>
      <c r="K141" s="5" t="s">
        <v>364</v>
      </c>
      <c r="L141" s="6" t="s">
        <v>437</v>
      </c>
      <c r="M141" s="5" t="s">
        <v>364</v>
      </c>
      <c r="N141" s="5" t="s">
        <v>364</v>
      </c>
      <c r="O141" s="5" t="s">
        <v>364</v>
      </c>
      <c r="P141" s="5" t="s">
        <v>364</v>
      </c>
      <c r="Q141" s="5" t="s">
        <v>438</v>
      </c>
      <c r="R141" s="5">
        <v>1</v>
      </c>
      <c r="S141" s="5">
        <v>7.5</v>
      </c>
      <c r="T141" s="5" t="s">
        <v>438</v>
      </c>
      <c r="U141" s="5" t="s">
        <v>438</v>
      </c>
      <c r="V141" s="5">
        <v>1</v>
      </c>
      <c r="W141" s="5" t="s">
        <v>1346</v>
      </c>
      <c r="X141" s="5">
        <v>108</v>
      </c>
      <c r="Y141" s="5" t="s">
        <v>1367</v>
      </c>
      <c r="Z141" s="5">
        <v>10810</v>
      </c>
      <c r="AA141" s="5" t="s">
        <v>2171</v>
      </c>
      <c r="AB141" s="5" t="s">
        <v>364</v>
      </c>
      <c r="AC141" s="5" t="s">
        <v>361</v>
      </c>
      <c r="AD141" s="5" t="s">
        <v>362</v>
      </c>
      <c r="AE141" s="5" t="s">
        <v>363</v>
      </c>
      <c r="AF141" s="5" t="s">
        <v>364</v>
      </c>
      <c r="AG141" s="5" t="s">
        <v>365</v>
      </c>
      <c r="AH141" s="5" t="s">
        <v>2172</v>
      </c>
      <c r="AI141" s="5" t="s">
        <v>364</v>
      </c>
      <c r="AJ141" s="5" t="s">
        <v>364</v>
      </c>
      <c r="AK141" s="5">
        <v>7.5</v>
      </c>
      <c r="AL141" s="6">
        <v>5</v>
      </c>
      <c r="AM141" s="6" t="s">
        <v>377</v>
      </c>
      <c r="AN141" s="6">
        <f t="shared" si="12"/>
        <v>0</v>
      </c>
      <c r="AO141" s="6">
        <v>19.8</v>
      </c>
      <c r="AP141" s="6">
        <v>19.8</v>
      </c>
      <c r="AQ141" s="6">
        <v>9.9</v>
      </c>
      <c r="AR141" s="6">
        <f t="shared" si="13"/>
        <v>0</v>
      </c>
      <c r="AS141" s="6">
        <f t="shared" si="14"/>
        <v>0</v>
      </c>
      <c r="AT141" s="6">
        <f t="shared" si="15"/>
        <v>0</v>
      </c>
      <c r="AU141" s="7">
        <v>0.24242424242424246</v>
      </c>
      <c r="AV141" s="7">
        <f t="shared" si="16"/>
        <v>0.62121212121212122</v>
      </c>
      <c r="AW141" s="5" t="s">
        <v>438</v>
      </c>
      <c r="AX141">
        <v>0</v>
      </c>
      <c r="AY141">
        <v>0</v>
      </c>
      <c r="AZ141">
        <f t="shared" si="17"/>
        <v>0</v>
      </c>
    </row>
    <row r="142" spans="1:54">
      <c r="A142" s="5">
        <v>84453</v>
      </c>
      <c r="B142" s="5" t="s">
        <v>351</v>
      </c>
      <c r="C142" s="5"/>
      <c r="D142" s="5"/>
      <c r="E142" s="5" t="s">
        <v>2173</v>
      </c>
      <c r="F142" s="5" t="s">
        <v>353</v>
      </c>
      <c r="G142" s="5" t="s">
        <v>2174</v>
      </c>
      <c r="H142" s="5" t="s">
        <v>2175</v>
      </c>
      <c r="I142" s="5">
        <v>4</v>
      </c>
      <c r="J142" s="5">
        <v>79.2</v>
      </c>
      <c r="K142" s="5">
        <v>52.9</v>
      </c>
      <c r="L142" s="6" t="s">
        <v>2176</v>
      </c>
      <c r="M142" s="5">
        <v>0.13</v>
      </c>
      <c r="N142" s="5">
        <v>2.64</v>
      </c>
      <c r="O142" s="5" t="s">
        <v>364</v>
      </c>
      <c r="P142" s="5" t="s">
        <v>364</v>
      </c>
      <c r="Q142" s="5" t="s">
        <v>372</v>
      </c>
      <c r="R142" s="5">
        <v>3</v>
      </c>
      <c r="S142" s="5">
        <v>21.5</v>
      </c>
      <c r="T142" s="5">
        <v>22.5</v>
      </c>
      <c r="U142" s="5">
        <v>22.5</v>
      </c>
      <c r="V142" s="5">
        <v>1</v>
      </c>
      <c r="W142" s="5" t="s">
        <v>1346</v>
      </c>
      <c r="X142" s="5">
        <v>103</v>
      </c>
      <c r="Y142" s="5" t="s">
        <v>1408</v>
      </c>
      <c r="Z142" s="5">
        <v>10307</v>
      </c>
      <c r="AA142" s="5" t="s">
        <v>1415</v>
      </c>
      <c r="AB142" s="5" t="s">
        <v>364</v>
      </c>
      <c r="AC142" s="5" t="s">
        <v>361</v>
      </c>
      <c r="AD142" s="5" t="s">
        <v>489</v>
      </c>
      <c r="AE142" s="5" t="s">
        <v>363</v>
      </c>
      <c r="AF142" s="5" t="s">
        <v>364</v>
      </c>
      <c r="AG142" s="5" t="s">
        <v>365</v>
      </c>
      <c r="AH142" s="5" t="s">
        <v>2177</v>
      </c>
      <c r="AI142" s="5" t="s">
        <v>364</v>
      </c>
      <c r="AJ142" s="5" t="s">
        <v>364</v>
      </c>
      <c r="AK142" s="5">
        <v>4.8</v>
      </c>
      <c r="AL142" s="6">
        <v>1534</v>
      </c>
      <c r="AM142" s="6" t="s">
        <v>1397</v>
      </c>
      <c r="AN142" s="6">
        <f t="shared" si="12"/>
        <v>0</v>
      </c>
      <c r="AO142" s="6">
        <v>19.8</v>
      </c>
      <c r="AP142" s="6">
        <v>19.8</v>
      </c>
      <c r="AQ142" s="6">
        <v>9.9</v>
      </c>
      <c r="AR142" s="6">
        <f t="shared" si="13"/>
        <v>0</v>
      </c>
      <c r="AS142" s="6">
        <f t="shared" si="14"/>
        <v>0</v>
      </c>
      <c r="AT142" s="6">
        <f t="shared" si="15"/>
        <v>0</v>
      </c>
      <c r="AU142" s="7">
        <v>0.51515151515151514</v>
      </c>
      <c r="AV142" s="7">
        <f t="shared" si="16"/>
        <v>0.75757575757575757</v>
      </c>
      <c r="AW142" s="5">
        <v>19.8</v>
      </c>
      <c r="AX142">
        <v>0</v>
      </c>
      <c r="AY142">
        <v>0</v>
      </c>
      <c r="AZ142">
        <f t="shared" si="17"/>
        <v>0</v>
      </c>
      <c r="BB142">
        <f>VLOOKUP(A142,[3]请货管理细单!$B$1:$I$65536,8,FALSE)</f>
        <v>3</v>
      </c>
    </row>
    <row r="143" spans="1:54">
      <c r="A143" s="5">
        <v>49855</v>
      </c>
      <c r="B143" s="5" t="s">
        <v>351</v>
      </c>
      <c r="C143" s="5"/>
      <c r="D143" s="5"/>
      <c r="E143" s="5" t="s">
        <v>2178</v>
      </c>
      <c r="F143" s="5" t="s">
        <v>353</v>
      </c>
      <c r="G143" s="5" t="s">
        <v>2179</v>
      </c>
      <c r="H143" s="5" t="s">
        <v>2180</v>
      </c>
      <c r="I143" s="5" t="s">
        <v>364</v>
      </c>
      <c r="J143" s="5" t="s">
        <v>364</v>
      </c>
      <c r="K143" s="5" t="s">
        <v>364</v>
      </c>
      <c r="L143" s="6" t="s">
        <v>437</v>
      </c>
      <c r="M143" s="5" t="s">
        <v>364</v>
      </c>
      <c r="N143" s="5" t="s">
        <v>364</v>
      </c>
      <c r="O143" s="5">
        <v>3</v>
      </c>
      <c r="P143" s="5">
        <v>11.2</v>
      </c>
      <c r="Q143" s="5" t="s">
        <v>438</v>
      </c>
      <c r="R143" s="5" t="s">
        <v>364</v>
      </c>
      <c r="S143" s="5" t="s">
        <v>364</v>
      </c>
      <c r="T143" s="5" t="s">
        <v>438</v>
      </c>
      <c r="U143" s="5" t="s">
        <v>438</v>
      </c>
      <c r="V143" s="5">
        <v>1</v>
      </c>
      <c r="W143" s="5" t="s">
        <v>1346</v>
      </c>
      <c r="X143" s="5">
        <v>105</v>
      </c>
      <c r="Y143" s="5" t="s">
        <v>1354</v>
      </c>
      <c r="Z143" s="5">
        <v>10503</v>
      </c>
      <c r="AA143" s="5" t="s">
        <v>1355</v>
      </c>
      <c r="AB143" s="5" t="s">
        <v>364</v>
      </c>
      <c r="AC143" s="5" t="s">
        <v>361</v>
      </c>
      <c r="AD143" s="5" t="s">
        <v>489</v>
      </c>
      <c r="AE143" s="5" t="s">
        <v>363</v>
      </c>
      <c r="AF143" s="5" t="s">
        <v>364</v>
      </c>
      <c r="AG143" s="5" t="s">
        <v>365</v>
      </c>
      <c r="AH143" s="5" t="s">
        <v>2181</v>
      </c>
      <c r="AI143" s="5" t="s">
        <v>364</v>
      </c>
      <c r="AJ143" s="5" t="s">
        <v>364</v>
      </c>
      <c r="AK143" s="5">
        <v>4.25</v>
      </c>
      <c r="AL143" s="6">
        <v>5</v>
      </c>
      <c r="AM143" s="6" t="s">
        <v>377</v>
      </c>
      <c r="AN143" s="6">
        <f t="shared" si="12"/>
        <v>0</v>
      </c>
      <c r="AO143" s="6">
        <v>14</v>
      </c>
      <c r="AP143" s="6">
        <v>14</v>
      </c>
      <c r="AQ143" s="6">
        <v>7</v>
      </c>
      <c r="AR143" s="6">
        <f t="shared" si="13"/>
        <v>0</v>
      </c>
      <c r="AS143" s="6">
        <f t="shared" si="14"/>
        <v>0</v>
      </c>
      <c r="AT143" s="6">
        <f t="shared" si="15"/>
        <v>0</v>
      </c>
      <c r="AU143" s="7">
        <v>0.39285714285714285</v>
      </c>
      <c r="AV143" s="7">
        <f t="shared" si="16"/>
        <v>0.6964285714285714</v>
      </c>
      <c r="AW143" s="5" t="s">
        <v>438</v>
      </c>
      <c r="AX143">
        <v>0</v>
      </c>
      <c r="AY143">
        <v>0</v>
      </c>
      <c r="AZ143">
        <f t="shared" si="17"/>
        <v>0</v>
      </c>
    </row>
    <row r="144" spans="1:54">
      <c r="A144" s="5">
        <v>69072</v>
      </c>
      <c r="B144" s="5" t="s">
        <v>351</v>
      </c>
      <c r="C144" s="5"/>
      <c r="D144" s="5"/>
      <c r="E144" s="5" t="s">
        <v>2182</v>
      </c>
      <c r="F144" s="5" t="s">
        <v>353</v>
      </c>
      <c r="G144" s="5" t="s">
        <v>2183</v>
      </c>
      <c r="H144" s="5" t="s">
        <v>2184</v>
      </c>
      <c r="I144" s="5">
        <v>33</v>
      </c>
      <c r="J144" s="5">
        <v>480.19</v>
      </c>
      <c r="K144" s="5">
        <v>331.69</v>
      </c>
      <c r="L144" s="6" t="s">
        <v>2185</v>
      </c>
      <c r="M144" s="5">
        <v>1.1000000000000001</v>
      </c>
      <c r="N144" s="5">
        <v>16.010000000000002</v>
      </c>
      <c r="O144" s="5">
        <v>30</v>
      </c>
      <c r="P144" s="5">
        <v>135</v>
      </c>
      <c r="Q144" s="5">
        <v>27.27</v>
      </c>
      <c r="R144" s="5">
        <v>100</v>
      </c>
      <c r="S144" s="5">
        <v>450.00000000019998</v>
      </c>
      <c r="T144" s="5">
        <v>90.91</v>
      </c>
      <c r="U144" s="5">
        <v>118.18</v>
      </c>
      <c r="V144" s="5">
        <v>1</v>
      </c>
      <c r="W144" s="5" t="s">
        <v>1346</v>
      </c>
      <c r="X144" s="5">
        <v>115</v>
      </c>
      <c r="Y144" s="5" t="s">
        <v>1378</v>
      </c>
      <c r="Z144" s="5">
        <v>11509</v>
      </c>
      <c r="AA144" s="5" t="s">
        <v>1389</v>
      </c>
      <c r="AB144" s="5" t="s">
        <v>364</v>
      </c>
      <c r="AC144" s="5" t="s">
        <v>361</v>
      </c>
      <c r="AD144" s="5" t="s">
        <v>489</v>
      </c>
      <c r="AE144" s="5" t="s">
        <v>363</v>
      </c>
      <c r="AF144" s="5" t="s">
        <v>364</v>
      </c>
      <c r="AG144" s="5" t="s">
        <v>365</v>
      </c>
      <c r="AH144" s="5" t="s">
        <v>2186</v>
      </c>
      <c r="AI144" s="5" t="s">
        <v>364</v>
      </c>
      <c r="AJ144" s="5" t="s">
        <v>364</v>
      </c>
      <c r="AK144" s="5">
        <v>4.5</v>
      </c>
      <c r="AL144" s="6">
        <v>21880</v>
      </c>
      <c r="AM144" s="6" t="s">
        <v>1653</v>
      </c>
      <c r="AN144" s="6">
        <f t="shared" si="12"/>
        <v>0</v>
      </c>
      <c r="AO144" s="6">
        <v>15</v>
      </c>
      <c r="AP144" s="6">
        <v>15</v>
      </c>
      <c r="AQ144" s="6">
        <v>7.5</v>
      </c>
      <c r="AR144" s="6">
        <f t="shared" si="13"/>
        <v>0</v>
      </c>
      <c r="AS144" s="6">
        <f t="shared" si="14"/>
        <v>0</v>
      </c>
      <c r="AT144" s="6">
        <f t="shared" si="15"/>
        <v>0</v>
      </c>
      <c r="AU144" s="7">
        <v>0.4</v>
      </c>
      <c r="AV144" s="7">
        <f t="shared" si="16"/>
        <v>0.7</v>
      </c>
      <c r="AW144" s="5">
        <v>14.55</v>
      </c>
      <c r="AX144">
        <v>0</v>
      </c>
      <c r="AY144">
        <f>VLOOKUP(A144,'[2]查询当前所有门店保管帐库存（后勤用）'!$D$1:$G$65536,4,FALSE)</f>
        <v>2</v>
      </c>
      <c r="AZ144">
        <f t="shared" si="17"/>
        <v>2</v>
      </c>
    </row>
    <row r="145" spans="1:54">
      <c r="A145" s="5">
        <v>69061</v>
      </c>
      <c r="B145" s="5" t="s">
        <v>351</v>
      </c>
      <c r="C145" s="5"/>
      <c r="D145" s="5"/>
      <c r="E145" s="5" t="s">
        <v>2187</v>
      </c>
      <c r="F145" s="5" t="s">
        <v>353</v>
      </c>
      <c r="G145" s="5" t="s">
        <v>2188</v>
      </c>
      <c r="H145" s="5" t="s">
        <v>2184</v>
      </c>
      <c r="I145" s="5">
        <v>119</v>
      </c>
      <c r="J145" s="5">
        <v>1404.85</v>
      </c>
      <c r="K145" s="5">
        <v>940.75</v>
      </c>
      <c r="L145" s="6" t="s">
        <v>2189</v>
      </c>
      <c r="M145" s="5">
        <v>3.97</v>
      </c>
      <c r="N145" s="5">
        <v>46.83</v>
      </c>
      <c r="O145" s="5">
        <v>115</v>
      </c>
      <c r="P145" s="5">
        <v>448.5</v>
      </c>
      <c r="Q145" s="5">
        <v>28.99</v>
      </c>
      <c r="R145" s="5">
        <v>222</v>
      </c>
      <c r="S145" s="5">
        <v>865.8</v>
      </c>
      <c r="T145" s="5">
        <v>55.97</v>
      </c>
      <c r="U145" s="5">
        <v>84.96</v>
      </c>
      <c r="V145" s="5">
        <v>1</v>
      </c>
      <c r="W145" s="5" t="s">
        <v>1346</v>
      </c>
      <c r="X145" s="5">
        <v>112</v>
      </c>
      <c r="Y145" s="5" t="s">
        <v>1362</v>
      </c>
      <c r="Z145" s="5">
        <v>11203</v>
      </c>
      <c r="AA145" s="5" t="s">
        <v>1363</v>
      </c>
      <c r="AB145" s="5" t="s">
        <v>360</v>
      </c>
      <c r="AC145" s="5" t="s">
        <v>361</v>
      </c>
      <c r="AD145" s="5" t="s">
        <v>362</v>
      </c>
      <c r="AE145" s="5" t="s">
        <v>363</v>
      </c>
      <c r="AF145" s="5" t="s">
        <v>364</v>
      </c>
      <c r="AG145" s="5" t="s">
        <v>365</v>
      </c>
      <c r="AH145" s="5" t="s">
        <v>2190</v>
      </c>
      <c r="AI145" s="5" t="s">
        <v>364</v>
      </c>
      <c r="AJ145" s="5" t="s">
        <v>364</v>
      </c>
      <c r="AK145" s="5">
        <v>3.9</v>
      </c>
      <c r="AL145" s="6">
        <v>21880</v>
      </c>
      <c r="AM145" s="6" t="s">
        <v>1653</v>
      </c>
      <c r="AN145" s="6">
        <f t="shared" si="12"/>
        <v>0</v>
      </c>
      <c r="AO145" s="6">
        <v>13</v>
      </c>
      <c r="AP145" s="6">
        <v>13</v>
      </c>
      <c r="AQ145" s="6">
        <v>6.5</v>
      </c>
      <c r="AR145" s="6">
        <f t="shared" si="13"/>
        <v>0</v>
      </c>
      <c r="AS145" s="6">
        <f t="shared" si="14"/>
        <v>0</v>
      </c>
      <c r="AT145" s="6">
        <f t="shared" si="15"/>
        <v>0</v>
      </c>
      <c r="AU145" s="7">
        <v>0.4</v>
      </c>
      <c r="AV145" s="7">
        <f t="shared" si="16"/>
        <v>0.7</v>
      </c>
      <c r="AW145" s="5">
        <v>11.81</v>
      </c>
      <c r="AX145">
        <v>0</v>
      </c>
      <c r="AY145">
        <f>VLOOKUP(A145,'[2]查询当前所有门店保管帐库存（后勤用）'!$D$1:$G$65536,4,FALSE)</f>
        <v>3</v>
      </c>
      <c r="AZ145">
        <f t="shared" si="17"/>
        <v>3</v>
      </c>
      <c r="BB145">
        <f>VLOOKUP(A145,[3]请货管理细单!$B$1:$I$65536,8,FALSE)</f>
        <v>10</v>
      </c>
    </row>
    <row r="146" spans="1:54">
      <c r="A146" s="5">
        <v>69067</v>
      </c>
      <c r="B146" s="5" t="s">
        <v>351</v>
      </c>
      <c r="C146" s="5"/>
      <c r="D146" s="5"/>
      <c r="E146" s="5" t="s">
        <v>2191</v>
      </c>
      <c r="F146" s="5" t="s">
        <v>353</v>
      </c>
      <c r="G146" s="5" t="s">
        <v>2192</v>
      </c>
      <c r="H146" s="5" t="s">
        <v>2184</v>
      </c>
      <c r="I146" s="5">
        <v>12</v>
      </c>
      <c r="J146" s="5">
        <v>169.51</v>
      </c>
      <c r="K146" s="5">
        <v>115.51007199999999</v>
      </c>
      <c r="L146" s="6" t="s">
        <v>2193</v>
      </c>
      <c r="M146" s="5">
        <v>0.4</v>
      </c>
      <c r="N146" s="5">
        <v>5.65</v>
      </c>
      <c r="O146" s="5">
        <v>24</v>
      </c>
      <c r="P146" s="5">
        <v>108.0000000001</v>
      </c>
      <c r="Q146" s="5">
        <v>60</v>
      </c>
      <c r="R146" s="5">
        <v>120</v>
      </c>
      <c r="S146" s="5">
        <v>539.99769600100001</v>
      </c>
      <c r="T146" s="5">
        <v>300</v>
      </c>
      <c r="U146" s="5">
        <v>360</v>
      </c>
      <c r="V146" s="5">
        <v>1</v>
      </c>
      <c r="W146" s="5" t="s">
        <v>1346</v>
      </c>
      <c r="X146" s="5">
        <v>108</v>
      </c>
      <c r="Y146" s="5" t="s">
        <v>1367</v>
      </c>
      <c r="Z146" s="5">
        <v>10801</v>
      </c>
      <c r="AA146" s="5" t="s">
        <v>1368</v>
      </c>
      <c r="AB146" s="5" t="s">
        <v>364</v>
      </c>
      <c r="AC146" s="5" t="s">
        <v>361</v>
      </c>
      <c r="AD146" s="5" t="s">
        <v>489</v>
      </c>
      <c r="AE146" s="5" t="s">
        <v>363</v>
      </c>
      <c r="AF146" s="5" t="s">
        <v>364</v>
      </c>
      <c r="AG146" s="5" t="s">
        <v>365</v>
      </c>
      <c r="AH146" s="5" t="s">
        <v>2194</v>
      </c>
      <c r="AI146" s="5" t="s">
        <v>364</v>
      </c>
      <c r="AJ146" s="5" t="s">
        <v>364</v>
      </c>
      <c r="AK146" s="5">
        <v>4.5</v>
      </c>
      <c r="AL146" s="6">
        <v>21880</v>
      </c>
      <c r="AM146" s="6" t="s">
        <v>1653</v>
      </c>
      <c r="AN146" s="6">
        <f t="shared" si="12"/>
        <v>0</v>
      </c>
      <c r="AO146" s="6">
        <v>15</v>
      </c>
      <c r="AP146" s="6">
        <v>15</v>
      </c>
      <c r="AQ146" s="6">
        <v>7.5</v>
      </c>
      <c r="AR146" s="6">
        <f t="shared" si="13"/>
        <v>0</v>
      </c>
      <c r="AS146" s="6">
        <f t="shared" si="14"/>
        <v>0</v>
      </c>
      <c r="AT146" s="6">
        <f t="shared" si="15"/>
        <v>0</v>
      </c>
      <c r="AU146" s="7">
        <v>0.4</v>
      </c>
      <c r="AV146" s="7">
        <f t="shared" si="16"/>
        <v>0.7</v>
      </c>
      <c r="AW146" s="5">
        <v>14.13</v>
      </c>
      <c r="AX146">
        <v>0</v>
      </c>
      <c r="AY146">
        <f>VLOOKUP(A146,'[2]查询当前所有门店保管帐库存（后勤用）'!$D$1:$G$65536,4,FALSE)</f>
        <v>1</v>
      </c>
      <c r="AZ146">
        <f t="shared" si="17"/>
        <v>1</v>
      </c>
    </row>
    <row r="147" spans="1:54">
      <c r="A147" s="5">
        <v>43557</v>
      </c>
      <c r="B147" s="5" t="s">
        <v>351</v>
      </c>
      <c r="C147" s="5"/>
      <c r="D147" s="5"/>
      <c r="E147" s="5" t="s">
        <v>2200</v>
      </c>
      <c r="F147" s="5" t="s">
        <v>353</v>
      </c>
      <c r="G147" s="5" t="s">
        <v>2201</v>
      </c>
      <c r="H147" s="5" t="s">
        <v>2202</v>
      </c>
      <c r="I147" s="5">
        <v>20</v>
      </c>
      <c r="J147" s="5">
        <v>293.73</v>
      </c>
      <c r="K147" s="5">
        <v>221.73</v>
      </c>
      <c r="L147" s="6" t="s">
        <v>2203</v>
      </c>
      <c r="M147" s="5">
        <v>0.67</v>
      </c>
      <c r="N147" s="5">
        <v>9.7899999999999991</v>
      </c>
      <c r="O147" s="5" t="s">
        <v>364</v>
      </c>
      <c r="P147" s="5" t="s">
        <v>364</v>
      </c>
      <c r="Q147" s="5" t="s">
        <v>372</v>
      </c>
      <c r="R147" s="5">
        <v>142</v>
      </c>
      <c r="S147" s="5">
        <v>511.2072</v>
      </c>
      <c r="T147" s="5">
        <v>213</v>
      </c>
      <c r="U147" s="5">
        <v>213</v>
      </c>
      <c r="V147" s="5">
        <v>1</v>
      </c>
      <c r="W147" s="5" t="s">
        <v>1346</v>
      </c>
      <c r="X147" s="5">
        <v>102</v>
      </c>
      <c r="Y147" s="5" t="s">
        <v>1808</v>
      </c>
      <c r="Z147" s="5">
        <v>10203</v>
      </c>
      <c r="AA147" s="5" t="s">
        <v>2204</v>
      </c>
      <c r="AB147" s="5" t="s">
        <v>364</v>
      </c>
      <c r="AC147" s="5" t="s">
        <v>361</v>
      </c>
      <c r="AD147" s="5" t="s">
        <v>489</v>
      </c>
      <c r="AE147" s="5" t="s">
        <v>363</v>
      </c>
      <c r="AF147" s="5" t="s">
        <v>364</v>
      </c>
      <c r="AG147" s="5" t="s">
        <v>365</v>
      </c>
      <c r="AH147" s="5" t="s">
        <v>2205</v>
      </c>
      <c r="AI147" s="5" t="s">
        <v>364</v>
      </c>
      <c r="AJ147" s="5" t="s">
        <v>364</v>
      </c>
      <c r="AK147" s="5">
        <v>3.6</v>
      </c>
      <c r="AL147" s="6">
        <v>1534</v>
      </c>
      <c r="AM147" s="6" t="s">
        <v>1397</v>
      </c>
      <c r="AN147" s="6">
        <f t="shared" si="12"/>
        <v>0</v>
      </c>
      <c r="AO147" s="6">
        <v>15</v>
      </c>
      <c r="AP147" s="6">
        <v>15</v>
      </c>
      <c r="AQ147" s="6">
        <v>7.5</v>
      </c>
      <c r="AR147" s="6">
        <f t="shared" si="13"/>
        <v>0</v>
      </c>
      <c r="AS147" s="6">
        <f t="shared" si="14"/>
        <v>0</v>
      </c>
      <c r="AT147" s="6">
        <f t="shared" si="15"/>
        <v>0</v>
      </c>
      <c r="AU147" s="7">
        <v>0.52</v>
      </c>
      <c r="AV147" s="7">
        <f t="shared" si="16"/>
        <v>0.76</v>
      </c>
      <c r="AW147" s="5">
        <v>14.69</v>
      </c>
      <c r="AX147">
        <v>0</v>
      </c>
      <c r="AY147">
        <f>VLOOKUP(A147,'[2]查询当前所有门店保管帐库存（后勤用）'!$D$1:$G$65536,4,FALSE)</f>
        <v>6</v>
      </c>
      <c r="AZ147">
        <f t="shared" si="17"/>
        <v>6</v>
      </c>
    </row>
    <row r="148" spans="1:54">
      <c r="A148" s="5">
        <v>54453</v>
      </c>
      <c r="B148" s="5" t="s">
        <v>351</v>
      </c>
      <c r="C148" s="5"/>
      <c r="D148" s="5"/>
      <c r="E148" s="5" t="s">
        <v>2206</v>
      </c>
      <c r="F148" s="5" t="s">
        <v>353</v>
      </c>
      <c r="G148" s="5" t="s">
        <v>2207</v>
      </c>
      <c r="H148" s="5" t="s">
        <v>2208</v>
      </c>
      <c r="I148" s="5">
        <v>72</v>
      </c>
      <c r="J148" s="5">
        <v>1968.17</v>
      </c>
      <c r="K148" s="5">
        <v>1299.25</v>
      </c>
      <c r="L148" s="6" t="s">
        <v>2209</v>
      </c>
      <c r="M148" s="5">
        <v>2.4</v>
      </c>
      <c r="N148" s="5">
        <v>65.61</v>
      </c>
      <c r="O148" s="5" t="s">
        <v>364</v>
      </c>
      <c r="P148" s="5" t="s">
        <v>364</v>
      </c>
      <c r="Q148" s="5" t="s">
        <v>372</v>
      </c>
      <c r="R148" s="5">
        <v>192</v>
      </c>
      <c r="S148" s="5">
        <v>1790.6120000000001</v>
      </c>
      <c r="T148" s="5">
        <v>80</v>
      </c>
      <c r="U148" s="5">
        <v>80</v>
      </c>
      <c r="V148" s="5">
        <v>1</v>
      </c>
      <c r="W148" s="5" t="s">
        <v>1346</v>
      </c>
      <c r="X148" s="5">
        <v>104</v>
      </c>
      <c r="Y148" s="5" t="s">
        <v>1394</v>
      </c>
      <c r="Z148" s="5">
        <v>10406</v>
      </c>
      <c r="AA148" s="5" t="s">
        <v>1858</v>
      </c>
      <c r="AB148" s="5" t="s">
        <v>373</v>
      </c>
      <c r="AC148" s="5" t="s">
        <v>361</v>
      </c>
      <c r="AD148" s="5" t="s">
        <v>362</v>
      </c>
      <c r="AE148" s="5" t="s">
        <v>363</v>
      </c>
      <c r="AF148" s="5" t="s">
        <v>364</v>
      </c>
      <c r="AG148" s="5" t="s">
        <v>365</v>
      </c>
      <c r="AH148" s="5" t="s">
        <v>2210</v>
      </c>
      <c r="AI148" s="5" t="s">
        <v>364</v>
      </c>
      <c r="AJ148" s="5" t="s">
        <v>364</v>
      </c>
      <c r="AK148" s="5">
        <v>9.1999999999999993</v>
      </c>
      <c r="AL148" s="6">
        <v>5</v>
      </c>
      <c r="AM148" s="6" t="s">
        <v>377</v>
      </c>
      <c r="AN148" s="6">
        <f t="shared" si="12"/>
        <v>0</v>
      </c>
      <c r="AO148" s="6">
        <v>28</v>
      </c>
      <c r="AP148" s="6">
        <v>28</v>
      </c>
      <c r="AQ148" s="6">
        <v>14</v>
      </c>
      <c r="AR148" s="6">
        <f t="shared" si="13"/>
        <v>0</v>
      </c>
      <c r="AS148" s="6">
        <f t="shared" si="14"/>
        <v>0</v>
      </c>
      <c r="AT148" s="6">
        <f t="shared" si="15"/>
        <v>0</v>
      </c>
      <c r="AU148" s="7">
        <v>0.34285714285714292</v>
      </c>
      <c r="AV148" s="7">
        <f t="shared" si="16"/>
        <v>0.67142857142857149</v>
      </c>
      <c r="AW148" s="5">
        <v>27.34</v>
      </c>
      <c r="AX148">
        <v>0</v>
      </c>
      <c r="AY148">
        <f>VLOOKUP(A148,'[2]查询当前所有门店保管帐库存（后勤用）'!$D$1:$G$65536,4,FALSE)</f>
        <v>4</v>
      </c>
      <c r="AZ148">
        <f t="shared" si="17"/>
        <v>4</v>
      </c>
    </row>
    <row r="149" spans="1:54">
      <c r="A149" s="5">
        <v>40270</v>
      </c>
      <c r="B149" s="5" t="s">
        <v>351</v>
      </c>
      <c r="C149" s="5"/>
      <c r="D149" s="5"/>
      <c r="E149" s="5" t="s">
        <v>2211</v>
      </c>
      <c r="F149" s="5" t="s">
        <v>353</v>
      </c>
      <c r="G149" s="5" t="s">
        <v>2212</v>
      </c>
      <c r="H149" s="5" t="s">
        <v>2213</v>
      </c>
      <c r="I149" s="5">
        <v>205</v>
      </c>
      <c r="J149" s="5">
        <v>2784.74</v>
      </c>
      <c r="K149" s="5">
        <v>1617.78</v>
      </c>
      <c r="L149" s="6" t="s">
        <v>2214</v>
      </c>
      <c r="M149" s="5">
        <v>6.83</v>
      </c>
      <c r="N149" s="5">
        <v>92.82</v>
      </c>
      <c r="O149" s="5" t="s">
        <v>364</v>
      </c>
      <c r="P149" s="5" t="s">
        <v>364</v>
      </c>
      <c r="Q149" s="5" t="s">
        <v>372</v>
      </c>
      <c r="R149" s="5">
        <v>241</v>
      </c>
      <c r="S149" s="5">
        <v>1182.0219999999999</v>
      </c>
      <c r="T149" s="5">
        <v>35.270000000000003</v>
      </c>
      <c r="U149" s="5">
        <v>35.270000000000003</v>
      </c>
      <c r="V149" s="5">
        <v>1</v>
      </c>
      <c r="W149" s="5" t="s">
        <v>1346</v>
      </c>
      <c r="X149" s="5">
        <v>104</v>
      </c>
      <c r="Y149" s="5" t="s">
        <v>1394</v>
      </c>
      <c r="Z149" s="5">
        <v>10405</v>
      </c>
      <c r="AA149" s="5" t="s">
        <v>2075</v>
      </c>
      <c r="AB149" s="5" t="s">
        <v>373</v>
      </c>
      <c r="AC149" s="5" t="s">
        <v>361</v>
      </c>
      <c r="AD149" s="5" t="s">
        <v>489</v>
      </c>
      <c r="AE149" s="5" t="s">
        <v>363</v>
      </c>
      <c r="AF149" s="5" t="s">
        <v>364</v>
      </c>
      <c r="AG149" s="5" t="s">
        <v>365</v>
      </c>
      <c r="AH149" s="5" t="s">
        <v>2215</v>
      </c>
      <c r="AI149" s="5" t="s">
        <v>364</v>
      </c>
      <c r="AJ149" s="5" t="s">
        <v>364</v>
      </c>
      <c r="AK149" s="5">
        <v>3.6</v>
      </c>
      <c r="AL149" s="6">
        <v>5</v>
      </c>
      <c r="AM149" s="6" t="s">
        <v>377</v>
      </c>
      <c r="AN149" s="6">
        <f t="shared" si="12"/>
        <v>0</v>
      </c>
      <c r="AO149" s="6">
        <v>14</v>
      </c>
      <c r="AP149" s="6">
        <v>14</v>
      </c>
      <c r="AQ149" s="6">
        <v>7</v>
      </c>
      <c r="AR149" s="6">
        <f t="shared" si="13"/>
        <v>0</v>
      </c>
      <c r="AS149" s="6">
        <f t="shared" si="14"/>
        <v>0</v>
      </c>
      <c r="AT149" s="6">
        <f t="shared" si="15"/>
        <v>0</v>
      </c>
      <c r="AU149" s="7">
        <v>0.48571428571428571</v>
      </c>
      <c r="AV149" s="7">
        <f t="shared" si="16"/>
        <v>0.74285714285714288</v>
      </c>
      <c r="AW149" s="5">
        <v>13.58</v>
      </c>
      <c r="AX149">
        <v>0</v>
      </c>
      <c r="AY149">
        <f>VLOOKUP(A149,'[2]查询当前所有门店保管帐库存（后勤用）'!$D$1:$G$65536,4,FALSE)</f>
        <v>2</v>
      </c>
      <c r="AZ149">
        <f t="shared" si="17"/>
        <v>2</v>
      </c>
    </row>
    <row r="150" spans="1:54">
      <c r="A150" s="5">
        <v>65872</v>
      </c>
      <c r="B150" s="5" t="s">
        <v>351</v>
      </c>
      <c r="C150" s="5"/>
      <c r="D150" s="5"/>
      <c r="E150" s="5" t="s">
        <v>1908</v>
      </c>
      <c r="F150" s="5" t="s">
        <v>353</v>
      </c>
      <c r="G150" s="5" t="s">
        <v>2216</v>
      </c>
      <c r="H150" s="5" t="s">
        <v>2217</v>
      </c>
      <c r="I150" s="5">
        <v>67</v>
      </c>
      <c r="J150" s="5">
        <v>500.79</v>
      </c>
      <c r="K150" s="5">
        <v>398.41</v>
      </c>
      <c r="L150" s="6" t="s">
        <v>2218</v>
      </c>
      <c r="M150" s="5">
        <v>2.23</v>
      </c>
      <c r="N150" s="5">
        <v>16.690000000000001</v>
      </c>
      <c r="O150" s="5" t="s">
        <v>364</v>
      </c>
      <c r="P150" s="5" t="s">
        <v>364</v>
      </c>
      <c r="Q150" s="5" t="s">
        <v>372</v>
      </c>
      <c r="R150" s="5">
        <v>159</v>
      </c>
      <c r="S150" s="5">
        <v>244.02500000020001</v>
      </c>
      <c r="T150" s="5">
        <v>71.19</v>
      </c>
      <c r="U150" s="5">
        <v>71.19</v>
      </c>
      <c r="V150" s="5">
        <v>1</v>
      </c>
      <c r="W150" s="5" t="s">
        <v>1346</v>
      </c>
      <c r="X150" s="5">
        <v>101</v>
      </c>
      <c r="Y150" s="5" t="s">
        <v>1401</v>
      </c>
      <c r="Z150" s="5">
        <v>10110</v>
      </c>
      <c r="AA150" s="5" t="s">
        <v>1660</v>
      </c>
      <c r="AB150" s="5" t="s">
        <v>364</v>
      </c>
      <c r="AC150" s="5" t="s">
        <v>361</v>
      </c>
      <c r="AD150" s="5" t="s">
        <v>489</v>
      </c>
      <c r="AE150" s="5" t="s">
        <v>363</v>
      </c>
      <c r="AF150" s="5" t="s">
        <v>364</v>
      </c>
      <c r="AG150" s="5" t="s">
        <v>365</v>
      </c>
      <c r="AH150" s="5" t="s">
        <v>2219</v>
      </c>
      <c r="AI150" s="5" t="s">
        <v>364</v>
      </c>
      <c r="AJ150" s="5" t="s">
        <v>364</v>
      </c>
      <c r="AK150" s="5">
        <v>1.5</v>
      </c>
      <c r="AL150" s="6">
        <v>5</v>
      </c>
      <c r="AM150" s="6" t="s">
        <v>377</v>
      </c>
      <c r="AN150" s="6">
        <f t="shared" si="12"/>
        <v>0</v>
      </c>
      <c r="AO150" s="6">
        <v>8</v>
      </c>
      <c r="AP150" s="6">
        <v>8</v>
      </c>
      <c r="AQ150" s="6">
        <v>4</v>
      </c>
      <c r="AR150" s="6">
        <f t="shared" si="13"/>
        <v>0</v>
      </c>
      <c r="AS150" s="6">
        <f t="shared" si="14"/>
        <v>0</v>
      </c>
      <c r="AT150" s="6">
        <f t="shared" si="15"/>
        <v>0</v>
      </c>
      <c r="AU150" s="7">
        <v>0.625</v>
      </c>
      <c r="AV150" s="7">
        <f t="shared" si="16"/>
        <v>0.8125</v>
      </c>
      <c r="AW150" s="5">
        <v>7.47</v>
      </c>
      <c r="AX150">
        <v>0</v>
      </c>
      <c r="AY150">
        <f>VLOOKUP(A150,'[2]查询当前所有门店保管帐库存（后勤用）'!$D$1:$G$65536,4,FALSE)</f>
        <v>4</v>
      </c>
      <c r="AZ150">
        <f t="shared" si="17"/>
        <v>4</v>
      </c>
    </row>
    <row r="151" spans="1:54">
      <c r="A151" s="5">
        <v>106192</v>
      </c>
      <c r="B151" s="5" t="s">
        <v>351</v>
      </c>
      <c r="C151" s="5"/>
      <c r="D151" s="5"/>
      <c r="E151" s="5" t="s">
        <v>2226</v>
      </c>
      <c r="F151" s="5" t="s">
        <v>353</v>
      </c>
      <c r="G151" s="5" t="s">
        <v>2227</v>
      </c>
      <c r="H151" s="5" t="s">
        <v>2228</v>
      </c>
      <c r="I151" s="5">
        <v>55</v>
      </c>
      <c r="J151" s="5">
        <v>537.57000000000005</v>
      </c>
      <c r="K151" s="5">
        <v>345.07</v>
      </c>
      <c r="L151" s="6" t="s">
        <v>2229</v>
      </c>
      <c r="M151" s="5">
        <v>1.83</v>
      </c>
      <c r="N151" s="5">
        <v>17.920000000000002</v>
      </c>
      <c r="O151" s="5">
        <v>34</v>
      </c>
      <c r="P151" s="5">
        <v>119</v>
      </c>
      <c r="Q151" s="5">
        <v>18.55</v>
      </c>
      <c r="R151" s="5">
        <v>143</v>
      </c>
      <c r="S151" s="5">
        <v>499.99149999999997</v>
      </c>
      <c r="T151" s="5">
        <v>78</v>
      </c>
      <c r="U151" s="5">
        <v>96.55</v>
      </c>
      <c r="V151" s="5">
        <v>1</v>
      </c>
      <c r="W151" s="5" t="s">
        <v>1346</v>
      </c>
      <c r="X151" s="5">
        <v>126</v>
      </c>
      <c r="Y151" s="5" t="s">
        <v>1478</v>
      </c>
      <c r="Z151" s="5">
        <v>12604</v>
      </c>
      <c r="AA151" s="5" t="s">
        <v>2230</v>
      </c>
      <c r="AB151" s="5" t="s">
        <v>364</v>
      </c>
      <c r="AC151" s="5" t="s">
        <v>361</v>
      </c>
      <c r="AD151" s="5" t="s">
        <v>489</v>
      </c>
      <c r="AE151" s="5" t="s">
        <v>363</v>
      </c>
      <c r="AF151" s="5" t="s">
        <v>364</v>
      </c>
      <c r="AG151" s="5" t="s">
        <v>365</v>
      </c>
      <c r="AH151" s="5" t="s">
        <v>2231</v>
      </c>
      <c r="AI151" s="5" t="s">
        <v>364</v>
      </c>
      <c r="AJ151" s="5" t="s">
        <v>364</v>
      </c>
      <c r="AK151" s="5">
        <v>3.5</v>
      </c>
      <c r="AL151" s="6">
        <v>72521</v>
      </c>
      <c r="AM151" s="6" t="s">
        <v>2232</v>
      </c>
      <c r="AN151" s="6">
        <f t="shared" si="12"/>
        <v>0</v>
      </c>
      <c r="AO151" s="6">
        <v>12</v>
      </c>
      <c r="AP151" s="6">
        <v>12</v>
      </c>
      <c r="AQ151" s="6">
        <v>6</v>
      </c>
      <c r="AR151" s="6">
        <f t="shared" si="13"/>
        <v>0</v>
      </c>
      <c r="AS151" s="6">
        <f t="shared" si="14"/>
        <v>0</v>
      </c>
      <c r="AT151" s="6">
        <f t="shared" si="15"/>
        <v>0</v>
      </c>
      <c r="AU151" s="7">
        <v>0.41666666666666669</v>
      </c>
      <c r="AV151" s="7">
        <f t="shared" si="16"/>
        <v>0.70833333333333337</v>
      </c>
      <c r="AW151" s="5">
        <v>9.77</v>
      </c>
      <c r="AX151">
        <v>0</v>
      </c>
      <c r="AY151">
        <f>VLOOKUP(A151,'[2]查询当前所有门店保管帐库存（后勤用）'!$D$1:$G$65536,4,FALSE)</f>
        <v>5</v>
      </c>
      <c r="AZ151">
        <f t="shared" si="17"/>
        <v>5</v>
      </c>
    </row>
    <row r="152" spans="1:54">
      <c r="A152" s="5">
        <v>54084</v>
      </c>
      <c r="B152" s="5" t="s">
        <v>351</v>
      </c>
      <c r="C152" s="5"/>
      <c r="D152" s="5"/>
      <c r="E152" s="5" t="s">
        <v>2246</v>
      </c>
      <c r="F152" s="5" t="s">
        <v>1513</v>
      </c>
      <c r="G152" s="5" t="s">
        <v>1941</v>
      </c>
      <c r="H152" s="5" t="s">
        <v>2247</v>
      </c>
      <c r="I152" s="5">
        <v>43</v>
      </c>
      <c r="J152" s="5">
        <v>534.46</v>
      </c>
      <c r="K152" s="5">
        <v>371.06</v>
      </c>
      <c r="L152" s="6" t="s">
        <v>2248</v>
      </c>
      <c r="M152" s="5">
        <v>1.43</v>
      </c>
      <c r="N152" s="5">
        <v>17.82</v>
      </c>
      <c r="O152" s="5" t="s">
        <v>364</v>
      </c>
      <c r="P152" s="5" t="s">
        <v>364</v>
      </c>
      <c r="Q152" s="5" t="s">
        <v>372</v>
      </c>
      <c r="R152" s="5">
        <v>95</v>
      </c>
      <c r="S152" s="5">
        <v>361</v>
      </c>
      <c r="T152" s="5">
        <v>66.28</v>
      </c>
      <c r="U152" s="5">
        <v>66.28</v>
      </c>
      <c r="V152" s="5">
        <v>1</v>
      </c>
      <c r="W152" s="5" t="s">
        <v>1346</v>
      </c>
      <c r="X152" s="5">
        <v>114</v>
      </c>
      <c r="Y152" s="5" t="s">
        <v>1347</v>
      </c>
      <c r="Z152" s="5">
        <v>11402</v>
      </c>
      <c r="AA152" s="5" t="s">
        <v>1348</v>
      </c>
      <c r="AB152" s="5" t="s">
        <v>364</v>
      </c>
      <c r="AC152" s="5" t="s">
        <v>361</v>
      </c>
      <c r="AD152" s="5" t="s">
        <v>362</v>
      </c>
      <c r="AE152" s="5" t="s">
        <v>363</v>
      </c>
      <c r="AF152" s="5" t="s">
        <v>364</v>
      </c>
      <c r="AG152" s="5" t="s">
        <v>365</v>
      </c>
      <c r="AH152" s="5" t="s">
        <v>2249</v>
      </c>
      <c r="AI152" s="5" t="s">
        <v>364</v>
      </c>
      <c r="AJ152" s="5" t="s">
        <v>364</v>
      </c>
      <c r="AK152" s="5">
        <v>3.8</v>
      </c>
      <c r="AL152" s="6">
        <v>4317</v>
      </c>
      <c r="AM152" s="6" t="s">
        <v>2239</v>
      </c>
      <c r="AN152" s="6">
        <f t="shared" si="12"/>
        <v>0</v>
      </c>
      <c r="AO152" s="6">
        <v>13</v>
      </c>
      <c r="AP152" s="6">
        <v>13</v>
      </c>
      <c r="AQ152" s="6">
        <v>6.5</v>
      </c>
      <c r="AR152" s="6">
        <f t="shared" si="13"/>
        <v>0</v>
      </c>
      <c r="AS152" s="6">
        <f t="shared" si="14"/>
        <v>0</v>
      </c>
      <c r="AT152" s="6">
        <f t="shared" si="15"/>
        <v>0</v>
      </c>
      <c r="AU152" s="7">
        <v>0.41538461538461541</v>
      </c>
      <c r="AV152" s="7">
        <f t="shared" si="16"/>
        <v>0.70769230769230762</v>
      </c>
      <c r="AW152" s="5">
        <v>12.43</v>
      </c>
      <c r="AX152">
        <v>0</v>
      </c>
      <c r="AY152">
        <f>VLOOKUP(A152,'[2]查询当前所有门店保管帐库存（后勤用）'!$D$1:$G$65536,4,FALSE)</f>
        <v>1</v>
      </c>
      <c r="AZ152">
        <f t="shared" si="17"/>
        <v>1</v>
      </c>
    </row>
    <row r="153" spans="1:54">
      <c r="A153" s="5">
        <v>46833</v>
      </c>
      <c r="B153" s="5" t="s">
        <v>351</v>
      </c>
      <c r="C153" s="5">
        <f>VLOOKUP(A153,[1]查询时间段分门店销售明细!$D$1:$N$65536,11,FALSE)</f>
        <v>2</v>
      </c>
      <c r="D153" s="5">
        <f>VLOOKUP(A153,[1]查询时间段分门店销售明细!$D$1:$O$65536,12,FALSE)</f>
        <v>31.92</v>
      </c>
      <c r="E153" s="5" t="s">
        <v>2250</v>
      </c>
      <c r="F153" s="5" t="s">
        <v>353</v>
      </c>
      <c r="G153" s="5" t="s">
        <v>2240</v>
      </c>
      <c r="H153" s="5" t="s">
        <v>2247</v>
      </c>
      <c r="I153" s="5">
        <v>71.25</v>
      </c>
      <c r="J153" s="5">
        <v>1128.96</v>
      </c>
      <c r="K153" s="5">
        <v>758.46</v>
      </c>
      <c r="L153" s="6" t="s">
        <v>2251</v>
      </c>
      <c r="M153" s="5">
        <v>2.38</v>
      </c>
      <c r="N153" s="5">
        <v>37.630000000000003</v>
      </c>
      <c r="O153" s="5">
        <v>279</v>
      </c>
      <c r="P153" s="5">
        <v>1450.7999999998001</v>
      </c>
      <c r="Q153" s="5">
        <v>117.47</v>
      </c>
      <c r="R153" s="5">
        <v>220</v>
      </c>
      <c r="S153" s="5">
        <v>1144</v>
      </c>
      <c r="T153" s="5">
        <v>92.63</v>
      </c>
      <c r="U153" s="5">
        <v>210.11</v>
      </c>
      <c r="V153" s="5">
        <v>1</v>
      </c>
      <c r="W153" s="5" t="s">
        <v>1346</v>
      </c>
      <c r="X153" s="5">
        <v>123</v>
      </c>
      <c r="Y153" s="5" t="s">
        <v>1701</v>
      </c>
      <c r="Z153" s="5">
        <v>12306</v>
      </c>
      <c r="AA153" s="5" t="s">
        <v>2237</v>
      </c>
      <c r="AB153" s="5" t="s">
        <v>360</v>
      </c>
      <c r="AC153" s="5" t="s">
        <v>361</v>
      </c>
      <c r="AD153" s="5" t="s">
        <v>362</v>
      </c>
      <c r="AE153" s="5" t="s">
        <v>363</v>
      </c>
      <c r="AF153" s="5" t="s">
        <v>364</v>
      </c>
      <c r="AG153" s="5" t="s">
        <v>365</v>
      </c>
      <c r="AH153" s="5" t="s">
        <v>2252</v>
      </c>
      <c r="AI153" s="5" t="s">
        <v>364</v>
      </c>
      <c r="AJ153" s="5" t="s">
        <v>364</v>
      </c>
      <c r="AK153" s="5">
        <v>5.2</v>
      </c>
      <c r="AL153" s="6">
        <v>4317</v>
      </c>
      <c r="AM153" s="6" t="s">
        <v>2239</v>
      </c>
      <c r="AN153" s="6">
        <f t="shared" si="12"/>
        <v>10.4</v>
      </c>
      <c r="AO153" s="6">
        <v>16.8</v>
      </c>
      <c r="AP153" s="6">
        <v>16.8</v>
      </c>
      <c r="AQ153" s="6">
        <v>8.4</v>
      </c>
      <c r="AR153" s="6">
        <f t="shared" si="13"/>
        <v>16.8</v>
      </c>
      <c r="AS153" s="6">
        <f t="shared" si="14"/>
        <v>21.520000000000003</v>
      </c>
      <c r="AT153" s="6">
        <f t="shared" si="15"/>
        <v>6.4</v>
      </c>
      <c r="AU153" s="7">
        <v>0.38095238095238093</v>
      </c>
      <c r="AV153" s="7">
        <f t="shared" si="16"/>
        <v>0.69047619047619058</v>
      </c>
      <c r="AW153" s="5">
        <v>15.85</v>
      </c>
      <c r="AX153">
        <v>2</v>
      </c>
      <c r="AY153">
        <f>VLOOKUP(A153,'[2]查询当前所有门店保管帐库存（后勤用）'!$D$1:$G$65536,4,FALSE)</f>
        <v>7</v>
      </c>
      <c r="AZ153">
        <f t="shared" si="17"/>
        <v>3</v>
      </c>
    </row>
    <row r="154" spans="1:54">
      <c r="A154" s="5">
        <v>46835</v>
      </c>
      <c r="B154" s="5" t="s">
        <v>351</v>
      </c>
      <c r="C154" s="5">
        <f>VLOOKUP(A154,[1]查询时间段分门店销售明细!$D$1:$N$65536,11,FALSE)</f>
        <v>9</v>
      </c>
      <c r="D154" s="5">
        <f>VLOOKUP(A154,[1]查询时间段分门店销售明细!$D$1:$O$65536,12,FALSE)</f>
        <v>27.05</v>
      </c>
      <c r="E154" s="5" t="s">
        <v>2256</v>
      </c>
      <c r="F154" s="5" t="s">
        <v>353</v>
      </c>
      <c r="G154" s="5" t="s">
        <v>2257</v>
      </c>
      <c r="H154" s="5" t="s">
        <v>2247</v>
      </c>
      <c r="I154" s="5">
        <v>289</v>
      </c>
      <c r="J154" s="5">
        <v>1337.69</v>
      </c>
      <c r="K154" s="5">
        <v>904.19</v>
      </c>
      <c r="L154" s="6" t="s">
        <v>2258</v>
      </c>
      <c r="M154" s="5">
        <v>9.6300000000000008</v>
      </c>
      <c r="N154" s="5">
        <v>44.59</v>
      </c>
      <c r="O154" s="5">
        <v>36</v>
      </c>
      <c r="P154" s="5">
        <v>54</v>
      </c>
      <c r="Q154" s="5">
        <v>3.74</v>
      </c>
      <c r="R154" s="5">
        <v>254</v>
      </c>
      <c r="S154" s="5">
        <v>381</v>
      </c>
      <c r="T154" s="5">
        <v>26.37</v>
      </c>
      <c r="U154" s="5">
        <v>30.1</v>
      </c>
      <c r="V154" s="5">
        <v>1</v>
      </c>
      <c r="W154" s="5" t="s">
        <v>1346</v>
      </c>
      <c r="X154" s="5">
        <v>121</v>
      </c>
      <c r="Y154" s="5" t="s">
        <v>1584</v>
      </c>
      <c r="Z154" s="5">
        <v>12110</v>
      </c>
      <c r="AA154" s="5" t="s">
        <v>2259</v>
      </c>
      <c r="AB154" s="5" t="s">
        <v>360</v>
      </c>
      <c r="AC154" s="5" t="s">
        <v>361</v>
      </c>
      <c r="AD154" s="5" t="s">
        <v>362</v>
      </c>
      <c r="AE154" s="5" t="s">
        <v>363</v>
      </c>
      <c r="AF154" s="5" t="s">
        <v>364</v>
      </c>
      <c r="AG154" s="5" t="s">
        <v>365</v>
      </c>
      <c r="AH154" s="5" t="s">
        <v>2260</v>
      </c>
      <c r="AI154" s="5" t="s">
        <v>364</v>
      </c>
      <c r="AJ154" s="5" t="s">
        <v>364</v>
      </c>
      <c r="AK154" s="5">
        <v>1.5</v>
      </c>
      <c r="AL154" s="6">
        <v>4317</v>
      </c>
      <c r="AM154" s="6" t="s">
        <v>2239</v>
      </c>
      <c r="AN154" s="6">
        <f t="shared" si="12"/>
        <v>13.5</v>
      </c>
      <c r="AO154" s="6">
        <v>4.8</v>
      </c>
      <c r="AP154" s="6">
        <v>4.8</v>
      </c>
      <c r="AQ154" s="6">
        <v>2.4</v>
      </c>
      <c r="AR154" s="6">
        <f t="shared" si="13"/>
        <v>21.599999999999998</v>
      </c>
      <c r="AS154" s="6">
        <f t="shared" si="14"/>
        <v>13.55</v>
      </c>
      <c r="AT154" s="6">
        <f t="shared" si="15"/>
        <v>8.0999999999999979</v>
      </c>
      <c r="AU154" s="7">
        <v>0.375</v>
      </c>
      <c r="AV154" s="7">
        <f t="shared" si="16"/>
        <v>0.6875</v>
      </c>
      <c r="AW154" s="5">
        <v>4.63</v>
      </c>
      <c r="AX154">
        <v>9</v>
      </c>
      <c r="AY154">
        <f>VLOOKUP(A154,'[2]查询当前所有门店保管帐库存（后勤用）'!$D$1:$G$65536,4,FALSE)</f>
        <v>1</v>
      </c>
      <c r="AZ154">
        <f t="shared" si="17"/>
        <v>-17</v>
      </c>
      <c r="BA154">
        <v>20</v>
      </c>
      <c r="BB154">
        <f>VLOOKUP(A154,[3]请货管理细单!$B$1:$I$65536,8,FALSE)</f>
        <v>15</v>
      </c>
    </row>
    <row r="155" spans="1:54">
      <c r="A155" s="5">
        <v>13952</v>
      </c>
      <c r="B155" s="5" t="s">
        <v>351</v>
      </c>
      <c r="C155" s="5"/>
      <c r="D155" s="5"/>
      <c r="E155" s="5" t="s">
        <v>2187</v>
      </c>
      <c r="F155" s="5" t="s">
        <v>353</v>
      </c>
      <c r="G155" s="5" t="s">
        <v>2262</v>
      </c>
      <c r="H155" s="5" t="s">
        <v>2263</v>
      </c>
      <c r="I155" s="5">
        <v>2</v>
      </c>
      <c r="J155" s="5">
        <v>20</v>
      </c>
      <c r="K155" s="5">
        <v>13.14</v>
      </c>
      <c r="L155" s="6" t="s">
        <v>2264</v>
      </c>
      <c r="M155" s="5">
        <v>7.0000000000000007E-2</v>
      </c>
      <c r="N155" s="5">
        <v>0.67</v>
      </c>
      <c r="O155" s="5" t="s">
        <v>364</v>
      </c>
      <c r="P155" s="5" t="s">
        <v>364</v>
      </c>
      <c r="Q155" s="5" t="s">
        <v>372</v>
      </c>
      <c r="R155" s="5">
        <v>3</v>
      </c>
      <c r="S155" s="5">
        <v>10.29</v>
      </c>
      <c r="T155" s="5">
        <v>45</v>
      </c>
      <c r="U155" s="5">
        <v>45</v>
      </c>
      <c r="V155" s="5">
        <v>1</v>
      </c>
      <c r="W155" s="5" t="s">
        <v>1346</v>
      </c>
      <c r="X155" s="5">
        <v>112</v>
      </c>
      <c r="Y155" s="5" t="s">
        <v>1362</v>
      </c>
      <c r="Z155" s="5">
        <v>11203</v>
      </c>
      <c r="AA155" s="5" t="s">
        <v>1363</v>
      </c>
      <c r="AB155" s="5" t="s">
        <v>364</v>
      </c>
      <c r="AC155" s="5" t="s">
        <v>361</v>
      </c>
      <c r="AD155" s="5" t="s">
        <v>362</v>
      </c>
      <c r="AE155" s="5" t="s">
        <v>363</v>
      </c>
      <c r="AF155" s="5" t="s">
        <v>364</v>
      </c>
      <c r="AG155" s="5" t="s">
        <v>365</v>
      </c>
      <c r="AH155" s="5" t="s">
        <v>2265</v>
      </c>
      <c r="AI155" s="5" t="s">
        <v>364</v>
      </c>
      <c r="AJ155" s="5" t="s">
        <v>364</v>
      </c>
      <c r="AK155" s="5">
        <v>3.43</v>
      </c>
      <c r="AL155" s="6">
        <v>5</v>
      </c>
      <c r="AM155" s="6" t="s">
        <v>377</v>
      </c>
      <c r="AN155" s="6">
        <f t="shared" si="12"/>
        <v>0</v>
      </c>
      <c r="AO155" s="6">
        <v>10</v>
      </c>
      <c r="AP155" s="6">
        <v>10</v>
      </c>
      <c r="AQ155" s="6">
        <v>5</v>
      </c>
      <c r="AR155" s="6">
        <f t="shared" si="13"/>
        <v>0</v>
      </c>
      <c r="AS155" s="6">
        <f t="shared" si="14"/>
        <v>0</v>
      </c>
      <c r="AT155" s="6">
        <f t="shared" si="15"/>
        <v>0</v>
      </c>
      <c r="AU155" s="7">
        <v>0.31399999999999995</v>
      </c>
      <c r="AV155" s="7">
        <f t="shared" si="16"/>
        <v>0.65700000000000003</v>
      </c>
      <c r="AW155" s="5">
        <v>10</v>
      </c>
      <c r="AX155">
        <v>0</v>
      </c>
      <c r="AY155">
        <v>0</v>
      </c>
      <c r="AZ155">
        <f t="shared" si="17"/>
        <v>0</v>
      </c>
    </row>
    <row r="156" spans="1:54">
      <c r="A156" s="5">
        <v>42955</v>
      </c>
      <c r="B156" s="5" t="s">
        <v>351</v>
      </c>
      <c r="C156" s="5"/>
      <c r="D156" s="5"/>
      <c r="E156" s="5" t="s">
        <v>2266</v>
      </c>
      <c r="F156" s="5" t="s">
        <v>460</v>
      </c>
      <c r="G156" s="5" t="s">
        <v>2267</v>
      </c>
      <c r="H156" s="5" t="s">
        <v>2268</v>
      </c>
      <c r="I156" s="5" t="s">
        <v>364</v>
      </c>
      <c r="J156" s="5" t="s">
        <v>364</v>
      </c>
      <c r="K156" s="5" t="s">
        <v>364</v>
      </c>
      <c r="L156" s="6" t="s">
        <v>437</v>
      </c>
      <c r="M156" s="5" t="s">
        <v>364</v>
      </c>
      <c r="N156" s="5" t="s">
        <v>364</v>
      </c>
      <c r="O156" s="5" t="s">
        <v>364</v>
      </c>
      <c r="P156" s="5" t="s">
        <v>364</v>
      </c>
      <c r="Q156" s="5" t="s">
        <v>438</v>
      </c>
      <c r="R156" s="5">
        <v>9</v>
      </c>
      <c r="S156" s="5">
        <v>76.42</v>
      </c>
      <c r="T156" s="5" t="s">
        <v>438</v>
      </c>
      <c r="U156" s="5" t="s">
        <v>438</v>
      </c>
      <c r="V156" s="5">
        <v>1</v>
      </c>
      <c r="W156" s="5" t="s">
        <v>1346</v>
      </c>
      <c r="X156" s="5">
        <v>108</v>
      </c>
      <c r="Y156" s="5" t="s">
        <v>1367</v>
      </c>
      <c r="Z156" s="5">
        <v>10809</v>
      </c>
      <c r="AA156" s="5" t="s">
        <v>2269</v>
      </c>
      <c r="AB156" s="5" t="s">
        <v>364</v>
      </c>
      <c r="AC156" s="5" t="s">
        <v>361</v>
      </c>
      <c r="AD156" s="5" t="s">
        <v>489</v>
      </c>
      <c r="AE156" s="5" t="s">
        <v>363</v>
      </c>
      <c r="AF156" s="5" t="s">
        <v>364</v>
      </c>
      <c r="AG156" s="5" t="s">
        <v>365</v>
      </c>
      <c r="AH156" s="5" t="s">
        <v>2270</v>
      </c>
      <c r="AI156" s="5" t="s">
        <v>364</v>
      </c>
      <c r="AJ156" s="5" t="s">
        <v>364</v>
      </c>
      <c r="AK156" s="5">
        <v>7.8</v>
      </c>
      <c r="AL156" s="6">
        <v>5</v>
      </c>
      <c r="AM156" s="6" t="s">
        <v>377</v>
      </c>
      <c r="AN156" s="6">
        <f t="shared" si="12"/>
        <v>0</v>
      </c>
      <c r="AO156" s="6">
        <v>26</v>
      </c>
      <c r="AP156" s="6">
        <v>26</v>
      </c>
      <c r="AQ156" s="6">
        <v>13</v>
      </c>
      <c r="AR156" s="6">
        <f t="shared" si="13"/>
        <v>0</v>
      </c>
      <c r="AS156" s="6">
        <f t="shared" si="14"/>
        <v>0</v>
      </c>
      <c r="AT156" s="6">
        <f t="shared" si="15"/>
        <v>0</v>
      </c>
      <c r="AU156" s="7">
        <v>0.4</v>
      </c>
      <c r="AV156" s="7">
        <f t="shared" si="16"/>
        <v>0.7</v>
      </c>
      <c r="AW156" s="5" t="s">
        <v>438</v>
      </c>
      <c r="AX156">
        <v>0</v>
      </c>
      <c r="AY156">
        <v>0</v>
      </c>
      <c r="AZ156">
        <f t="shared" si="17"/>
        <v>0</v>
      </c>
    </row>
    <row r="157" spans="1:54">
      <c r="A157" s="5">
        <v>4759</v>
      </c>
      <c r="B157" s="5" t="s">
        <v>351</v>
      </c>
      <c r="C157" s="5"/>
      <c r="D157" s="5"/>
      <c r="E157" s="5" t="s">
        <v>2280</v>
      </c>
      <c r="F157" s="5" t="s">
        <v>353</v>
      </c>
      <c r="G157" s="5" t="s">
        <v>2281</v>
      </c>
      <c r="H157" s="5" t="s">
        <v>2282</v>
      </c>
      <c r="I157" s="5">
        <v>71</v>
      </c>
      <c r="J157" s="5">
        <v>330.71</v>
      </c>
      <c r="K157" s="5">
        <v>225.5855</v>
      </c>
      <c r="L157" s="6" t="s">
        <v>2283</v>
      </c>
      <c r="M157" s="5">
        <v>2.37</v>
      </c>
      <c r="N157" s="5">
        <v>11.02</v>
      </c>
      <c r="O157" s="5" t="s">
        <v>364</v>
      </c>
      <c r="P157" s="5" t="s">
        <v>364</v>
      </c>
      <c r="Q157" s="5" t="s">
        <v>372</v>
      </c>
      <c r="R157" s="5">
        <v>153</v>
      </c>
      <c r="S157" s="5">
        <v>226.99379999999999</v>
      </c>
      <c r="T157" s="5">
        <v>64.650000000000006</v>
      </c>
      <c r="U157" s="5">
        <v>64.650000000000006</v>
      </c>
      <c r="V157" s="5">
        <v>1</v>
      </c>
      <c r="W157" s="5" t="s">
        <v>1346</v>
      </c>
      <c r="X157" s="5">
        <v>108</v>
      </c>
      <c r="Y157" s="5" t="s">
        <v>1367</v>
      </c>
      <c r="Z157" s="5">
        <v>10802</v>
      </c>
      <c r="AA157" s="5" t="s">
        <v>1421</v>
      </c>
      <c r="AB157" s="5" t="s">
        <v>364</v>
      </c>
      <c r="AC157" s="5" t="s">
        <v>361</v>
      </c>
      <c r="AD157" s="5" t="s">
        <v>489</v>
      </c>
      <c r="AE157" s="5" t="s">
        <v>363</v>
      </c>
      <c r="AF157" s="5" t="s">
        <v>364</v>
      </c>
      <c r="AG157" s="5" t="s">
        <v>365</v>
      </c>
      <c r="AH157" s="5" t="s">
        <v>2284</v>
      </c>
      <c r="AI157" s="5" t="s">
        <v>364</v>
      </c>
      <c r="AJ157" s="5" t="s">
        <v>364</v>
      </c>
      <c r="AK157" s="5">
        <v>1.47</v>
      </c>
      <c r="AL157" s="6">
        <v>5</v>
      </c>
      <c r="AM157" s="6" t="s">
        <v>377</v>
      </c>
      <c r="AN157" s="6">
        <f t="shared" si="12"/>
        <v>0</v>
      </c>
      <c r="AO157" s="6">
        <v>5</v>
      </c>
      <c r="AP157" s="6">
        <v>4</v>
      </c>
      <c r="AQ157" s="6">
        <v>2.5</v>
      </c>
      <c r="AR157" s="6">
        <f t="shared" si="13"/>
        <v>0</v>
      </c>
      <c r="AS157" s="6">
        <f t="shared" si="14"/>
        <v>0</v>
      </c>
      <c r="AT157" s="6">
        <f t="shared" si="15"/>
        <v>0</v>
      </c>
      <c r="AU157" s="7">
        <v>0.41200000000000003</v>
      </c>
      <c r="AV157" s="7">
        <f t="shared" si="16"/>
        <v>0.63250000000000006</v>
      </c>
      <c r="AW157" s="5">
        <v>4.66</v>
      </c>
      <c r="AX157">
        <v>1</v>
      </c>
      <c r="AY157">
        <f>VLOOKUP(A157,'[2]查询当前所有门店保管帐库存（后勤用）'!$D$1:$G$65536,4,FALSE)</f>
        <v>9</v>
      </c>
      <c r="AZ157">
        <f t="shared" si="17"/>
        <v>7</v>
      </c>
    </row>
    <row r="158" spans="1:54">
      <c r="A158" s="5">
        <v>64952</v>
      </c>
      <c r="B158" s="5" t="s">
        <v>351</v>
      </c>
      <c r="C158" s="5">
        <f>VLOOKUP(A158,[1]查询时间段分门店销售明细!$D$1:$N$65536,11,FALSE)</f>
        <v>29</v>
      </c>
      <c r="D158" s="5">
        <f>VLOOKUP(A158,[1]查询时间段分门店销售明细!$D$1:$O$65536,12,FALSE)</f>
        <v>370.82</v>
      </c>
      <c r="E158" s="5" t="s">
        <v>382</v>
      </c>
      <c r="F158" s="5" t="s">
        <v>353</v>
      </c>
      <c r="G158" s="5" t="s">
        <v>2285</v>
      </c>
      <c r="H158" s="5" t="s">
        <v>2286</v>
      </c>
      <c r="I158" s="5">
        <v>1270</v>
      </c>
      <c r="J158" s="5">
        <v>16115.28</v>
      </c>
      <c r="K158" s="5">
        <v>13494.946</v>
      </c>
      <c r="L158" s="6" t="s">
        <v>2287</v>
      </c>
      <c r="M158" s="5">
        <v>42.33</v>
      </c>
      <c r="N158" s="5">
        <v>537.17999999999995</v>
      </c>
      <c r="O158" s="5" t="s">
        <v>364</v>
      </c>
      <c r="P158" s="5" t="s">
        <v>364</v>
      </c>
      <c r="Q158" s="5" t="s">
        <v>372</v>
      </c>
      <c r="R158" s="5">
        <v>727</v>
      </c>
      <c r="S158" s="5">
        <v>1497.018</v>
      </c>
      <c r="T158" s="5">
        <v>17.170000000000002</v>
      </c>
      <c r="U158" s="5">
        <v>17.170000000000002</v>
      </c>
      <c r="V158" s="5">
        <v>1</v>
      </c>
      <c r="W158" s="5" t="s">
        <v>1346</v>
      </c>
      <c r="X158" s="5">
        <v>112</v>
      </c>
      <c r="Y158" s="5" t="s">
        <v>1362</v>
      </c>
      <c r="Z158" s="5">
        <v>11204</v>
      </c>
      <c r="AA158" s="5" t="s">
        <v>2112</v>
      </c>
      <c r="AB158" s="5" t="s">
        <v>373</v>
      </c>
      <c r="AC158" s="5" t="s">
        <v>361</v>
      </c>
      <c r="AD158" s="5" t="s">
        <v>362</v>
      </c>
      <c r="AE158" s="5" t="s">
        <v>363</v>
      </c>
      <c r="AF158" s="5" t="s">
        <v>364</v>
      </c>
      <c r="AG158" s="5" t="s">
        <v>365</v>
      </c>
      <c r="AH158" s="5" t="s">
        <v>2288</v>
      </c>
      <c r="AI158" s="5" t="s">
        <v>364</v>
      </c>
      <c r="AJ158" s="5" t="s">
        <v>364</v>
      </c>
      <c r="AK158" s="5">
        <v>2.0579999999999998</v>
      </c>
      <c r="AL158" s="6">
        <v>5</v>
      </c>
      <c r="AM158" s="6" t="s">
        <v>377</v>
      </c>
      <c r="AN158" s="6">
        <f t="shared" si="12"/>
        <v>59.681999999999995</v>
      </c>
      <c r="AO158" s="6">
        <v>13</v>
      </c>
      <c r="AP158" s="6">
        <v>13</v>
      </c>
      <c r="AQ158" s="6">
        <v>6.5</v>
      </c>
      <c r="AR158" s="6">
        <f t="shared" si="13"/>
        <v>188.5</v>
      </c>
      <c r="AS158" s="6">
        <f t="shared" si="14"/>
        <v>311.13799999999998</v>
      </c>
      <c r="AT158" s="6">
        <f t="shared" si="15"/>
        <v>128.81800000000001</v>
      </c>
      <c r="AU158" s="7">
        <v>0.68338461538461537</v>
      </c>
      <c r="AV158" s="7">
        <f t="shared" si="16"/>
        <v>0.84169230769230774</v>
      </c>
      <c r="AW158" s="5">
        <v>12.69</v>
      </c>
      <c r="AX158">
        <v>29</v>
      </c>
      <c r="AY158">
        <f>VLOOKUP(A158,'[2]查询当前所有门店保管帐库存（后勤用）'!$D$1:$G$65536,4,FALSE)</f>
        <v>68</v>
      </c>
      <c r="AZ158">
        <f t="shared" si="17"/>
        <v>10</v>
      </c>
    </row>
    <row r="159" spans="1:54">
      <c r="A159" s="5">
        <v>99265</v>
      </c>
      <c r="B159" s="5" t="s">
        <v>351</v>
      </c>
      <c r="C159" s="5"/>
      <c r="D159" s="5"/>
      <c r="E159" s="5" t="s">
        <v>2289</v>
      </c>
      <c r="F159" s="5" t="s">
        <v>353</v>
      </c>
      <c r="G159" s="5" t="s">
        <v>2290</v>
      </c>
      <c r="H159" s="5" t="s">
        <v>2291</v>
      </c>
      <c r="I159" s="5">
        <v>52</v>
      </c>
      <c r="J159" s="5">
        <v>998.45</v>
      </c>
      <c r="K159" s="5">
        <v>691.65</v>
      </c>
      <c r="L159" s="6" t="s">
        <v>2292</v>
      </c>
      <c r="M159" s="5">
        <v>1.73</v>
      </c>
      <c r="N159" s="5">
        <v>33.28</v>
      </c>
      <c r="O159" s="5">
        <v>86</v>
      </c>
      <c r="P159" s="5">
        <v>507.4</v>
      </c>
      <c r="Q159" s="5">
        <v>49.62</v>
      </c>
      <c r="R159" s="5">
        <v>139</v>
      </c>
      <c r="S159" s="5">
        <v>820.1</v>
      </c>
      <c r="T159" s="5">
        <v>80.19</v>
      </c>
      <c r="U159" s="5">
        <v>129.81</v>
      </c>
      <c r="V159" s="5">
        <v>1</v>
      </c>
      <c r="W159" s="5" t="s">
        <v>1346</v>
      </c>
      <c r="X159" s="5">
        <v>108</v>
      </c>
      <c r="Y159" s="5" t="s">
        <v>1367</v>
      </c>
      <c r="Z159" s="5">
        <v>10802</v>
      </c>
      <c r="AA159" s="5" t="s">
        <v>1421</v>
      </c>
      <c r="AB159" s="5" t="s">
        <v>360</v>
      </c>
      <c r="AC159" s="5" t="s">
        <v>361</v>
      </c>
      <c r="AD159" s="5" t="s">
        <v>362</v>
      </c>
      <c r="AE159" s="5" t="s">
        <v>363</v>
      </c>
      <c r="AF159" s="5" t="s">
        <v>364</v>
      </c>
      <c r="AG159" s="5" t="s">
        <v>365</v>
      </c>
      <c r="AH159" s="5" t="s">
        <v>2293</v>
      </c>
      <c r="AI159" s="5" t="s">
        <v>364</v>
      </c>
      <c r="AJ159" s="5" t="s">
        <v>364</v>
      </c>
      <c r="AK159" s="5">
        <v>5.9</v>
      </c>
      <c r="AL159" s="6">
        <v>22199</v>
      </c>
      <c r="AM159" s="6" t="s">
        <v>1692</v>
      </c>
      <c r="AN159" s="6">
        <f t="shared" si="12"/>
        <v>0</v>
      </c>
      <c r="AO159" s="6">
        <v>19.8</v>
      </c>
      <c r="AP159" s="6">
        <v>19.8</v>
      </c>
      <c r="AQ159" s="6">
        <v>9.9</v>
      </c>
      <c r="AR159" s="6">
        <f t="shared" si="13"/>
        <v>0</v>
      </c>
      <c r="AS159" s="6">
        <f t="shared" si="14"/>
        <v>0</v>
      </c>
      <c r="AT159" s="6">
        <f t="shared" si="15"/>
        <v>0</v>
      </c>
      <c r="AU159" s="7">
        <v>0.40404040404040403</v>
      </c>
      <c r="AV159" s="7">
        <f t="shared" si="16"/>
        <v>0.70202020202020199</v>
      </c>
      <c r="AW159" s="5">
        <v>19.2</v>
      </c>
      <c r="AX159">
        <v>1</v>
      </c>
      <c r="AY159">
        <f>VLOOKUP(A159,'[2]查询当前所有门店保管帐库存（后勤用）'!$D$1:$G$65536,4,FALSE)</f>
        <v>3</v>
      </c>
      <c r="AZ159">
        <f t="shared" si="17"/>
        <v>1</v>
      </c>
    </row>
    <row r="160" spans="1:54">
      <c r="A160" s="5">
        <v>6205</v>
      </c>
      <c r="B160" s="5" t="s">
        <v>351</v>
      </c>
      <c r="C160" s="5"/>
      <c r="D160" s="5"/>
      <c r="E160" s="5" t="s">
        <v>2294</v>
      </c>
      <c r="F160" s="5" t="s">
        <v>353</v>
      </c>
      <c r="G160" s="5" t="s">
        <v>2295</v>
      </c>
      <c r="H160" s="5" t="s">
        <v>2296</v>
      </c>
      <c r="I160" s="5">
        <v>23</v>
      </c>
      <c r="J160" s="5">
        <v>179.48</v>
      </c>
      <c r="K160" s="5">
        <v>138.44999999999999</v>
      </c>
      <c r="L160" s="6" t="s">
        <v>2297</v>
      </c>
      <c r="M160" s="5">
        <v>0.77</v>
      </c>
      <c r="N160" s="5">
        <v>5.98</v>
      </c>
      <c r="O160" s="5" t="s">
        <v>364</v>
      </c>
      <c r="P160" s="5" t="s">
        <v>364</v>
      </c>
      <c r="Q160" s="5" t="s">
        <v>372</v>
      </c>
      <c r="R160" s="5">
        <v>121</v>
      </c>
      <c r="S160" s="5">
        <v>216.24</v>
      </c>
      <c r="T160" s="5">
        <v>157.83000000000001</v>
      </c>
      <c r="U160" s="5">
        <v>157.83000000000001</v>
      </c>
      <c r="V160" s="5">
        <v>1</v>
      </c>
      <c r="W160" s="5" t="s">
        <v>1346</v>
      </c>
      <c r="X160" s="5">
        <v>107</v>
      </c>
      <c r="Y160" s="5" t="s">
        <v>1462</v>
      </c>
      <c r="Z160" s="5">
        <v>10707</v>
      </c>
      <c r="AA160" s="5" t="s">
        <v>1801</v>
      </c>
      <c r="AB160" s="5" t="s">
        <v>919</v>
      </c>
      <c r="AC160" s="5" t="s">
        <v>361</v>
      </c>
      <c r="AD160" s="5" t="s">
        <v>489</v>
      </c>
      <c r="AE160" s="5" t="s">
        <v>363</v>
      </c>
      <c r="AF160" s="5" t="s">
        <v>364</v>
      </c>
      <c r="AG160" s="5" t="s">
        <v>365</v>
      </c>
      <c r="AH160" s="5" t="s">
        <v>2298</v>
      </c>
      <c r="AI160" s="5" t="s">
        <v>364</v>
      </c>
      <c r="AJ160" s="5" t="s">
        <v>364</v>
      </c>
      <c r="AK160" s="5">
        <v>1.76</v>
      </c>
      <c r="AL160" s="6">
        <v>5</v>
      </c>
      <c r="AM160" s="6" t="s">
        <v>377</v>
      </c>
      <c r="AN160" s="6">
        <f t="shared" si="12"/>
        <v>0</v>
      </c>
      <c r="AO160" s="6">
        <v>8</v>
      </c>
      <c r="AP160" s="6">
        <v>8</v>
      </c>
      <c r="AQ160" s="6">
        <v>4</v>
      </c>
      <c r="AR160" s="6">
        <f t="shared" si="13"/>
        <v>0</v>
      </c>
      <c r="AS160" s="6">
        <f t="shared" si="14"/>
        <v>0</v>
      </c>
      <c r="AT160" s="6">
        <f t="shared" si="15"/>
        <v>0</v>
      </c>
      <c r="AU160" s="7">
        <v>0.56000000000000005</v>
      </c>
      <c r="AV160" s="7">
        <f t="shared" si="16"/>
        <v>0.78</v>
      </c>
      <c r="AW160" s="5">
        <v>7.8</v>
      </c>
      <c r="AX160">
        <v>1</v>
      </c>
      <c r="AY160">
        <f>VLOOKUP(A160,'[2]查询当前所有门店保管帐库存（后勤用）'!$D$1:$G$65536,4,FALSE)</f>
        <v>1</v>
      </c>
      <c r="AZ160">
        <f t="shared" si="17"/>
        <v>-1</v>
      </c>
    </row>
    <row r="161" spans="1:54">
      <c r="A161" s="5">
        <v>53980</v>
      </c>
      <c r="B161" s="5" t="s">
        <v>351</v>
      </c>
      <c r="C161" s="5"/>
      <c r="D161" s="5"/>
      <c r="E161" s="5" t="s">
        <v>2314</v>
      </c>
      <c r="F161" s="5" t="s">
        <v>1513</v>
      </c>
      <c r="G161" s="5" t="s">
        <v>2315</v>
      </c>
      <c r="H161" s="5" t="s">
        <v>2316</v>
      </c>
      <c r="I161" s="5">
        <v>56</v>
      </c>
      <c r="J161" s="5">
        <v>874.28</v>
      </c>
      <c r="K161" s="5">
        <v>605.48</v>
      </c>
      <c r="L161" s="6" t="s">
        <v>1135</v>
      </c>
      <c r="M161" s="5">
        <v>1.87</v>
      </c>
      <c r="N161" s="5">
        <v>29.14</v>
      </c>
      <c r="O161" s="5">
        <v>44</v>
      </c>
      <c r="P161" s="5">
        <v>211.2</v>
      </c>
      <c r="Q161" s="5">
        <v>23.57</v>
      </c>
      <c r="R161" s="5">
        <v>165</v>
      </c>
      <c r="S161" s="5">
        <v>792</v>
      </c>
      <c r="T161" s="5">
        <v>88.39</v>
      </c>
      <c r="U161" s="5">
        <v>111.96</v>
      </c>
      <c r="V161" s="5">
        <v>1</v>
      </c>
      <c r="W161" s="5" t="s">
        <v>1346</v>
      </c>
      <c r="X161" s="5">
        <v>121</v>
      </c>
      <c r="Y161" s="5" t="s">
        <v>1584</v>
      </c>
      <c r="Z161" s="5">
        <v>12104</v>
      </c>
      <c r="AA161" s="5" t="s">
        <v>2019</v>
      </c>
      <c r="AB161" s="5" t="s">
        <v>360</v>
      </c>
      <c r="AC161" s="5" t="s">
        <v>361</v>
      </c>
      <c r="AD161" s="5" t="s">
        <v>362</v>
      </c>
      <c r="AE161" s="5" t="s">
        <v>363</v>
      </c>
      <c r="AF161" s="5" t="s">
        <v>364</v>
      </c>
      <c r="AG161" s="5" t="s">
        <v>365</v>
      </c>
      <c r="AH161" s="5" t="s">
        <v>2317</v>
      </c>
      <c r="AI161" s="5" t="s">
        <v>364</v>
      </c>
      <c r="AJ161" s="5" t="s">
        <v>364</v>
      </c>
      <c r="AK161" s="5">
        <v>4.8</v>
      </c>
      <c r="AL161" s="6">
        <v>21552</v>
      </c>
      <c r="AM161" s="6" t="s">
        <v>1603</v>
      </c>
      <c r="AN161" s="6">
        <f t="shared" si="12"/>
        <v>0</v>
      </c>
      <c r="AO161" s="6">
        <v>15.9</v>
      </c>
      <c r="AP161" s="6">
        <v>15.9</v>
      </c>
      <c r="AQ161" s="6">
        <v>7.95</v>
      </c>
      <c r="AR161" s="6">
        <f t="shared" si="13"/>
        <v>0</v>
      </c>
      <c r="AS161" s="6">
        <f t="shared" si="14"/>
        <v>0</v>
      </c>
      <c r="AT161" s="6">
        <f t="shared" si="15"/>
        <v>0</v>
      </c>
      <c r="AU161" s="7">
        <v>0.39622641509433965</v>
      </c>
      <c r="AV161" s="7">
        <f t="shared" si="16"/>
        <v>0.69811320754716988</v>
      </c>
      <c r="AW161" s="5">
        <v>15.61</v>
      </c>
      <c r="AX161">
        <v>0</v>
      </c>
      <c r="AY161">
        <f>VLOOKUP(A161,'[2]查询当前所有门店保管帐库存（后勤用）'!$D$1:$G$65536,4,FALSE)</f>
        <v>16</v>
      </c>
      <c r="AZ161">
        <f t="shared" si="17"/>
        <v>16</v>
      </c>
    </row>
    <row r="162" spans="1:54">
      <c r="A162" s="5">
        <v>45310</v>
      </c>
      <c r="B162" s="5" t="s">
        <v>351</v>
      </c>
      <c r="C162" s="5"/>
      <c r="D162" s="5"/>
      <c r="E162" s="5" t="s">
        <v>2327</v>
      </c>
      <c r="F162" s="5" t="s">
        <v>460</v>
      </c>
      <c r="G162" s="5" t="s">
        <v>1275</v>
      </c>
      <c r="H162" s="5" t="s">
        <v>2328</v>
      </c>
      <c r="I162" s="5">
        <v>46</v>
      </c>
      <c r="J162" s="5">
        <v>278.72000000000003</v>
      </c>
      <c r="K162" s="5">
        <v>173.304</v>
      </c>
      <c r="L162" s="6" t="s">
        <v>2329</v>
      </c>
      <c r="M162" s="5">
        <v>1.53</v>
      </c>
      <c r="N162" s="5">
        <v>9.2899999999999991</v>
      </c>
      <c r="O162" s="5" t="s">
        <v>364</v>
      </c>
      <c r="P162" s="5" t="s">
        <v>364</v>
      </c>
      <c r="Q162" s="5" t="s">
        <v>372</v>
      </c>
      <c r="R162" s="5">
        <v>141</v>
      </c>
      <c r="S162" s="5">
        <v>322.33199999999999</v>
      </c>
      <c r="T162" s="5">
        <v>91.96</v>
      </c>
      <c r="U162" s="5">
        <v>91.96</v>
      </c>
      <c r="V162" s="5">
        <v>1</v>
      </c>
      <c r="W162" s="5" t="s">
        <v>1346</v>
      </c>
      <c r="X162" s="5">
        <v>103</v>
      </c>
      <c r="Y162" s="5" t="s">
        <v>1408</v>
      </c>
      <c r="Z162" s="5">
        <v>10310</v>
      </c>
      <c r="AA162" s="5" t="s">
        <v>1896</v>
      </c>
      <c r="AB162" s="5" t="s">
        <v>919</v>
      </c>
      <c r="AC162" s="5" t="s">
        <v>361</v>
      </c>
      <c r="AD162" s="5" t="s">
        <v>362</v>
      </c>
      <c r="AE162" s="5" t="s">
        <v>363</v>
      </c>
      <c r="AF162" s="5" t="s">
        <v>364</v>
      </c>
      <c r="AG162" s="5" t="s">
        <v>365</v>
      </c>
      <c r="AH162" s="5" t="s">
        <v>2330</v>
      </c>
      <c r="AI162" s="5" t="s">
        <v>364</v>
      </c>
      <c r="AJ162" s="5" t="s">
        <v>364</v>
      </c>
      <c r="AK162" s="5">
        <v>2.2280000000000002</v>
      </c>
      <c r="AL162" s="6">
        <v>5</v>
      </c>
      <c r="AM162" s="6" t="s">
        <v>377</v>
      </c>
      <c r="AN162" s="6">
        <f t="shared" si="12"/>
        <v>0</v>
      </c>
      <c r="AO162" s="6">
        <v>6.5</v>
      </c>
      <c r="AP162" s="6">
        <v>6.3</v>
      </c>
      <c r="AQ162" s="6">
        <v>3.25</v>
      </c>
      <c r="AR162" s="6">
        <f t="shared" si="13"/>
        <v>0</v>
      </c>
      <c r="AS162" s="6">
        <f t="shared" si="14"/>
        <v>0</v>
      </c>
      <c r="AT162" s="6">
        <f t="shared" si="15"/>
        <v>0</v>
      </c>
      <c r="AU162" s="7">
        <v>0.3144615384615384</v>
      </c>
      <c r="AV162" s="7">
        <f t="shared" si="16"/>
        <v>0.64634920634920623</v>
      </c>
      <c r="AW162" s="5">
        <v>6.06</v>
      </c>
      <c r="AX162">
        <v>0</v>
      </c>
      <c r="AY162">
        <f>VLOOKUP(A162,'[2]查询当前所有门店保管帐库存（后勤用）'!$D$1:$G$65536,4,FALSE)</f>
        <v>1</v>
      </c>
      <c r="AZ162">
        <f t="shared" si="17"/>
        <v>1</v>
      </c>
    </row>
    <row r="163" spans="1:54">
      <c r="A163" s="5">
        <v>13005</v>
      </c>
      <c r="B163" s="5" t="s">
        <v>1350</v>
      </c>
      <c r="C163" s="5"/>
      <c r="D163" s="5"/>
      <c r="E163" s="5" t="s">
        <v>2331</v>
      </c>
      <c r="F163" s="5" t="s">
        <v>353</v>
      </c>
      <c r="G163" s="5" t="s">
        <v>2332</v>
      </c>
      <c r="H163" s="5" t="s">
        <v>2333</v>
      </c>
      <c r="I163" s="5">
        <v>32</v>
      </c>
      <c r="J163" s="5">
        <v>455.6</v>
      </c>
      <c r="K163" s="5">
        <v>299.82799999999997</v>
      </c>
      <c r="L163" s="6" t="s">
        <v>2334</v>
      </c>
      <c r="M163" s="5">
        <v>1.07</v>
      </c>
      <c r="N163" s="5">
        <v>15.19</v>
      </c>
      <c r="O163" s="5" t="s">
        <v>364</v>
      </c>
      <c r="P163" s="5" t="s">
        <v>364</v>
      </c>
      <c r="Q163" s="5" t="s">
        <v>372</v>
      </c>
      <c r="R163" s="5">
        <v>153</v>
      </c>
      <c r="S163" s="5">
        <v>743.01819999999998</v>
      </c>
      <c r="T163" s="5">
        <v>143.44</v>
      </c>
      <c r="U163" s="5">
        <v>143.44</v>
      </c>
      <c r="V163" s="5">
        <v>1</v>
      </c>
      <c r="W163" s="5" t="s">
        <v>1346</v>
      </c>
      <c r="X163" s="5">
        <v>108</v>
      </c>
      <c r="Y163" s="5" t="s">
        <v>1367</v>
      </c>
      <c r="Z163" s="5">
        <v>10802</v>
      </c>
      <c r="AA163" s="5" t="s">
        <v>1421</v>
      </c>
      <c r="AB163" s="5" t="s">
        <v>919</v>
      </c>
      <c r="AC163" s="5" t="s">
        <v>361</v>
      </c>
      <c r="AD163" s="5" t="s">
        <v>489</v>
      </c>
      <c r="AE163" s="5" t="s">
        <v>363</v>
      </c>
      <c r="AF163" s="5" t="s">
        <v>364</v>
      </c>
      <c r="AG163" s="5" t="s">
        <v>365</v>
      </c>
      <c r="AH163" s="5" t="s">
        <v>2335</v>
      </c>
      <c r="AI163" s="5" t="s">
        <v>364</v>
      </c>
      <c r="AJ163" s="5" t="s">
        <v>364</v>
      </c>
      <c r="AK163" s="5">
        <v>4.7519999999999998</v>
      </c>
      <c r="AL163" s="6">
        <v>5</v>
      </c>
      <c r="AM163" s="6" t="s">
        <v>377</v>
      </c>
      <c r="AN163" s="6">
        <f t="shared" si="12"/>
        <v>0</v>
      </c>
      <c r="AO163" s="6">
        <v>15</v>
      </c>
      <c r="AP163" s="6">
        <v>15</v>
      </c>
      <c r="AQ163" s="6">
        <v>7.5</v>
      </c>
      <c r="AR163" s="6">
        <f t="shared" si="13"/>
        <v>0</v>
      </c>
      <c r="AS163" s="6">
        <f t="shared" si="14"/>
        <v>0</v>
      </c>
      <c r="AT163" s="6">
        <f t="shared" si="15"/>
        <v>0</v>
      </c>
      <c r="AU163" s="7">
        <v>0.3664</v>
      </c>
      <c r="AV163" s="7">
        <f t="shared" si="16"/>
        <v>0.68320000000000003</v>
      </c>
      <c r="AW163" s="5">
        <v>14.24</v>
      </c>
      <c r="AX163">
        <v>0</v>
      </c>
      <c r="AY163">
        <f>VLOOKUP(A163,'[2]查询当前所有门店保管帐库存（后勤用）'!$D$1:$G$65536,4,FALSE)</f>
        <v>4</v>
      </c>
      <c r="AZ163">
        <f t="shared" si="17"/>
        <v>4</v>
      </c>
    </row>
    <row r="164" spans="1:54">
      <c r="A164" s="5">
        <v>49734</v>
      </c>
      <c r="B164" s="5" t="s">
        <v>1341</v>
      </c>
      <c r="C164" s="5"/>
      <c r="D164" s="5"/>
      <c r="E164" s="5" t="s">
        <v>2336</v>
      </c>
      <c r="F164" s="5" t="s">
        <v>353</v>
      </c>
      <c r="G164" s="5" t="s">
        <v>2337</v>
      </c>
      <c r="H164" s="5" t="s">
        <v>2333</v>
      </c>
      <c r="I164" s="5">
        <v>47</v>
      </c>
      <c r="J164" s="5">
        <v>349.07</v>
      </c>
      <c r="K164" s="5">
        <v>255.11</v>
      </c>
      <c r="L164" s="6" t="s">
        <v>2338</v>
      </c>
      <c r="M164" s="5">
        <v>1.57</v>
      </c>
      <c r="N164" s="5">
        <v>11.64</v>
      </c>
      <c r="O164" s="5" t="s">
        <v>364</v>
      </c>
      <c r="P164" s="5" t="s">
        <v>364</v>
      </c>
      <c r="Q164" s="5" t="s">
        <v>372</v>
      </c>
      <c r="R164" s="5">
        <v>161</v>
      </c>
      <c r="S164" s="5">
        <v>321.57279999999997</v>
      </c>
      <c r="T164" s="5">
        <v>102.77</v>
      </c>
      <c r="U164" s="5">
        <v>102.77</v>
      </c>
      <c r="V164" s="5">
        <v>1</v>
      </c>
      <c r="W164" s="5" t="s">
        <v>1346</v>
      </c>
      <c r="X164" s="5">
        <v>108</v>
      </c>
      <c r="Y164" s="5" t="s">
        <v>1367</v>
      </c>
      <c r="Z164" s="5">
        <v>10802</v>
      </c>
      <c r="AA164" s="5" t="s">
        <v>1421</v>
      </c>
      <c r="AB164" s="5" t="s">
        <v>919</v>
      </c>
      <c r="AC164" s="5" t="s">
        <v>361</v>
      </c>
      <c r="AD164" s="5" t="s">
        <v>362</v>
      </c>
      <c r="AE164" s="5" t="s">
        <v>363</v>
      </c>
      <c r="AF164" s="5" t="s">
        <v>364</v>
      </c>
      <c r="AG164" s="5" t="s">
        <v>365</v>
      </c>
      <c r="AH164" s="5" t="s">
        <v>2339</v>
      </c>
      <c r="AI164" s="5" t="s">
        <v>364</v>
      </c>
      <c r="AJ164" s="5" t="s">
        <v>364</v>
      </c>
      <c r="AK164" s="5">
        <v>1.98</v>
      </c>
      <c r="AL164" s="6">
        <v>5</v>
      </c>
      <c r="AM164" s="6" t="s">
        <v>377</v>
      </c>
      <c r="AN164" s="6">
        <f t="shared" si="12"/>
        <v>0</v>
      </c>
      <c r="AO164" s="6">
        <v>8</v>
      </c>
      <c r="AP164" s="6">
        <v>6</v>
      </c>
      <c r="AQ164" s="6">
        <v>4</v>
      </c>
      <c r="AR164" s="6">
        <f t="shared" si="13"/>
        <v>0</v>
      </c>
      <c r="AS164" s="6">
        <f t="shared" si="14"/>
        <v>0</v>
      </c>
      <c r="AT164" s="6">
        <f t="shared" si="15"/>
        <v>0</v>
      </c>
      <c r="AU164" s="7">
        <v>0.505</v>
      </c>
      <c r="AV164" s="7">
        <f t="shared" si="16"/>
        <v>0.66999999999999993</v>
      </c>
      <c r="AW164" s="5">
        <v>7.43</v>
      </c>
      <c r="AX164">
        <v>0</v>
      </c>
      <c r="AY164">
        <f>VLOOKUP(A164,'[2]查询当前所有门店保管帐库存（后勤用）'!$D$1:$G$65536,4,FALSE)</f>
        <v>2</v>
      </c>
      <c r="AZ164">
        <f t="shared" si="17"/>
        <v>2</v>
      </c>
    </row>
    <row r="165" spans="1:54">
      <c r="A165" s="5">
        <v>114940</v>
      </c>
      <c r="B165" s="5" t="s">
        <v>351</v>
      </c>
      <c r="C165" s="5"/>
      <c r="D165" s="5"/>
      <c r="E165" s="5" t="s">
        <v>2340</v>
      </c>
      <c r="F165" s="5" t="s">
        <v>353</v>
      </c>
      <c r="G165" s="5" t="s">
        <v>2341</v>
      </c>
      <c r="H165" s="5" t="s">
        <v>2333</v>
      </c>
      <c r="I165" s="5">
        <v>43</v>
      </c>
      <c r="J165" s="5">
        <v>809.32</v>
      </c>
      <c r="K165" s="5">
        <v>515.52</v>
      </c>
      <c r="L165" s="6" t="s">
        <v>2342</v>
      </c>
      <c r="M165" s="5">
        <v>1.43</v>
      </c>
      <c r="N165" s="5">
        <v>26.98</v>
      </c>
      <c r="O165" s="5" t="s">
        <v>364</v>
      </c>
      <c r="P165" s="5" t="s">
        <v>364</v>
      </c>
      <c r="Q165" s="5" t="s">
        <v>372</v>
      </c>
      <c r="R165" s="5">
        <v>76</v>
      </c>
      <c r="S165" s="5">
        <v>517.79999999999995</v>
      </c>
      <c r="T165" s="5">
        <v>53.02</v>
      </c>
      <c r="U165" s="5">
        <v>53.02</v>
      </c>
      <c r="V165" s="5">
        <v>1</v>
      </c>
      <c r="W165" s="5" t="s">
        <v>1346</v>
      </c>
      <c r="X165" s="5">
        <v>108</v>
      </c>
      <c r="Y165" s="5" t="s">
        <v>1367</v>
      </c>
      <c r="Z165" s="5">
        <v>10802</v>
      </c>
      <c r="AA165" s="5" t="s">
        <v>1421</v>
      </c>
      <c r="AB165" s="5" t="s">
        <v>364</v>
      </c>
      <c r="AC165" s="5" t="s">
        <v>361</v>
      </c>
      <c r="AD165" s="5" t="s">
        <v>362</v>
      </c>
      <c r="AE165" s="5" t="s">
        <v>363</v>
      </c>
      <c r="AF165" s="5" t="s">
        <v>374</v>
      </c>
      <c r="AG165" s="5" t="s">
        <v>365</v>
      </c>
      <c r="AH165" s="5" t="s">
        <v>2343</v>
      </c>
      <c r="AI165" s="5" t="s">
        <v>364</v>
      </c>
      <c r="AJ165" s="5" t="s">
        <v>364</v>
      </c>
      <c r="AK165" s="5">
        <v>6.8</v>
      </c>
      <c r="AL165" s="6">
        <v>5</v>
      </c>
      <c r="AM165" s="6" t="s">
        <v>377</v>
      </c>
      <c r="AN165" s="6">
        <f t="shared" si="12"/>
        <v>0</v>
      </c>
      <c r="AO165" s="6">
        <v>19.5</v>
      </c>
      <c r="AP165" s="6">
        <v>19.5</v>
      </c>
      <c r="AQ165" s="6">
        <v>9.75</v>
      </c>
      <c r="AR165" s="6">
        <f t="shared" si="13"/>
        <v>0</v>
      </c>
      <c r="AS165" s="6">
        <f t="shared" si="14"/>
        <v>0</v>
      </c>
      <c r="AT165" s="6">
        <f t="shared" si="15"/>
        <v>0</v>
      </c>
      <c r="AU165" s="7">
        <v>0.3025641025641026</v>
      </c>
      <c r="AV165" s="7">
        <f t="shared" si="16"/>
        <v>0.6512820512820513</v>
      </c>
      <c r="AW165" s="5">
        <v>18.82</v>
      </c>
      <c r="AX165">
        <v>0</v>
      </c>
      <c r="AY165">
        <v>0</v>
      </c>
      <c r="AZ165">
        <f t="shared" si="17"/>
        <v>0</v>
      </c>
      <c r="BB165">
        <f>VLOOKUP(A165,[3]请货管理细单!$B$1:$I$65536,8,FALSE)</f>
        <v>4</v>
      </c>
    </row>
    <row r="166" spans="1:54">
      <c r="A166" s="5">
        <v>16123</v>
      </c>
      <c r="B166" s="5" t="s">
        <v>1341</v>
      </c>
      <c r="C166" s="5"/>
      <c r="D166" s="5"/>
      <c r="E166" s="5" t="s">
        <v>2344</v>
      </c>
      <c r="F166" s="5" t="s">
        <v>353</v>
      </c>
      <c r="G166" s="5" t="s">
        <v>2345</v>
      </c>
      <c r="H166" s="5" t="s">
        <v>2346</v>
      </c>
      <c r="I166" s="5">
        <v>4</v>
      </c>
      <c r="J166" s="5">
        <v>56.15</v>
      </c>
      <c r="K166" s="5">
        <v>41.62</v>
      </c>
      <c r="L166" s="6" t="s">
        <v>2347</v>
      </c>
      <c r="M166" s="5">
        <v>0.13</v>
      </c>
      <c r="N166" s="5">
        <v>1.87</v>
      </c>
      <c r="O166" s="5" t="s">
        <v>364</v>
      </c>
      <c r="P166" s="5" t="s">
        <v>364</v>
      </c>
      <c r="Q166" s="5" t="s">
        <v>372</v>
      </c>
      <c r="R166" s="5">
        <v>16</v>
      </c>
      <c r="S166" s="5">
        <v>58.19</v>
      </c>
      <c r="T166" s="5">
        <v>120</v>
      </c>
      <c r="U166" s="5">
        <v>120</v>
      </c>
      <c r="V166" s="5">
        <v>1</v>
      </c>
      <c r="W166" s="5" t="s">
        <v>1346</v>
      </c>
      <c r="X166" s="5">
        <v>101</v>
      </c>
      <c r="Y166" s="5" t="s">
        <v>1401</v>
      </c>
      <c r="Z166" s="5">
        <v>10105</v>
      </c>
      <c r="AA166" s="5" t="s">
        <v>1440</v>
      </c>
      <c r="AB166" s="5" t="s">
        <v>364</v>
      </c>
      <c r="AC166" s="5" t="s">
        <v>361</v>
      </c>
      <c r="AD166" s="5" t="s">
        <v>489</v>
      </c>
      <c r="AE166" s="5" t="s">
        <v>363</v>
      </c>
      <c r="AF166" s="5" t="s">
        <v>364</v>
      </c>
      <c r="AG166" s="5" t="s">
        <v>365</v>
      </c>
      <c r="AH166" s="5" t="s">
        <v>2350</v>
      </c>
      <c r="AI166" s="5" t="s">
        <v>364</v>
      </c>
      <c r="AJ166" s="5" t="s">
        <v>364</v>
      </c>
      <c r="AK166" s="5">
        <v>3.5</v>
      </c>
      <c r="AL166" s="6">
        <v>5</v>
      </c>
      <c r="AM166" s="6" t="s">
        <v>377</v>
      </c>
      <c r="AN166" s="6">
        <f t="shared" si="12"/>
        <v>0</v>
      </c>
      <c r="AO166" s="6">
        <v>15</v>
      </c>
      <c r="AP166" s="6">
        <v>12.8</v>
      </c>
      <c r="AQ166" s="6">
        <v>7.5</v>
      </c>
      <c r="AR166" s="6">
        <f t="shared" si="13"/>
        <v>0</v>
      </c>
      <c r="AS166" s="6">
        <f t="shared" si="14"/>
        <v>0</v>
      </c>
      <c r="AT166" s="6">
        <f t="shared" si="15"/>
        <v>0</v>
      </c>
      <c r="AU166" s="7">
        <v>0.53333333333333333</v>
      </c>
      <c r="AV166" s="7">
        <f t="shared" si="16"/>
        <v>0.7265625</v>
      </c>
      <c r="AW166" s="5">
        <v>14.04</v>
      </c>
      <c r="AX166">
        <v>0</v>
      </c>
      <c r="AY166">
        <f>VLOOKUP(A166,'[2]查询当前所有门店保管帐库存（后勤用）'!$D$1:$G$65536,4,FALSE)</f>
        <v>3</v>
      </c>
      <c r="AZ166">
        <f t="shared" si="17"/>
        <v>3</v>
      </c>
    </row>
    <row r="167" spans="1:54">
      <c r="A167" s="5">
        <v>50250</v>
      </c>
      <c r="B167" s="5" t="s">
        <v>351</v>
      </c>
      <c r="C167" s="5"/>
      <c r="D167" s="5"/>
      <c r="E167" s="5" t="s">
        <v>2351</v>
      </c>
      <c r="F167" s="5" t="s">
        <v>353</v>
      </c>
      <c r="G167" s="5" t="s">
        <v>2352</v>
      </c>
      <c r="H167" s="5" t="s">
        <v>2353</v>
      </c>
      <c r="I167" s="5">
        <v>122</v>
      </c>
      <c r="J167" s="5">
        <v>2032.06</v>
      </c>
      <c r="K167" s="5">
        <v>1373.26</v>
      </c>
      <c r="L167" s="6" t="s">
        <v>2354</v>
      </c>
      <c r="M167" s="5">
        <v>4.07</v>
      </c>
      <c r="N167" s="5">
        <v>67.739999999999995</v>
      </c>
      <c r="O167" s="5">
        <v>115</v>
      </c>
      <c r="P167" s="5">
        <v>621</v>
      </c>
      <c r="Q167" s="5">
        <v>28.28</v>
      </c>
      <c r="R167" s="5">
        <v>181</v>
      </c>
      <c r="S167" s="5">
        <v>977.4</v>
      </c>
      <c r="T167" s="5">
        <v>44.51</v>
      </c>
      <c r="U167" s="5">
        <v>72.790000000000006</v>
      </c>
      <c r="V167" s="5">
        <v>1</v>
      </c>
      <c r="W167" s="5" t="s">
        <v>1346</v>
      </c>
      <c r="X167" s="5">
        <v>105</v>
      </c>
      <c r="Y167" s="5" t="s">
        <v>1354</v>
      </c>
      <c r="Z167" s="5">
        <v>10501</v>
      </c>
      <c r="AA167" s="5" t="s">
        <v>1730</v>
      </c>
      <c r="AB167" s="5" t="s">
        <v>364</v>
      </c>
      <c r="AC167" s="5" t="s">
        <v>361</v>
      </c>
      <c r="AD167" s="5" t="s">
        <v>362</v>
      </c>
      <c r="AE167" s="5" t="s">
        <v>363</v>
      </c>
      <c r="AF167" s="5" t="s">
        <v>364</v>
      </c>
      <c r="AG167" s="5" t="s">
        <v>365</v>
      </c>
      <c r="AH167" s="5" t="s">
        <v>2355</v>
      </c>
      <c r="AI167" s="5" t="s">
        <v>364</v>
      </c>
      <c r="AJ167" s="5" t="s">
        <v>364</v>
      </c>
      <c r="AK167" s="5">
        <v>5.4</v>
      </c>
      <c r="AL167" s="6">
        <v>20929</v>
      </c>
      <c r="AM167" s="6" t="s">
        <v>2356</v>
      </c>
      <c r="AN167" s="6">
        <f t="shared" si="12"/>
        <v>0</v>
      </c>
      <c r="AO167" s="6">
        <v>18</v>
      </c>
      <c r="AP167" s="6">
        <v>18</v>
      </c>
      <c r="AQ167" s="6">
        <v>9</v>
      </c>
      <c r="AR167" s="6">
        <f t="shared" si="13"/>
        <v>0</v>
      </c>
      <c r="AS167" s="6">
        <f t="shared" si="14"/>
        <v>0</v>
      </c>
      <c r="AT167" s="6">
        <f t="shared" si="15"/>
        <v>0</v>
      </c>
      <c r="AU167" s="7">
        <v>0.4</v>
      </c>
      <c r="AV167" s="7">
        <f t="shared" si="16"/>
        <v>0.7</v>
      </c>
      <c r="AW167" s="5">
        <v>16.66</v>
      </c>
      <c r="AX167">
        <v>2</v>
      </c>
      <c r="AY167">
        <f>VLOOKUP(A167,'[2]查询当前所有门店保管帐库存（后勤用）'!$D$1:$G$65536,4,FALSE)</f>
        <v>3</v>
      </c>
      <c r="AZ167">
        <f t="shared" si="17"/>
        <v>-1</v>
      </c>
      <c r="BB167">
        <f>VLOOKUP(A167,[3]请货管理细单!$B$1:$I$65536,8,FALSE)</f>
        <v>4</v>
      </c>
    </row>
    <row r="168" spans="1:54">
      <c r="A168" s="5">
        <v>35228</v>
      </c>
      <c r="B168" s="5" t="s">
        <v>1341</v>
      </c>
      <c r="C168" s="5"/>
      <c r="D168" s="5"/>
      <c r="E168" s="5" t="s">
        <v>2323</v>
      </c>
      <c r="F168" s="5" t="s">
        <v>353</v>
      </c>
      <c r="G168" s="5" t="s">
        <v>2357</v>
      </c>
      <c r="H168" s="5" t="s">
        <v>2358</v>
      </c>
      <c r="I168" s="5">
        <v>32</v>
      </c>
      <c r="J168" s="5">
        <v>828.07</v>
      </c>
      <c r="K168" s="5">
        <v>572.07000000000005</v>
      </c>
      <c r="L168" s="6" t="s">
        <v>1755</v>
      </c>
      <c r="M168" s="5">
        <v>1.07</v>
      </c>
      <c r="N168" s="5">
        <v>27.6</v>
      </c>
      <c r="O168" s="5">
        <v>9</v>
      </c>
      <c r="P168" s="5">
        <v>72</v>
      </c>
      <c r="Q168" s="5">
        <v>8.44</v>
      </c>
      <c r="R168" s="5">
        <v>153</v>
      </c>
      <c r="S168" s="5">
        <v>1224</v>
      </c>
      <c r="T168" s="5">
        <v>143.44</v>
      </c>
      <c r="U168" s="5">
        <v>151.88</v>
      </c>
      <c r="V168" s="5">
        <v>1</v>
      </c>
      <c r="W168" s="5" t="s">
        <v>1346</v>
      </c>
      <c r="X168" s="5">
        <v>108</v>
      </c>
      <c r="Y168" s="5" t="s">
        <v>1367</v>
      </c>
      <c r="Z168" s="5">
        <v>10802</v>
      </c>
      <c r="AA168" s="5" t="s">
        <v>1421</v>
      </c>
      <c r="AB168" s="5" t="s">
        <v>360</v>
      </c>
      <c r="AC168" s="5" t="s">
        <v>361</v>
      </c>
      <c r="AD168" s="5" t="s">
        <v>489</v>
      </c>
      <c r="AE168" s="5" t="s">
        <v>363</v>
      </c>
      <c r="AF168" s="5" t="s">
        <v>364</v>
      </c>
      <c r="AG168" s="5" t="s">
        <v>365</v>
      </c>
      <c r="AH168" s="5" t="s">
        <v>2359</v>
      </c>
      <c r="AI168" s="5" t="s">
        <v>364</v>
      </c>
      <c r="AJ168" s="5" t="s">
        <v>364</v>
      </c>
      <c r="AK168" s="5">
        <v>8</v>
      </c>
      <c r="AL168" s="6">
        <v>3682</v>
      </c>
      <c r="AM168" s="6" t="s">
        <v>1988</v>
      </c>
      <c r="AN168" s="6">
        <f t="shared" si="12"/>
        <v>0</v>
      </c>
      <c r="AO168" s="6">
        <v>28</v>
      </c>
      <c r="AP168" s="6">
        <v>28</v>
      </c>
      <c r="AQ168" s="6">
        <v>14</v>
      </c>
      <c r="AR168" s="6">
        <f t="shared" si="13"/>
        <v>0</v>
      </c>
      <c r="AS168" s="6">
        <f t="shared" si="14"/>
        <v>0</v>
      </c>
      <c r="AT168" s="6">
        <f t="shared" si="15"/>
        <v>0</v>
      </c>
      <c r="AU168" s="7">
        <v>0.42857142857142855</v>
      </c>
      <c r="AV168" s="7">
        <f t="shared" si="16"/>
        <v>0.7142857142857143</v>
      </c>
      <c r="AW168" s="5">
        <v>25.88</v>
      </c>
      <c r="AX168">
        <v>0</v>
      </c>
      <c r="AY168">
        <f>VLOOKUP(A168,'[2]查询当前所有门店保管帐库存（后勤用）'!$D$1:$G$65536,4,FALSE)</f>
        <v>2</v>
      </c>
      <c r="AZ168">
        <f t="shared" si="17"/>
        <v>2</v>
      </c>
    </row>
    <row r="169" spans="1:54">
      <c r="A169" s="5">
        <v>103459</v>
      </c>
      <c r="B169" s="5" t="s">
        <v>351</v>
      </c>
      <c r="C169" s="5"/>
      <c r="D169" s="5"/>
      <c r="E169" s="5" t="s">
        <v>2360</v>
      </c>
      <c r="F169" s="5" t="s">
        <v>353</v>
      </c>
      <c r="G169" s="5" t="s">
        <v>2361</v>
      </c>
      <c r="H169" s="5" t="s">
        <v>2362</v>
      </c>
      <c r="I169" s="5">
        <v>8.5</v>
      </c>
      <c r="J169" s="5">
        <v>1165.6199999999999</v>
      </c>
      <c r="K169" s="5">
        <v>767.82</v>
      </c>
      <c r="L169" s="6" t="s">
        <v>2363</v>
      </c>
      <c r="M169" s="5">
        <v>0.28000000000000003</v>
      </c>
      <c r="N169" s="5">
        <v>38.85</v>
      </c>
      <c r="O169" s="5">
        <v>58</v>
      </c>
      <c r="P169" s="5">
        <v>2442.4</v>
      </c>
      <c r="Q169" s="5">
        <v>204.71</v>
      </c>
      <c r="R169" s="5">
        <v>59</v>
      </c>
      <c r="S169" s="5">
        <v>2761.2</v>
      </c>
      <c r="T169" s="5">
        <v>208.24</v>
      </c>
      <c r="U169" s="5">
        <v>412.94</v>
      </c>
      <c r="V169" s="5">
        <v>1</v>
      </c>
      <c r="W169" s="5" t="s">
        <v>1346</v>
      </c>
      <c r="X169" s="5">
        <v>121</v>
      </c>
      <c r="Y169" s="5" t="s">
        <v>1584</v>
      </c>
      <c r="Z169" s="5">
        <v>12118</v>
      </c>
      <c r="AA169" s="5" t="s">
        <v>2364</v>
      </c>
      <c r="AB169" s="5" t="s">
        <v>360</v>
      </c>
      <c r="AC169" s="5" t="s">
        <v>361</v>
      </c>
      <c r="AD169" s="5" t="s">
        <v>489</v>
      </c>
      <c r="AE169" s="5" t="s">
        <v>363</v>
      </c>
      <c r="AF169" s="5" t="s">
        <v>364</v>
      </c>
      <c r="AG169" s="5" t="s">
        <v>365</v>
      </c>
      <c r="AH169" s="5" t="s">
        <v>2365</v>
      </c>
      <c r="AI169" s="5" t="s">
        <v>364</v>
      </c>
      <c r="AJ169" s="5" t="s">
        <v>364</v>
      </c>
      <c r="AK169" s="5">
        <v>40</v>
      </c>
      <c r="AL169" s="6">
        <v>72172</v>
      </c>
      <c r="AM169" s="6" t="s">
        <v>1610</v>
      </c>
      <c r="AN169" s="6">
        <f t="shared" si="12"/>
        <v>0</v>
      </c>
      <c r="AO169" s="6">
        <v>100</v>
      </c>
      <c r="AP169" s="6">
        <v>100</v>
      </c>
      <c r="AQ169" s="6">
        <v>50</v>
      </c>
      <c r="AR169" s="6">
        <f t="shared" si="13"/>
        <v>0</v>
      </c>
      <c r="AS169" s="6">
        <f t="shared" si="14"/>
        <v>0</v>
      </c>
      <c r="AT169" s="6">
        <f t="shared" si="15"/>
        <v>0</v>
      </c>
      <c r="AU169" s="7">
        <v>0.2</v>
      </c>
      <c r="AV169" s="7">
        <f t="shared" si="16"/>
        <v>0.6</v>
      </c>
      <c r="AW169" s="5">
        <v>137.13</v>
      </c>
      <c r="AX169">
        <v>0</v>
      </c>
      <c r="AY169">
        <f>VLOOKUP(A169,'[2]查询当前所有门店保管帐库存（后勤用）'!$D$1:$G$65536,4,FALSE)</f>
        <v>1</v>
      </c>
      <c r="AZ169">
        <f t="shared" si="17"/>
        <v>1</v>
      </c>
    </row>
    <row r="170" spans="1:54">
      <c r="A170" s="5">
        <v>60078</v>
      </c>
      <c r="B170" s="5" t="s">
        <v>1341</v>
      </c>
      <c r="C170" s="5"/>
      <c r="D170" s="5"/>
      <c r="E170" s="5" t="s">
        <v>2366</v>
      </c>
      <c r="F170" s="5" t="s">
        <v>460</v>
      </c>
      <c r="G170" s="5" t="s">
        <v>2367</v>
      </c>
      <c r="H170" s="5" t="s">
        <v>2368</v>
      </c>
      <c r="I170" s="5">
        <v>9</v>
      </c>
      <c r="J170" s="5">
        <v>119.46</v>
      </c>
      <c r="K170" s="5">
        <v>74.459999999999994</v>
      </c>
      <c r="L170" s="6" t="s">
        <v>2369</v>
      </c>
      <c r="M170" s="5">
        <v>0.3</v>
      </c>
      <c r="N170" s="5">
        <v>3.98</v>
      </c>
      <c r="O170" s="5">
        <v>20</v>
      </c>
      <c r="P170" s="5">
        <v>100</v>
      </c>
      <c r="Q170" s="5">
        <v>66.67</v>
      </c>
      <c r="R170" s="5">
        <v>54</v>
      </c>
      <c r="S170" s="5">
        <v>270</v>
      </c>
      <c r="T170" s="5">
        <v>180</v>
      </c>
      <c r="U170" s="5">
        <v>246.67</v>
      </c>
      <c r="V170" s="5">
        <v>1</v>
      </c>
      <c r="W170" s="5" t="s">
        <v>1346</v>
      </c>
      <c r="X170" s="5">
        <v>116</v>
      </c>
      <c r="Y170" s="5" t="s">
        <v>1937</v>
      </c>
      <c r="Z170" s="5">
        <v>11601</v>
      </c>
      <c r="AA170" s="5" t="s">
        <v>1938</v>
      </c>
      <c r="AB170" s="5" t="s">
        <v>360</v>
      </c>
      <c r="AC170" s="5" t="s">
        <v>361</v>
      </c>
      <c r="AD170" s="5" t="s">
        <v>489</v>
      </c>
      <c r="AE170" s="5" t="s">
        <v>363</v>
      </c>
      <c r="AF170" s="5" t="s">
        <v>364</v>
      </c>
      <c r="AG170" s="5" t="s">
        <v>365</v>
      </c>
      <c r="AH170" s="5" t="s">
        <v>2370</v>
      </c>
      <c r="AI170" s="5" t="s">
        <v>364</v>
      </c>
      <c r="AJ170" s="5" t="s">
        <v>364</v>
      </c>
      <c r="AK170" s="5">
        <v>5</v>
      </c>
      <c r="AL170" s="6">
        <v>70605</v>
      </c>
      <c r="AM170" s="6" t="s">
        <v>1719</v>
      </c>
      <c r="AN170" s="6">
        <f t="shared" si="12"/>
        <v>0</v>
      </c>
      <c r="AO170" s="6">
        <v>13.5</v>
      </c>
      <c r="AP170" s="6">
        <v>13.5</v>
      </c>
      <c r="AQ170" s="6">
        <v>6.75</v>
      </c>
      <c r="AR170" s="6">
        <f t="shared" si="13"/>
        <v>0</v>
      </c>
      <c r="AS170" s="6">
        <f t="shared" si="14"/>
        <v>0</v>
      </c>
      <c r="AT170" s="6">
        <f t="shared" si="15"/>
        <v>0</v>
      </c>
      <c r="AU170" s="7">
        <v>0.25925925925925924</v>
      </c>
      <c r="AV170" s="7">
        <f t="shared" si="16"/>
        <v>0.62962962962962965</v>
      </c>
      <c r="AW170" s="5">
        <v>13.27</v>
      </c>
      <c r="AX170">
        <v>0</v>
      </c>
      <c r="AY170">
        <f>VLOOKUP(A170,'[2]查询当前所有门店保管帐库存（后勤用）'!$D$1:$G$65536,4,FALSE)</f>
        <v>3</v>
      </c>
      <c r="AZ170">
        <f t="shared" si="17"/>
        <v>3</v>
      </c>
    </row>
    <row r="171" spans="1:54">
      <c r="A171" s="5">
        <v>23345</v>
      </c>
      <c r="B171" s="5" t="s">
        <v>351</v>
      </c>
      <c r="C171" s="5"/>
      <c r="D171" s="5"/>
      <c r="E171" s="5" t="s">
        <v>2371</v>
      </c>
      <c r="F171" s="5" t="s">
        <v>353</v>
      </c>
      <c r="G171" s="5" t="s">
        <v>2372</v>
      </c>
      <c r="H171" s="5" t="s">
        <v>2373</v>
      </c>
      <c r="I171" s="5">
        <v>4</v>
      </c>
      <c r="J171" s="5">
        <v>90.62</v>
      </c>
      <c r="K171" s="5">
        <v>46.62</v>
      </c>
      <c r="L171" s="6" t="s">
        <v>2374</v>
      </c>
      <c r="M171" s="5">
        <v>0.13</v>
      </c>
      <c r="N171" s="5">
        <v>3.02</v>
      </c>
      <c r="O171" s="5" t="s">
        <v>364</v>
      </c>
      <c r="P171" s="5" t="s">
        <v>364</v>
      </c>
      <c r="Q171" s="5" t="s">
        <v>372</v>
      </c>
      <c r="R171" s="5">
        <v>24</v>
      </c>
      <c r="S171" s="5">
        <v>264</v>
      </c>
      <c r="T171" s="5">
        <v>180</v>
      </c>
      <c r="U171" s="5">
        <v>180</v>
      </c>
      <c r="V171" s="5">
        <v>1</v>
      </c>
      <c r="W171" s="5" t="s">
        <v>1346</v>
      </c>
      <c r="X171" s="5">
        <v>110</v>
      </c>
      <c r="Y171" s="5" t="s">
        <v>1383</v>
      </c>
      <c r="Z171" s="5">
        <v>11003</v>
      </c>
      <c r="AA171" s="5" t="s">
        <v>1483</v>
      </c>
      <c r="AB171" s="5" t="s">
        <v>364</v>
      </c>
      <c r="AC171" s="5" t="s">
        <v>361</v>
      </c>
      <c r="AD171" s="5" t="s">
        <v>489</v>
      </c>
      <c r="AE171" s="5" t="s">
        <v>363</v>
      </c>
      <c r="AF171" s="5" t="s">
        <v>364</v>
      </c>
      <c r="AG171" s="5" t="s">
        <v>365</v>
      </c>
      <c r="AH171" s="5" t="s">
        <v>2375</v>
      </c>
      <c r="AI171" s="5" t="s">
        <v>364</v>
      </c>
      <c r="AJ171" s="9">
        <v>40941</v>
      </c>
      <c r="AK171" s="5">
        <v>11</v>
      </c>
      <c r="AL171" s="6">
        <v>3682</v>
      </c>
      <c r="AM171" s="6" t="s">
        <v>1988</v>
      </c>
      <c r="AN171" s="6">
        <f t="shared" si="12"/>
        <v>0</v>
      </c>
      <c r="AO171" s="6">
        <v>45</v>
      </c>
      <c r="AP171" s="6">
        <v>45</v>
      </c>
      <c r="AQ171" s="6">
        <v>22.5</v>
      </c>
      <c r="AR171" s="6">
        <f t="shared" si="13"/>
        <v>0</v>
      </c>
      <c r="AS171" s="6">
        <f t="shared" si="14"/>
        <v>0</v>
      </c>
      <c r="AT171" s="6">
        <f t="shared" si="15"/>
        <v>0</v>
      </c>
      <c r="AU171" s="7">
        <v>0.51111111111111107</v>
      </c>
      <c r="AV171" s="7">
        <f t="shared" si="16"/>
        <v>0.75555555555555554</v>
      </c>
      <c r="AW171" s="5">
        <v>22.66</v>
      </c>
      <c r="AX171">
        <v>0</v>
      </c>
      <c r="AY171">
        <v>0</v>
      </c>
      <c r="AZ171">
        <f t="shared" si="17"/>
        <v>0</v>
      </c>
    </row>
    <row r="172" spans="1:54">
      <c r="A172" s="5">
        <v>57889</v>
      </c>
      <c r="B172" s="5" t="s">
        <v>1341</v>
      </c>
      <c r="C172" s="5"/>
      <c r="D172" s="5"/>
      <c r="E172" s="5" t="s">
        <v>2376</v>
      </c>
      <c r="F172" s="5" t="s">
        <v>353</v>
      </c>
      <c r="G172" s="5" t="s">
        <v>2377</v>
      </c>
      <c r="H172" s="5" t="s">
        <v>2378</v>
      </c>
      <c r="I172" s="5">
        <v>7</v>
      </c>
      <c r="J172" s="5">
        <v>76.150000000000006</v>
      </c>
      <c r="K172" s="5">
        <v>41.99</v>
      </c>
      <c r="L172" s="6" t="s">
        <v>2379</v>
      </c>
      <c r="M172" s="5">
        <v>0.23</v>
      </c>
      <c r="N172" s="5">
        <v>2.54</v>
      </c>
      <c r="O172" s="5" t="s">
        <v>364</v>
      </c>
      <c r="P172" s="5" t="s">
        <v>364</v>
      </c>
      <c r="Q172" s="5" t="s">
        <v>372</v>
      </c>
      <c r="R172" s="5">
        <v>18</v>
      </c>
      <c r="S172" s="5">
        <v>87.24</v>
      </c>
      <c r="T172" s="5">
        <v>77.14</v>
      </c>
      <c r="U172" s="5">
        <v>77.14</v>
      </c>
      <c r="V172" s="5">
        <v>1</v>
      </c>
      <c r="W172" s="5" t="s">
        <v>1346</v>
      </c>
      <c r="X172" s="5">
        <v>112</v>
      </c>
      <c r="Y172" s="5" t="s">
        <v>1362</v>
      </c>
      <c r="Z172" s="5">
        <v>11204</v>
      </c>
      <c r="AA172" s="5" t="s">
        <v>2112</v>
      </c>
      <c r="AB172" s="5" t="s">
        <v>364</v>
      </c>
      <c r="AC172" s="5" t="s">
        <v>361</v>
      </c>
      <c r="AD172" s="5" t="s">
        <v>362</v>
      </c>
      <c r="AE172" s="5" t="s">
        <v>363</v>
      </c>
      <c r="AF172" s="5" t="s">
        <v>374</v>
      </c>
      <c r="AG172" s="5" t="s">
        <v>365</v>
      </c>
      <c r="AH172" s="5" t="s">
        <v>2380</v>
      </c>
      <c r="AI172" s="5" t="s">
        <v>364</v>
      </c>
      <c r="AJ172" s="9">
        <v>40778</v>
      </c>
      <c r="AK172" s="5">
        <v>4.8</v>
      </c>
      <c r="AL172" s="6">
        <v>5</v>
      </c>
      <c r="AM172" s="6" t="s">
        <v>377</v>
      </c>
      <c r="AN172" s="6">
        <f t="shared" si="12"/>
        <v>0</v>
      </c>
      <c r="AO172" s="6">
        <v>13.9</v>
      </c>
      <c r="AP172" s="6">
        <v>13.9</v>
      </c>
      <c r="AQ172" s="6">
        <v>6.95</v>
      </c>
      <c r="AR172" s="6">
        <f t="shared" si="13"/>
        <v>0</v>
      </c>
      <c r="AS172" s="6">
        <f t="shared" si="14"/>
        <v>0</v>
      </c>
      <c r="AT172" s="6">
        <f t="shared" si="15"/>
        <v>0</v>
      </c>
      <c r="AU172" s="7">
        <v>0.30935251798561153</v>
      </c>
      <c r="AV172" s="7">
        <f t="shared" si="16"/>
        <v>0.65467625899280579</v>
      </c>
      <c r="AW172" s="5">
        <v>10.88</v>
      </c>
      <c r="AX172">
        <v>0</v>
      </c>
      <c r="AY172">
        <v>0</v>
      </c>
      <c r="AZ172">
        <f t="shared" si="17"/>
        <v>0</v>
      </c>
      <c r="BB172">
        <f>VLOOKUP(A172,[3]请货管理细单!$B$1:$I$65536,8,FALSE)</f>
        <v>2</v>
      </c>
    </row>
    <row r="173" spans="1:54">
      <c r="A173" s="5">
        <v>66136</v>
      </c>
      <c r="B173" s="5" t="s">
        <v>351</v>
      </c>
      <c r="C173" s="5"/>
      <c r="D173" s="5"/>
      <c r="E173" s="5" t="s">
        <v>2381</v>
      </c>
      <c r="F173" s="5" t="s">
        <v>353</v>
      </c>
      <c r="G173" s="5" t="s">
        <v>2382</v>
      </c>
      <c r="H173" s="5" t="s">
        <v>2383</v>
      </c>
      <c r="I173" s="5" t="s">
        <v>364</v>
      </c>
      <c r="J173" s="5" t="s">
        <v>364</v>
      </c>
      <c r="K173" s="5" t="s">
        <v>364</v>
      </c>
      <c r="L173" s="6" t="s">
        <v>437</v>
      </c>
      <c r="M173" s="5" t="s">
        <v>364</v>
      </c>
      <c r="N173" s="5" t="s">
        <v>364</v>
      </c>
      <c r="O173" s="5" t="s">
        <v>364</v>
      </c>
      <c r="P173" s="5" t="s">
        <v>364</v>
      </c>
      <c r="Q173" s="5" t="s">
        <v>438</v>
      </c>
      <c r="R173" s="5">
        <v>2</v>
      </c>
      <c r="S173" s="5">
        <v>16.8</v>
      </c>
      <c r="T173" s="5" t="s">
        <v>438</v>
      </c>
      <c r="U173" s="5" t="s">
        <v>438</v>
      </c>
      <c r="V173" s="5">
        <v>1</v>
      </c>
      <c r="W173" s="5" t="s">
        <v>1346</v>
      </c>
      <c r="X173" s="5">
        <v>107</v>
      </c>
      <c r="Y173" s="5" t="s">
        <v>1462</v>
      </c>
      <c r="Z173" s="5">
        <v>10703</v>
      </c>
      <c r="AA173" s="5" t="s">
        <v>1488</v>
      </c>
      <c r="AB173" s="5" t="s">
        <v>364</v>
      </c>
      <c r="AC173" s="5" t="s">
        <v>361</v>
      </c>
      <c r="AD173" s="5" t="s">
        <v>489</v>
      </c>
      <c r="AE173" s="5" t="s">
        <v>363</v>
      </c>
      <c r="AF173" s="5" t="s">
        <v>364</v>
      </c>
      <c r="AG173" s="5" t="s">
        <v>365</v>
      </c>
      <c r="AH173" s="5" t="s">
        <v>2384</v>
      </c>
      <c r="AI173" s="5" t="s">
        <v>364</v>
      </c>
      <c r="AJ173" s="5" t="s">
        <v>364</v>
      </c>
      <c r="AK173" s="5">
        <v>8.4</v>
      </c>
      <c r="AL173" s="6">
        <v>11128</v>
      </c>
      <c r="AM173" s="6" t="s">
        <v>1673</v>
      </c>
      <c r="AN173" s="6">
        <f t="shared" si="12"/>
        <v>0</v>
      </c>
      <c r="AO173" s="6">
        <v>28</v>
      </c>
      <c r="AP173" s="6">
        <v>28</v>
      </c>
      <c r="AQ173" s="6">
        <v>14</v>
      </c>
      <c r="AR173" s="6">
        <f t="shared" si="13"/>
        <v>0</v>
      </c>
      <c r="AS173" s="6">
        <f t="shared" si="14"/>
        <v>0</v>
      </c>
      <c r="AT173" s="6">
        <f t="shared" si="15"/>
        <v>0</v>
      </c>
      <c r="AU173" s="7">
        <v>0.4</v>
      </c>
      <c r="AV173" s="7">
        <f t="shared" si="16"/>
        <v>0.70000000000000007</v>
      </c>
      <c r="AW173" s="5" t="s">
        <v>438</v>
      </c>
      <c r="AX173">
        <v>0</v>
      </c>
      <c r="AY173">
        <v>0</v>
      </c>
      <c r="AZ173">
        <f t="shared" si="17"/>
        <v>0</v>
      </c>
    </row>
    <row r="174" spans="1:54">
      <c r="A174" s="5">
        <v>103156</v>
      </c>
      <c r="B174" s="5" t="s">
        <v>351</v>
      </c>
      <c r="C174" s="5"/>
      <c r="D174" s="5"/>
      <c r="E174" s="5" t="s">
        <v>2395</v>
      </c>
      <c r="F174" s="5" t="s">
        <v>353</v>
      </c>
      <c r="G174" s="5" t="s">
        <v>2396</v>
      </c>
      <c r="H174" s="5" t="s">
        <v>2397</v>
      </c>
      <c r="I174" s="5">
        <v>37</v>
      </c>
      <c r="J174" s="5">
        <v>692.92</v>
      </c>
      <c r="K174" s="5">
        <v>437.83600000000001</v>
      </c>
      <c r="L174" s="6" t="s">
        <v>2398</v>
      </c>
      <c r="M174" s="5">
        <v>1.23</v>
      </c>
      <c r="N174" s="5">
        <v>23.1</v>
      </c>
      <c r="O174" s="5" t="s">
        <v>364</v>
      </c>
      <c r="P174" s="5" t="s">
        <v>364</v>
      </c>
      <c r="Q174" s="5" t="s">
        <v>372</v>
      </c>
      <c r="R174" s="5">
        <v>70</v>
      </c>
      <c r="S174" s="5">
        <v>474.27199999999999</v>
      </c>
      <c r="T174" s="5">
        <v>56.76</v>
      </c>
      <c r="U174" s="5">
        <v>56.76</v>
      </c>
      <c r="V174" s="5">
        <v>1</v>
      </c>
      <c r="W174" s="5" t="s">
        <v>1346</v>
      </c>
      <c r="X174" s="5">
        <v>123</v>
      </c>
      <c r="Y174" s="5" t="s">
        <v>1701</v>
      </c>
      <c r="Z174" s="5">
        <v>12306</v>
      </c>
      <c r="AA174" s="5" t="s">
        <v>2237</v>
      </c>
      <c r="AB174" s="5" t="s">
        <v>373</v>
      </c>
      <c r="AC174" s="5" t="s">
        <v>361</v>
      </c>
      <c r="AD174" s="5" t="s">
        <v>362</v>
      </c>
      <c r="AE174" s="5" t="s">
        <v>363</v>
      </c>
      <c r="AF174" s="5" t="s">
        <v>364</v>
      </c>
      <c r="AG174" s="5" t="s">
        <v>365</v>
      </c>
      <c r="AH174" s="5" t="s">
        <v>2399</v>
      </c>
      <c r="AI174" s="5" t="s">
        <v>364</v>
      </c>
      <c r="AJ174" s="5" t="s">
        <v>364</v>
      </c>
      <c r="AK174" s="5">
        <v>6.4020000000000001</v>
      </c>
      <c r="AL174" s="6">
        <v>5</v>
      </c>
      <c r="AM174" s="6" t="s">
        <v>377</v>
      </c>
      <c r="AN174" s="6">
        <f t="shared" si="12"/>
        <v>0</v>
      </c>
      <c r="AO174" s="6">
        <v>19.8</v>
      </c>
      <c r="AP174" s="6">
        <v>19.8</v>
      </c>
      <c r="AQ174" s="6">
        <v>9.9</v>
      </c>
      <c r="AR174" s="6">
        <f t="shared" si="13"/>
        <v>0</v>
      </c>
      <c r="AS174" s="6">
        <f t="shared" si="14"/>
        <v>0</v>
      </c>
      <c r="AT174" s="6">
        <f t="shared" si="15"/>
        <v>0</v>
      </c>
      <c r="AU174" s="7">
        <v>0.35333333333333333</v>
      </c>
      <c r="AV174" s="7">
        <f t="shared" si="16"/>
        <v>0.67666666666666664</v>
      </c>
      <c r="AW174" s="5">
        <v>18.73</v>
      </c>
      <c r="AX174">
        <v>0</v>
      </c>
      <c r="AY174">
        <v>0</v>
      </c>
      <c r="AZ174">
        <f t="shared" si="17"/>
        <v>0</v>
      </c>
    </row>
    <row r="175" spans="1:54">
      <c r="A175" s="5">
        <v>20348</v>
      </c>
      <c r="B175" s="5" t="s">
        <v>1341</v>
      </c>
      <c r="C175" s="5"/>
      <c r="D175" s="5"/>
      <c r="E175" s="5" t="s">
        <v>2400</v>
      </c>
      <c r="F175" s="5" t="s">
        <v>353</v>
      </c>
      <c r="G175" s="5" t="s">
        <v>2401</v>
      </c>
      <c r="H175" s="5" t="s">
        <v>2402</v>
      </c>
      <c r="I175" s="5" t="s">
        <v>364</v>
      </c>
      <c r="J175" s="5" t="s">
        <v>364</v>
      </c>
      <c r="K175" s="5" t="s">
        <v>364</v>
      </c>
      <c r="L175" s="6" t="s">
        <v>437</v>
      </c>
      <c r="M175" s="5" t="s">
        <v>364</v>
      </c>
      <c r="N175" s="5" t="s">
        <v>364</v>
      </c>
      <c r="O175" s="5">
        <v>1</v>
      </c>
      <c r="P175" s="5">
        <v>4.5</v>
      </c>
      <c r="Q175" s="5" t="s">
        <v>438</v>
      </c>
      <c r="R175" s="5" t="s">
        <v>364</v>
      </c>
      <c r="S175" s="5" t="s">
        <v>364</v>
      </c>
      <c r="T175" s="5" t="s">
        <v>438</v>
      </c>
      <c r="U175" s="5" t="s">
        <v>438</v>
      </c>
      <c r="V175" s="5">
        <v>1</v>
      </c>
      <c r="W175" s="5" t="s">
        <v>1346</v>
      </c>
      <c r="X175" s="5">
        <v>112</v>
      </c>
      <c r="Y175" s="5" t="s">
        <v>1362</v>
      </c>
      <c r="Z175" s="5">
        <v>11203</v>
      </c>
      <c r="AA175" s="5" t="s">
        <v>1363</v>
      </c>
      <c r="AB175" s="5" t="s">
        <v>364</v>
      </c>
      <c r="AC175" s="5" t="s">
        <v>361</v>
      </c>
      <c r="AD175" s="5" t="s">
        <v>362</v>
      </c>
      <c r="AE175" s="5" t="s">
        <v>363</v>
      </c>
      <c r="AF175" s="5" t="s">
        <v>364</v>
      </c>
      <c r="AG175" s="5" t="s">
        <v>365</v>
      </c>
      <c r="AH175" s="5" t="s">
        <v>2403</v>
      </c>
      <c r="AI175" s="5" t="s">
        <v>364</v>
      </c>
      <c r="AJ175" s="9">
        <v>40778</v>
      </c>
      <c r="AK175" s="5">
        <v>4.5</v>
      </c>
      <c r="AL175" s="6">
        <v>1534</v>
      </c>
      <c r="AM175" s="6" t="s">
        <v>1397</v>
      </c>
      <c r="AN175" s="6">
        <f t="shared" si="12"/>
        <v>0</v>
      </c>
      <c r="AO175" s="6">
        <v>13.5</v>
      </c>
      <c r="AP175" s="6">
        <v>13.5</v>
      </c>
      <c r="AQ175" s="6">
        <v>6.75</v>
      </c>
      <c r="AR175" s="6">
        <f t="shared" si="13"/>
        <v>0</v>
      </c>
      <c r="AS175" s="6">
        <f t="shared" si="14"/>
        <v>0</v>
      </c>
      <c r="AT175" s="6">
        <f t="shared" si="15"/>
        <v>0</v>
      </c>
      <c r="AU175" s="7">
        <v>0.33333333333333331</v>
      </c>
      <c r="AV175" s="7">
        <f t="shared" si="16"/>
        <v>0.66666666666666663</v>
      </c>
      <c r="AW175" s="5" t="s">
        <v>438</v>
      </c>
      <c r="AX175">
        <v>0</v>
      </c>
      <c r="AY175">
        <v>0</v>
      </c>
      <c r="AZ175">
        <f t="shared" si="17"/>
        <v>0</v>
      </c>
    </row>
    <row r="176" spans="1:54">
      <c r="A176" s="5">
        <v>43233</v>
      </c>
      <c r="B176" s="5" t="s">
        <v>351</v>
      </c>
      <c r="C176" s="5"/>
      <c r="D176" s="5"/>
      <c r="E176" s="5" t="s">
        <v>2408</v>
      </c>
      <c r="F176" s="5" t="s">
        <v>353</v>
      </c>
      <c r="G176" s="5" t="s">
        <v>2409</v>
      </c>
      <c r="H176" s="5" t="s">
        <v>2410</v>
      </c>
      <c r="I176" s="5">
        <v>165</v>
      </c>
      <c r="J176" s="5">
        <v>2413.77</v>
      </c>
      <c r="K176" s="5">
        <v>1984.17</v>
      </c>
      <c r="L176" s="6" t="s">
        <v>2411</v>
      </c>
      <c r="M176" s="5">
        <v>5.5</v>
      </c>
      <c r="N176" s="5">
        <v>80.459999999999994</v>
      </c>
      <c r="O176" s="5" t="s">
        <v>364</v>
      </c>
      <c r="P176" s="5" t="s">
        <v>364</v>
      </c>
      <c r="Q176" s="5" t="s">
        <v>372</v>
      </c>
      <c r="R176" s="5">
        <v>273.26679999999999</v>
      </c>
      <c r="S176" s="5">
        <v>707.98703999999998</v>
      </c>
      <c r="T176" s="5">
        <v>49.68</v>
      </c>
      <c r="U176" s="5">
        <v>49.68</v>
      </c>
      <c r="V176" s="5">
        <v>1</v>
      </c>
      <c r="W176" s="5" t="s">
        <v>1346</v>
      </c>
      <c r="X176" s="5">
        <v>125</v>
      </c>
      <c r="Y176" s="5" t="s">
        <v>1708</v>
      </c>
      <c r="Z176" s="5">
        <v>12501</v>
      </c>
      <c r="AA176" s="5" t="s">
        <v>1708</v>
      </c>
      <c r="AB176" s="5" t="s">
        <v>373</v>
      </c>
      <c r="AC176" s="5" t="s">
        <v>361</v>
      </c>
      <c r="AD176" s="5" t="s">
        <v>362</v>
      </c>
      <c r="AE176" s="5" t="s">
        <v>363</v>
      </c>
      <c r="AF176" s="5" t="s">
        <v>364</v>
      </c>
      <c r="AG176" s="5" t="s">
        <v>365</v>
      </c>
      <c r="AH176" s="5" t="s">
        <v>2412</v>
      </c>
      <c r="AI176" s="5" t="s">
        <v>364</v>
      </c>
      <c r="AJ176" s="5" t="s">
        <v>364</v>
      </c>
      <c r="AK176" s="5">
        <v>2.6</v>
      </c>
      <c r="AL176" s="6">
        <v>5</v>
      </c>
      <c r="AM176" s="6" t="s">
        <v>377</v>
      </c>
      <c r="AN176" s="6">
        <f t="shared" si="12"/>
        <v>0</v>
      </c>
      <c r="AO176" s="6">
        <v>15</v>
      </c>
      <c r="AP176" s="6">
        <v>15</v>
      </c>
      <c r="AQ176" s="6">
        <v>7.5</v>
      </c>
      <c r="AR176" s="6">
        <f t="shared" si="13"/>
        <v>0</v>
      </c>
      <c r="AS176" s="6">
        <f t="shared" si="14"/>
        <v>0</v>
      </c>
      <c r="AT176" s="6">
        <f t="shared" si="15"/>
        <v>0</v>
      </c>
      <c r="AU176" s="7">
        <v>0.65333333333333343</v>
      </c>
      <c r="AV176" s="7">
        <f t="shared" si="16"/>
        <v>0.82666666666666666</v>
      </c>
      <c r="AW176" s="5">
        <v>14.63</v>
      </c>
      <c r="AX176">
        <v>1</v>
      </c>
      <c r="AY176">
        <f>VLOOKUP(A176,'[2]查询当前所有门店保管帐库存（后勤用）'!$D$1:$G$65536,4,FALSE)</f>
        <v>4</v>
      </c>
      <c r="AZ176">
        <f t="shared" si="17"/>
        <v>2</v>
      </c>
    </row>
    <row r="177" spans="1:53">
      <c r="A177" s="5">
        <v>41197</v>
      </c>
      <c r="B177" s="5" t="s">
        <v>351</v>
      </c>
      <c r="C177" s="5"/>
      <c r="D177" s="5"/>
      <c r="E177" s="5" t="s">
        <v>2413</v>
      </c>
      <c r="F177" s="5" t="s">
        <v>353</v>
      </c>
      <c r="G177" s="5" t="s">
        <v>2414</v>
      </c>
      <c r="H177" s="5" t="s">
        <v>2410</v>
      </c>
      <c r="I177" s="5">
        <v>42</v>
      </c>
      <c r="J177" s="5">
        <v>1259.53</v>
      </c>
      <c r="K177" s="5">
        <v>897.59</v>
      </c>
      <c r="L177" s="6" t="s">
        <v>2415</v>
      </c>
      <c r="M177" s="5">
        <v>1.4</v>
      </c>
      <c r="N177" s="5">
        <v>41.98</v>
      </c>
      <c r="O177" s="5" t="s">
        <v>364</v>
      </c>
      <c r="P177" s="5" t="s">
        <v>364</v>
      </c>
      <c r="Q177" s="5" t="s">
        <v>372</v>
      </c>
      <c r="R177" s="5">
        <v>158</v>
      </c>
      <c r="S177" s="5">
        <v>1373.5350000000001</v>
      </c>
      <c r="T177" s="5">
        <v>112.86</v>
      </c>
      <c r="U177" s="5">
        <v>112.86</v>
      </c>
      <c r="V177" s="5">
        <v>1</v>
      </c>
      <c r="W177" s="5" t="s">
        <v>1346</v>
      </c>
      <c r="X177" s="5">
        <v>110</v>
      </c>
      <c r="Y177" s="5" t="s">
        <v>1383</v>
      </c>
      <c r="Z177" s="5">
        <v>11003</v>
      </c>
      <c r="AA177" s="5" t="s">
        <v>1483</v>
      </c>
      <c r="AB177" s="5" t="s">
        <v>373</v>
      </c>
      <c r="AC177" s="5" t="s">
        <v>361</v>
      </c>
      <c r="AD177" s="5" t="s">
        <v>362</v>
      </c>
      <c r="AE177" s="5" t="s">
        <v>363</v>
      </c>
      <c r="AF177" s="5" t="s">
        <v>364</v>
      </c>
      <c r="AG177" s="5" t="s">
        <v>365</v>
      </c>
      <c r="AH177" s="5" t="s">
        <v>2416</v>
      </c>
      <c r="AI177" s="5" t="s">
        <v>364</v>
      </c>
      <c r="AJ177" s="5" t="s">
        <v>364</v>
      </c>
      <c r="AK177" s="5">
        <v>8.5</v>
      </c>
      <c r="AL177" s="6">
        <v>5</v>
      </c>
      <c r="AM177" s="6" t="s">
        <v>377</v>
      </c>
      <c r="AN177" s="6">
        <f t="shared" si="12"/>
        <v>0</v>
      </c>
      <c r="AO177" s="6">
        <v>32.5</v>
      </c>
      <c r="AP177" s="6">
        <v>32.5</v>
      </c>
      <c r="AQ177" s="6">
        <v>16.25</v>
      </c>
      <c r="AR177" s="6">
        <f t="shared" si="13"/>
        <v>0</v>
      </c>
      <c r="AS177" s="6">
        <f t="shared" si="14"/>
        <v>0</v>
      </c>
      <c r="AT177" s="6">
        <f t="shared" si="15"/>
        <v>0</v>
      </c>
      <c r="AU177" s="7">
        <v>0.47692307692307695</v>
      </c>
      <c r="AV177" s="7">
        <f t="shared" si="16"/>
        <v>0.7384615384615385</v>
      </c>
      <c r="AW177" s="5">
        <v>29.99</v>
      </c>
      <c r="AX177">
        <v>0</v>
      </c>
      <c r="AY177">
        <f>VLOOKUP(A177,'[2]查询当前所有门店保管帐库存（后勤用）'!$D$1:$G$65536,4,FALSE)</f>
        <v>1</v>
      </c>
      <c r="AZ177">
        <f t="shared" si="17"/>
        <v>1</v>
      </c>
    </row>
    <row r="178" spans="1:53">
      <c r="A178" s="5">
        <v>69963</v>
      </c>
      <c r="B178" s="5" t="s">
        <v>351</v>
      </c>
      <c r="C178" s="5"/>
      <c r="D178" s="5"/>
      <c r="E178" s="5" t="s">
        <v>2423</v>
      </c>
      <c r="F178" s="5" t="s">
        <v>353</v>
      </c>
      <c r="G178" s="5" t="s">
        <v>2424</v>
      </c>
      <c r="H178" s="5" t="s">
        <v>2425</v>
      </c>
      <c r="I178" s="5">
        <v>22</v>
      </c>
      <c r="J178" s="5">
        <v>314.52999999999997</v>
      </c>
      <c r="K178" s="5">
        <v>208.93</v>
      </c>
      <c r="L178" s="6" t="s">
        <v>1971</v>
      </c>
      <c r="M178" s="5">
        <v>0.73</v>
      </c>
      <c r="N178" s="5">
        <v>10.48</v>
      </c>
      <c r="O178" s="5">
        <v>56</v>
      </c>
      <c r="P178" s="5">
        <v>268.8</v>
      </c>
      <c r="Q178" s="5">
        <v>76.36</v>
      </c>
      <c r="R178" s="5">
        <v>89</v>
      </c>
      <c r="S178" s="5">
        <v>427.2</v>
      </c>
      <c r="T178" s="5">
        <v>121.36</v>
      </c>
      <c r="U178" s="5">
        <v>197.73</v>
      </c>
      <c r="V178" s="5">
        <v>1</v>
      </c>
      <c r="W178" s="5" t="s">
        <v>1346</v>
      </c>
      <c r="X178" s="5">
        <v>109</v>
      </c>
      <c r="Y178" s="5" t="s">
        <v>1509</v>
      </c>
      <c r="Z178" s="5">
        <v>10902</v>
      </c>
      <c r="AA178" s="5" t="s">
        <v>1510</v>
      </c>
      <c r="AB178" s="5" t="s">
        <v>364</v>
      </c>
      <c r="AC178" s="5" t="s">
        <v>361</v>
      </c>
      <c r="AD178" s="5" t="s">
        <v>362</v>
      </c>
      <c r="AE178" s="5" t="s">
        <v>1601</v>
      </c>
      <c r="AF178" s="5" t="s">
        <v>364</v>
      </c>
      <c r="AG178" s="5" t="s">
        <v>365</v>
      </c>
      <c r="AH178" s="5" t="s">
        <v>2426</v>
      </c>
      <c r="AI178" s="5" t="s">
        <v>364</v>
      </c>
      <c r="AJ178" s="5" t="s">
        <v>364</v>
      </c>
      <c r="AK178" s="5">
        <v>4.8</v>
      </c>
      <c r="AL178" s="6">
        <v>12197</v>
      </c>
      <c r="AM178" s="6" t="s">
        <v>1592</v>
      </c>
      <c r="AN178" s="6">
        <f t="shared" si="12"/>
        <v>0</v>
      </c>
      <c r="AO178" s="6">
        <v>14.8</v>
      </c>
      <c r="AP178" s="6">
        <v>14.8</v>
      </c>
      <c r="AQ178" s="6">
        <v>7.4</v>
      </c>
      <c r="AR178" s="6">
        <f t="shared" si="13"/>
        <v>0</v>
      </c>
      <c r="AS178" s="6">
        <f t="shared" si="14"/>
        <v>0</v>
      </c>
      <c r="AT178" s="6">
        <f t="shared" si="15"/>
        <v>0</v>
      </c>
      <c r="AU178" s="7">
        <v>0.35135135135135143</v>
      </c>
      <c r="AV178" s="7">
        <f t="shared" si="16"/>
        <v>0.67567567567567566</v>
      </c>
      <c r="AW178" s="5">
        <v>14.3</v>
      </c>
      <c r="AX178">
        <v>0</v>
      </c>
      <c r="AY178">
        <f>VLOOKUP(A178,'[2]查询当前所有门店保管帐库存（后勤用）'!$D$1:$G$65536,4,FALSE)</f>
        <v>12</v>
      </c>
      <c r="AZ178">
        <f t="shared" si="17"/>
        <v>12</v>
      </c>
    </row>
    <row r="179" spans="1:53">
      <c r="A179" s="5">
        <v>68326</v>
      </c>
      <c r="B179" s="5" t="s">
        <v>351</v>
      </c>
      <c r="C179" s="5"/>
      <c r="D179" s="5"/>
      <c r="E179" s="5" t="s">
        <v>2432</v>
      </c>
      <c r="F179" s="5" t="s">
        <v>353</v>
      </c>
      <c r="G179" s="5" t="s">
        <v>2433</v>
      </c>
      <c r="H179" s="5" t="s">
        <v>2434</v>
      </c>
      <c r="I179" s="5">
        <v>1</v>
      </c>
      <c r="J179" s="5">
        <v>11.7</v>
      </c>
      <c r="K179" s="5">
        <v>7.2</v>
      </c>
      <c r="L179" s="6" t="s">
        <v>898</v>
      </c>
      <c r="M179" s="5">
        <v>0.03</v>
      </c>
      <c r="N179" s="5">
        <v>0.39</v>
      </c>
      <c r="O179" s="5" t="s">
        <v>364</v>
      </c>
      <c r="P179" s="5" t="s">
        <v>364</v>
      </c>
      <c r="Q179" s="5" t="s">
        <v>372</v>
      </c>
      <c r="R179" s="5">
        <v>3</v>
      </c>
      <c r="S179" s="5">
        <v>13.5</v>
      </c>
      <c r="T179" s="5">
        <v>90</v>
      </c>
      <c r="U179" s="5">
        <v>90</v>
      </c>
      <c r="V179" s="5">
        <v>1</v>
      </c>
      <c r="W179" s="5" t="s">
        <v>1346</v>
      </c>
      <c r="X179" s="5">
        <v>126</v>
      </c>
      <c r="Y179" s="5" t="s">
        <v>1478</v>
      </c>
      <c r="Z179" s="5">
        <v>12606</v>
      </c>
      <c r="AA179" s="5" t="s">
        <v>2435</v>
      </c>
      <c r="AB179" s="5" t="s">
        <v>364</v>
      </c>
      <c r="AC179" s="5" t="s">
        <v>361</v>
      </c>
      <c r="AD179" s="5" t="s">
        <v>489</v>
      </c>
      <c r="AE179" s="5" t="s">
        <v>363</v>
      </c>
      <c r="AF179" s="5" t="s">
        <v>364</v>
      </c>
      <c r="AG179" s="5" t="s">
        <v>365</v>
      </c>
      <c r="AH179" s="5" t="s">
        <v>2436</v>
      </c>
      <c r="AI179" s="5" t="s">
        <v>364</v>
      </c>
      <c r="AJ179" s="5" t="s">
        <v>364</v>
      </c>
      <c r="AK179" s="5">
        <v>4.5</v>
      </c>
      <c r="AL179" s="6">
        <v>2</v>
      </c>
      <c r="AM179" s="6" t="s">
        <v>881</v>
      </c>
      <c r="AN179" s="6">
        <f t="shared" si="12"/>
        <v>0</v>
      </c>
      <c r="AO179" s="6">
        <v>11.7</v>
      </c>
      <c r="AP179" s="6">
        <v>11.7</v>
      </c>
      <c r="AQ179" s="6">
        <v>5.85</v>
      </c>
      <c r="AR179" s="6">
        <f t="shared" si="13"/>
        <v>0</v>
      </c>
      <c r="AS179" s="6">
        <f t="shared" si="14"/>
        <v>0</v>
      </c>
      <c r="AT179" s="6">
        <f t="shared" si="15"/>
        <v>0</v>
      </c>
      <c r="AU179" s="7">
        <v>0.23076923076923073</v>
      </c>
      <c r="AV179" s="7">
        <f t="shared" si="16"/>
        <v>0.61538461538461531</v>
      </c>
      <c r="AW179" s="5">
        <v>11.7</v>
      </c>
      <c r="AX179">
        <v>0</v>
      </c>
      <c r="AY179">
        <v>0</v>
      </c>
      <c r="AZ179">
        <f t="shared" si="17"/>
        <v>0</v>
      </c>
    </row>
    <row r="180" spans="1:53">
      <c r="A180" s="5">
        <v>39551</v>
      </c>
      <c r="B180" s="5" t="s">
        <v>351</v>
      </c>
      <c r="C180" s="5"/>
      <c r="D180" s="5"/>
      <c r="E180" s="5" t="s">
        <v>2437</v>
      </c>
      <c r="F180" s="5" t="s">
        <v>353</v>
      </c>
      <c r="G180" s="5" t="s">
        <v>2438</v>
      </c>
      <c r="H180" s="5" t="s">
        <v>2439</v>
      </c>
      <c r="I180" s="5">
        <v>75</v>
      </c>
      <c r="J180" s="5">
        <v>1377.49</v>
      </c>
      <c r="K180" s="5">
        <v>927.49</v>
      </c>
      <c r="L180" s="6" t="s">
        <v>2440</v>
      </c>
      <c r="M180" s="5">
        <v>2.5</v>
      </c>
      <c r="N180" s="5">
        <v>45.92</v>
      </c>
      <c r="O180" s="5">
        <v>40</v>
      </c>
      <c r="P180" s="5">
        <v>240</v>
      </c>
      <c r="Q180" s="5">
        <v>16</v>
      </c>
      <c r="R180" s="5">
        <v>235</v>
      </c>
      <c r="S180" s="5">
        <v>1409.1282000000001</v>
      </c>
      <c r="T180" s="5">
        <v>94</v>
      </c>
      <c r="U180" s="5">
        <v>110</v>
      </c>
      <c r="V180" s="5">
        <v>1</v>
      </c>
      <c r="W180" s="5" t="s">
        <v>1346</v>
      </c>
      <c r="X180" s="5">
        <v>104</v>
      </c>
      <c r="Y180" s="5" t="s">
        <v>1394</v>
      </c>
      <c r="Z180" s="5">
        <v>10401</v>
      </c>
      <c r="AA180" s="5" t="s">
        <v>2441</v>
      </c>
      <c r="AB180" s="5" t="s">
        <v>360</v>
      </c>
      <c r="AC180" s="5" t="s">
        <v>361</v>
      </c>
      <c r="AD180" s="5" t="s">
        <v>362</v>
      </c>
      <c r="AE180" s="5" t="s">
        <v>363</v>
      </c>
      <c r="AF180" s="5" t="s">
        <v>364</v>
      </c>
      <c r="AG180" s="5" t="s">
        <v>365</v>
      </c>
      <c r="AH180" s="5" t="s">
        <v>2442</v>
      </c>
      <c r="AI180" s="5" t="s">
        <v>364</v>
      </c>
      <c r="AJ180" s="5" t="s">
        <v>364</v>
      </c>
      <c r="AK180" s="5">
        <v>6</v>
      </c>
      <c r="AL180" s="6">
        <v>21880</v>
      </c>
      <c r="AM180" s="6" t="s">
        <v>1653</v>
      </c>
      <c r="AN180" s="6">
        <f t="shared" si="12"/>
        <v>0</v>
      </c>
      <c r="AO180" s="6">
        <v>19.8</v>
      </c>
      <c r="AP180" s="6">
        <v>19.8</v>
      </c>
      <c r="AQ180" s="6">
        <v>9.9</v>
      </c>
      <c r="AR180" s="6">
        <f t="shared" si="13"/>
        <v>0</v>
      </c>
      <c r="AS180" s="6">
        <f t="shared" si="14"/>
        <v>0</v>
      </c>
      <c r="AT180" s="6">
        <f t="shared" si="15"/>
        <v>0</v>
      </c>
      <c r="AU180" s="7">
        <v>0.39393939393939398</v>
      </c>
      <c r="AV180" s="7">
        <f t="shared" si="16"/>
        <v>0.69696969696969702</v>
      </c>
      <c r="AW180" s="5">
        <v>18.37</v>
      </c>
      <c r="AX180">
        <v>1</v>
      </c>
      <c r="AY180">
        <f>VLOOKUP(A180,'[2]查询当前所有门店保管帐库存（后勤用）'!$D$1:$G$65536,4,FALSE)</f>
        <v>1</v>
      </c>
      <c r="AZ180">
        <f t="shared" si="17"/>
        <v>-1</v>
      </c>
    </row>
    <row r="181" spans="1:53">
      <c r="A181" s="5">
        <v>88213</v>
      </c>
      <c r="B181" s="5" t="s">
        <v>351</v>
      </c>
      <c r="C181" s="5"/>
      <c r="D181" s="5"/>
      <c r="E181" s="5" t="s">
        <v>2443</v>
      </c>
      <c r="F181" s="5" t="s">
        <v>353</v>
      </c>
      <c r="G181" s="5" t="s">
        <v>2444</v>
      </c>
      <c r="H181" s="5" t="s">
        <v>2445</v>
      </c>
      <c r="I181" s="5">
        <v>7</v>
      </c>
      <c r="J181" s="5">
        <v>178</v>
      </c>
      <c r="K181" s="5">
        <v>122</v>
      </c>
      <c r="L181" s="6" t="s">
        <v>2446</v>
      </c>
      <c r="M181" s="5">
        <v>0.23</v>
      </c>
      <c r="N181" s="5">
        <v>5.93</v>
      </c>
      <c r="O181" s="5" t="s">
        <v>364</v>
      </c>
      <c r="P181" s="5" t="s">
        <v>364</v>
      </c>
      <c r="Q181" s="5" t="s">
        <v>372</v>
      </c>
      <c r="R181" s="5">
        <v>73</v>
      </c>
      <c r="S181" s="5">
        <v>584</v>
      </c>
      <c r="T181" s="5">
        <v>312.86</v>
      </c>
      <c r="U181" s="5">
        <v>312.86</v>
      </c>
      <c r="V181" s="5">
        <v>1</v>
      </c>
      <c r="W181" s="5" t="s">
        <v>1346</v>
      </c>
      <c r="X181" s="5">
        <v>126</v>
      </c>
      <c r="Y181" s="5" t="s">
        <v>1478</v>
      </c>
      <c r="Z181" s="5">
        <v>12605</v>
      </c>
      <c r="AA181" s="5" t="s">
        <v>1479</v>
      </c>
      <c r="AB181" s="5" t="s">
        <v>364</v>
      </c>
      <c r="AC181" s="5" t="s">
        <v>361</v>
      </c>
      <c r="AD181" s="5" t="s">
        <v>489</v>
      </c>
      <c r="AE181" s="5" t="s">
        <v>363</v>
      </c>
      <c r="AF181" s="5" t="s">
        <v>364</v>
      </c>
      <c r="AG181" s="5" t="s">
        <v>365</v>
      </c>
      <c r="AH181" s="5" t="s">
        <v>2447</v>
      </c>
      <c r="AI181" s="5" t="s">
        <v>364</v>
      </c>
      <c r="AJ181" s="5" t="s">
        <v>364</v>
      </c>
      <c r="AK181" s="5">
        <v>8</v>
      </c>
      <c r="AL181" s="6">
        <v>22199</v>
      </c>
      <c r="AM181" s="6" t="s">
        <v>1692</v>
      </c>
      <c r="AN181" s="6">
        <f t="shared" si="12"/>
        <v>0</v>
      </c>
      <c r="AO181" s="6">
        <v>28</v>
      </c>
      <c r="AP181" s="6">
        <v>28</v>
      </c>
      <c r="AQ181" s="6">
        <v>14</v>
      </c>
      <c r="AR181" s="6">
        <f t="shared" si="13"/>
        <v>0</v>
      </c>
      <c r="AS181" s="6">
        <f t="shared" si="14"/>
        <v>0</v>
      </c>
      <c r="AT181" s="6">
        <f t="shared" si="15"/>
        <v>0</v>
      </c>
      <c r="AU181" s="7">
        <v>0.42857142857142855</v>
      </c>
      <c r="AV181" s="7">
        <f t="shared" si="16"/>
        <v>0.7142857142857143</v>
      </c>
      <c r="AW181" s="5">
        <v>25.43</v>
      </c>
      <c r="AX181">
        <v>0</v>
      </c>
      <c r="AY181">
        <v>0</v>
      </c>
      <c r="AZ181">
        <f t="shared" si="17"/>
        <v>0</v>
      </c>
    </row>
    <row r="182" spans="1:53">
      <c r="A182" s="5">
        <v>31409</v>
      </c>
      <c r="B182" s="5" t="s">
        <v>351</v>
      </c>
      <c r="C182" s="5"/>
      <c r="D182" s="5"/>
      <c r="E182" s="5" t="s">
        <v>2448</v>
      </c>
      <c r="F182" s="5" t="s">
        <v>353</v>
      </c>
      <c r="G182" s="5" t="s">
        <v>2449</v>
      </c>
      <c r="H182" s="5" t="s">
        <v>2450</v>
      </c>
      <c r="I182" s="5">
        <v>16</v>
      </c>
      <c r="J182" s="5">
        <v>291.2</v>
      </c>
      <c r="K182" s="5">
        <v>131.80000000000001</v>
      </c>
      <c r="L182" s="6" t="s">
        <v>2451</v>
      </c>
      <c r="M182" s="5">
        <v>0.53</v>
      </c>
      <c r="N182" s="5">
        <v>9.7100000000000009</v>
      </c>
      <c r="O182" s="5">
        <v>2</v>
      </c>
      <c r="P182" s="5">
        <v>13.7</v>
      </c>
      <c r="Q182" s="5">
        <v>3.75</v>
      </c>
      <c r="R182" s="5">
        <v>43</v>
      </c>
      <c r="S182" s="5">
        <v>351.11835300000001</v>
      </c>
      <c r="T182" s="5">
        <v>80.63</v>
      </c>
      <c r="U182" s="5">
        <v>84.38</v>
      </c>
      <c r="V182" s="5">
        <v>1</v>
      </c>
      <c r="W182" s="5" t="s">
        <v>1346</v>
      </c>
      <c r="X182" s="5">
        <v>107</v>
      </c>
      <c r="Y182" s="5" t="s">
        <v>1462</v>
      </c>
      <c r="Z182" s="5">
        <v>10703</v>
      </c>
      <c r="AA182" s="5" t="s">
        <v>1488</v>
      </c>
      <c r="AB182" s="5" t="s">
        <v>364</v>
      </c>
      <c r="AC182" s="5" t="s">
        <v>361</v>
      </c>
      <c r="AD182" s="5" t="s">
        <v>362</v>
      </c>
      <c r="AE182" s="5" t="s">
        <v>1601</v>
      </c>
      <c r="AF182" s="5" t="s">
        <v>364</v>
      </c>
      <c r="AG182" s="5" t="s">
        <v>365</v>
      </c>
      <c r="AH182" s="5" t="s">
        <v>2452</v>
      </c>
      <c r="AI182" s="5" t="s">
        <v>364</v>
      </c>
      <c r="AJ182" s="5" t="s">
        <v>364</v>
      </c>
      <c r="AK182" s="5">
        <v>6.85</v>
      </c>
      <c r="AL182" s="6">
        <v>1534</v>
      </c>
      <c r="AM182" s="6" t="s">
        <v>1397</v>
      </c>
      <c r="AN182" s="6">
        <f t="shared" si="12"/>
        <v>0</v>
      </c>
      <c r="AO182" s="6">
        <v>18.2</v>
      </c>
      <c r="AP182" s="6">
        <v>18.2</v>
      </c>
      <c r="AQ182" s="6">
        <v>9.1</v>
      </c>
      <c r="AR182" s="6">
        <f t="shared" si="13"/>
        <v>0</v>
      </c>
      <c r="AS182" s="6">
        <f t="shared" si="14"/>
        <v>0</v>
      </c>
      <c r="AT182" s="6">
        <f t="shared" si="15"/>
        <v>0</v>
      </c>
      <c r="AU182" s="7">
        <v>0.24725274725274726</v>
      </c>
      <c r="AV182" s="7">
        <f t="shared" si="16"/>
        <v>0.62362637362637363</v>
      </c>
      <c r="AW182" s="5">
        <v>18.2</v>
      </c>
      <c r="AX182">
        <v>0</v>
      </c>
      <c r="AY182">
        <f>VLOOKUP(A182,'[2]查询当前所有门店保管帐库存（后勤用）'!$D$1:$G$65536,4,FALSE)</f>
        <v>9</v>
      </c>
      <c r="AZ182">
        <f t="shared" si="17"/>
        <v>9</v>
      </c>
    </row>
    <row r="183" spans="1:53">
      <c r="A183" s="5">
        <v>106305</v>
      </c>
      <c r="B183" s="5" t="s">
        <v>351</v>
      </c>
      <c r="C183" s="5"/>
      <c r="D183" s="5"/>
      <c r="E183" s="5" t="s">
        <v>2453</v>
      </c>
      <c r="F183" s="5" t="s">
        <v>353</v>
      </c>
      <c r="G183" s="5" t="s">
        <v>2454</v>
      </c>
      <c r="H183" s="5" t="s">
        <v>2455</v>
      </c>
      <c r="I183" s="5">
        <v>4</v>
      </c>
      <c r="J183" s="5">
        <v>112</v>
      </c>
      <c r="K183" s="5">
        <v>84</v>
      </c>
      <c r="L183" s="6" t="s">
        <v>2456</v>
      </c>
      <c r="M183" s="5">
        <v>0.13</v>
      </c>
      <c r="N183" s="5">
        <v>3.73</v>
      </c>
      <c r="O183" s="5">
        <v>15</v>
      </c>
      <c r="P183" s="5">
        <v>105</v>
      </c>
      <c r="Q183" s="5">
        <v>112.5</v>
      </c>
      <c r="R183" s="5">
        <v>81</v>
      </c>
      <c r="S183" s="5">
        <v>567</v>
      </c>
      <c r="T183" s="5">
        <v>607.5</v>
      </c>
      <c r="U183" s="5">
        <v>720</v>
      </c>
      <c r="V183" s="5">
        <v>1</v>
      </c>
      <c r="W183" s="5" t="s">
        <v>1346</v>
      </c>
      <c r="X183" s="5">
        <v>104</v>
      </c>
      <c r="Y183" s="5" t="s">
        <v>1394</v>
      </c>
      <c r="Z183" s="5">
        <v>10409</v>
      </c>
      <c r="AA183" s="5" t="s">
        <v>1451</v>
      </c>
      <c r="AB183" s="5" t="s">
        <v>360</v>
      </c>
      <c r="AC183" s="5" t="s">
        <v>361</v>
      </c>
      <c r="AD183" s="5" t="s">
        <v>489</v>
      </c>
      <c r="AE183" s="5" t="s">
        <v>363</v>
      </c>
      <c r="AF183" s="5" t="s">
        <v>364</v>
      </c>
      <c r="AG183" s="5" t="s">
        <v>365</v>
      </c>
      <c r="AH183" s="5" t="s">
        <v>2457</v>
      </c>
      <c r="AI183" s="5" t="s">
        <v>364</v>
      </c>
      <c r="AJ183" s="5" t="s">
        <v>364</v>
      </c>
      <c r="AK183" s="5">
        <v>7</v>
      </c>
      <c r="AL183" s="6">
        <v>22199</v>
      </c>
      <c r="AM183" s="6" t="s">
        <v>1692</v>
      </c>
      <c r="AN183" s="6">
        <f t="shared" si="12"/>
        <v>0</v>
      </c>
      <c r="AO183" s="6">
        <v>28</v>
      </c>
      <c r="AP183" s="6">
        <v>28</v>
      </c>
      <c r="AQ183" s="6">
        <v>14</v>
      </c>
      <c r="AR183" s="6">
        <f t="shared" si="13"/>
        <v>0</v>
      </c>
      <c r="AS183" s="6">
        <f t="shared" si="14"/>
        <v>0</v>
      </c>
      <c r="AT183" s="6">
        <f t="shared" si="15"/>
        <v>0</v>
      </c>
      <c r="AU183" s="7">
        <v>0.5</v>
      </c>
      <c r="AV183" s="7">
        <f t="shared" si="16"/>
        <v>0.75</v>
      </c>
      <c r="AW183" s="5">
        <v>28</v>
      </c>
      <c r="AX183">
        <v>0</v>
      </c>
      <c r="AY183">
        <f>VLOOKUP(A183,'[2]查询当前所有门店保管帐库存（后勤用）'!$D$1:$G$65536,4,FALSE)</f>
        <v>3</v>
      </c>
      <c r="AZ183">
        <f t="shared" si="17"/>
        <v>3</v>
      </c>
    </row>
    <row r="184" spans="1:53">
      <c r="A184" s="5">
        <v>41087</v>
      </c>
      <c r="B184" s="5" t="s">
        <v>351</v>
      </c>
      <c r="C184" s="5"/>
      <c r="D184" s="5"/>
      <c r="E184" s="5" t="s">
        <v>2458</v>
      </c>
      <c r="F184" s="5" t="s">
        <v>353</v>
      </c>
      <c r="G184" s="5" t="s">
        <v>2459</v>
      </c>
      <c r="H184" s="5" t="s">
        <v>2460</v>
      </c>
      <c r="I184" s="5">
        <v>5</v>
      </c>
      <c r="J184" s="5">
        <v>47.24</v>
      </c>
      <c r="K184" s="5">
        <v>32.911999999999999</v>
      </c>
      <c r="L184" s="6" t="s">
        <v>2461</v>
      </c>
      <c r="M184" s="5">
        <v>0.17</v>
      </c>
      <c r="N184" s="5">
        <v>1.57</v>
      </c>
      <c r="O184" s="5" t="s">
        <v>364</v>
      </c>
      <c r="P184" s="5" t="s">
        <v>364</v>
      </c>
      <c r="Q184" s="5" t="s">
        <v>372</v>
      </c>
      <c r="R184" s="5">
        <v>5</v>
      </c>
      <c r="S184" s="5">
        <v>14.08</v>
      </c>
      <c r="T184" s="5">
        <v>30</v>
      </c>
      <c r="U184" s="5">
        <v>30</v>
      </c>
      <c r="V184" s="5">
        <v>1</v>
      </c>
      <c r="W184" s="5" t="s">
        <v>1346</v>
      </c>
      <c r="X184" s="5">
        <v>101</v>
      </c>
      <c r="Y184" s="5" t="s">
        <v>1401</v>
      </c>
      <c r="Z184" s="5">
        <v>10105</v>
      </c>
      <c r="AA184" s="5" t="s">
        <v>1440</v>
      </c>
      <c r="AB184" s="5" t="s">
        <v>364</v>
      </c>
      <c r="AC184" s="5" t="s">
        <v>361</v>
      </c>
      <c r="AD184" s="5" t="s">
        <v>362</v>
      </c>
      <c r="AE184" s="5" t="s">
        <v>363</v>
      </c>
      <c r="AF184" s="5" t="s">
        <v>364</v>
      </c>
      <c r="AG184" s="5" t="s">
        <v>365</v>
      </c>
      <c r="AH184" s="5" t="s">
        <v>2462</v>
      </c>
      <c r="AI184" s="5" t="s">
        <v>364</v>
      </c>
      <c r="AJ184" s="5" t="s">
        <v>364</v>
      </c>
      <c r="AK184" s="5">
        <v>2.8</v>
      </c>
      <c r="AL184" s="6">
        <v>5</v>
      </c>
      <c r="AM184" s="6" t="s">
        <v>377</v>
      </c>
      <c r="AN184" s="6">
        <f t="shared" si="12"/>
        <v>0</v>
      </c>
      <c r="AO184" s="6">
        <v>11</v>
      </c>
      <c r="AP184" s="6">
        <v>10.5</v>
      </c>
      <c r="AQ184" s="6">
        <v>5.5</v>
      </c>
      <c r="AR184" s="6">
        <f t="shared" si="13"/>
        <v>0</v>
      </c>
      <c r="AS184" s="6">
        <f t="shared" si="14"/>
        <v>0</v>
      </c>
      <c r="AT184" s="6">
        <f t="shared" si="15"/>
        <v>0</v>
      </c>
      <c r="AU184" s="7">
        <v>0.49090909090909096</v>
      </c>
      <c r="AV184" s="7">
        <f t="shared" si="16"/>
        <v>0.73333333333333339</v>
      </c>
      <c r="AW184" s="5">
        <v>9.4499999999999993</v>
      </c>
      <c r="AX184">
        <v>0</v>
      </c>
      <c r="AY184">
        <v>0</v>
      </c>
      <c r="AZ184">
        <f t="shared" si="17"/>
        <v>0</v>
      </c>
    </row>
    <row r="185" spans="1:53">
      <c r="A185" s="5">
        <v>104137</v>
      </c>
      <c r="B185" s="5" t="s">
        <v>351</v>
      </c>
      <c r="C185" s="5"/>
      <c r="D185" s="5"/>
      <c r="E185" s="5" t="s">
        <v>2463</v>
      </c>
      <c r="F185" s="5" t="s">
        <v>353</v>
      </c>
      <c r="G185" s="5" t="s">
        <v>2464</v>
      </c>
      <c r="H185" s="5" t="s">
        <v>2465</v>
      </c>
      <c r="I185" s="5">
        <v>53</v>
      </c>
      <c r="J185" s="5">
        <v>1151.2</v>
      </c>
      <c r="K185" s="5">
        <v>790.8</v>
      </c>
      <c r="L185" s="6" t="s">
        <v>2466</v>
      </c>
      <c r="M185" s="5">
        <v>1.77</v>
      </c>
      <c r="N185" s="5">
        <v>38.369999999999997</v>
      </c>
      <c r="O185" s="5" t="s">
        <v>364</v>
      </c>
      <c r="P185" s="5" t="s">
        <v>364</v>
      </c>
      <c r="Q185" s="5" t="s">
        <v>372</v>
      </c>
      <c r="R185" s="5">
        <v>101</v>
      </c>
      <c r="S185" s="5">
        <v>686.8</v>
      </c>
      <c r="T185" s="5">
        <v>57.17</v>
      </c>
      <c r="U185" s="5">
        <v>57.17</v>
      </c>
      <c r="V185" s="5">
        <v>1</v>
      </c>
      <c r="W185" s="5" t="s">
        <v>1346</v>
      </c>
      <c r="X185" s="5">
        <v>112</v>
      </c>
      <c r="Y185" s="5" t="s">
        <v>1362</v>
      </c>
      <c r="Z185" s="5">
        <v>11203</v>
      </c>
      <c r="AA185" s="5" t="s">
        <v>1363</v>
      </c>
      <c r="AB185" s="5" t="s">
        <v>360</v>
      </c>
      <c r="AC185" s="5" t="s">
        <v>361</v>
      </c>
      <c r="AD185" s="5" t="s">
        <v>489</v>
      </c>
      <c r="AE185" s="5" t="s">
        <v>363</v>
      </c>
      <c r="AF185" s="5" t="s">
        <v>364</v>
      </c>
      <c r="AG185" s="5" t="s">
        <v>365</v>
      </c>
      <c r="AH185" s="5" t="s">
        <v>2467</v>
      </c>
      <c r="AI185" s="5" t="s">
        <v>364</v>
      </c>
      <c r="AJ185" s="5" t="s">
        <v>364</v>
      </c>
      <c r="AK185" s="5">
        <v>6.8</v>
      </c>
      <c r="AL185" s="6">
        <v>70543</v>
      </c>
      <c r="AM185" s="6" t="s">
        <v>2468</v>
      </c>
      <c r="AN185" s="6">
        <f t="shared" si="12"/>
        <v>0</v>
      </c>
      <c r="AO185" s="6">
        <v>23</v>
      </c>
      <c r="AP185" s="6">
        <v>23</v>
      </c>
      <c r="AQ185" s="6">
        <v>11.5</v>
      </c>
      <c r="AR185" s="6">
        <f t="shared" si="13"/>
        <v>0</v>
      </c>
      <c r="AS185" s="6">
        <f t="shared" si="14"/>
        <v>0</v>
      </c>
      <c r="AT185" s="6">
        <f t="shared" si="15"/>
        <v>0</v>
      </c>
      <c r="AU185" s="7">
        <v>0.40869565217391307</v>
      </c>
      <c r="AV185" s="7">
        <f t="shared" si="16"/>
        <v>0.70434782608695645</v>
      </c>
      <c r="AW185" s="5">
        <v>21.72</v>
      </c>
      <c r="AX185">
        <v>1</v>
      </c>
      <c r="AY185">
        <f>VLOOKUP(A185,'[2]查询当前所有门店保管帐库存（后勤用）'!$D$1:$G$65536,4,FALSE)</f>
        <v>1</v>
      </c>
      <c r="AZ185">
        <f t="shared" si="17"/>
        <v>-1</v>
      </c>
    </row>
    <row r="186" spans="1:53">
      <c r="A186" s="5">
        <v>1505</v>
      </c>
      <c r="B186" s="5" t="s">
        <v>351</v>
      </c>
      <c r="C186" s="5"/>
      <c r="D186" s="5"/>
      <c r="E186" s="5" t="s">
        <v>2475</v>
      </c>
      <c r="F186" s="5" t="s">
        <v>353</v>
      </c>
      <c r="G186" s="5" t="s">
        <v>2476</v>
      </c>
      <c r="H186" s="5" t="s">
        <v>2465</v>
      </c>
      <c r="I186" s="5">
        <v>13</v>
      </c>
      <c r="J186" s="5">
        <v>227.71</v>
      </c>
      <c r="K186" s="5">
        <v>134.11000000000001</v>
      </c>
      <c r="L186" s="6" t="s">
        <v>2477</v>
      </c>
      <c r="M186" s="5">
        <v>0.43</v>
      </c>
      <c r="N186" s="5">
        <v>7.59</v>
      </c>
      <c r="O186" s="5" t="s">
        <v>364</v>
      </c>
      <c r="P186" s="5" t="s">
        <v>364</v>
      </c>
      <c r="Q186" s="5" t="s">
        <v>372</v>
      </c>
      <c r="R186" s="5">
        <v>180</v>
      </c>
      <c r="S186" s="5">
        <v>1296</v>
      </c>
      <c r="T186" s="5">
        <v>415.38</v>
      </c>
      <c r="U186" s="5">
        <v>415.38</v>
      </c>
      <c r="V186" s="5">
        <v>1</v>
      </c>
      <c r="W186" s="5" t="s">
        <v>1346</v>
      </c>
      <c r="X186" s="5">
        <v>107</v>
      </c>
      <c r="Y186" s="5" t="s">
        <v>1462</v>
      </c>
      <c r="Z186" s="5">
        <v>10706</v>
      </c>
      <c r="AA186" s="5" t="s">
        <v>2478</v>
      </c>
      <c r="AB186" s="5" t="s">
        <v>364</v>
      </c>
      <c r="AC186" s="5" t="s">
        <v>361</v>
      </c>
      <c r="AD186" s="5" t="s">
        <v>362</v>
      </c>
      <c r="AE186" s="5" t="s">
        <v>363</v>
      </c>
      <c r="AF186" s="5" t="s">
        <v>364</v>
      </c>
      <c r="AG186" s="5" t="s">
        <v>365</v>
      </c>
      <c r="AH186" s="5" t="s">
        <v>2479</v>
      </c>
      <c r="AI186" s="5" t="s">
        <v>364</v>
      </c>
      <c r="AJ186" s="5" t="s">
        <v>364</v>
      </c>
      <c r="AK186" s="5">
        <v>7.2</v>
      </c>
      <c r="AL186" s="6">
        <v>70543</v>
      </c>
      <c r="AM186" s="6" t="s">
        <v>2468</v>
      </c>
      <c r="AN186" s="6">
        <f t="shared" si="12"/>
        <v>0</v>
      </c>
      <c r="AO186" s="6">
        <v>18</v>
      </c>
      <c r="AP186" s="6">
        <v>18</v>
      </c>
      <c r="AQ186" s="6">
        <v>9</v>
      </c>
      <c r="AR186" s="6">
        <f t="shared" si="13"/>
        <v>0</v>
      </c>
      <c r="AS186" s="6">
        <f t="shared" si="14"/>
        <v>0</v>
      </c>
      <c r="AT186" s="6">
        <f t="shared" si="15"/>
        <v>0</v>
      </c>
      <c r="AU186" s="7">
        <v>0.2</v>
      </c>
      <c r="AV186" s="7">
        <f t="shared" si="16"/>
        <v>0.60000000000000009</v>
      </c>
      <c r="AW186" s="5">
        <v>17.52</v>
      </c>
      <c r="AX186">
        <v>0</v>
      </c>
      <c r="AY186">
        <f>VLOOKUP(A186,'[2]查询当前所有门店保管帐库存（后勤用）'!$D$1:$G$65536,4,FALSE)</f>
        <v>6</v>
      </c>
      <c r="AZ186">
        <f t="shared" si="17"/>
        <v>6</v>
      </c>
    </row>
    <row r="187" spans="1:53">
      <c r="A187" s="5">
        <v>50249</v>
      </c>
      <c r="B187" s="5" t="s">
        <v>351</v>
      </c>
      <c r="C187" s="5">
        <f>VLOOKUP(A187,[1]查询时间段分门店销售明细!$D$1:$N$65536,11,FALSE)</f>
        <v>6</v>
      </c>
      <c r="D187" s="5">
        <f>VLOOKUP(A187,[1]查询时间段分门店销售明细!$D$1:$O$65536,12,FALSE)</f>
        <v>64.349999999999994</v>
      </c>
      <c r="E187" s="5" t="s">
        <v>2458</v>
      </c>
      <c r="F187" s="5" t="s">
        <v>353</v>
      </c>
      <c r="G187" s="5" t="s">
        <v>2459</v>
      </c>
      <c r="H187" s="5" t="s">
        <v>2480</v>
      </c>
      <c r="I187" s="5">
        <v>217</v>
      </c>
      <c r="J187" s="5">
        <v>2300.7199999999998</v>
      </c>
      <c r="K187" s="5">
        <v>1476.12</v>
      </c>
      <c r="L187" s="6" t="s">
        <v>2481</v>
      </c>
      <c r="M187" s="5">
        <v>7.23</v>
      </c>
      <c r="N187" s="5">
        <v>76.69</v>
      </c>
      <c r="O187" s="5">
        <v>461</v>
      </c>
      <c r="P187" s="5">
        <v>1751.8</v>
      </c>
      <c r="Q187" s="5">
        <v>63.73</v>
      </c>
      <c r="R187" s="5">
        <v>358</v>
      </c>
      <c r="S187" s="5">
        <v>1360.4</v>
      </c>
      <c r="T187" s="5">
        <v>49.49</v>
      </c>
      <c r="U187" s="5">
        <v>113.23</v>
      </c>
      <c r="V187" s="5">
        <v>1</v>
      </c>
      <c r="W187" s="5" t="s">
        <v>1346</v>
      </c>
      <c r="X187" s="5">
        <v>101</v>
      </c>
      <c r="Y187" s="5" t="s">
        <v>1401</v>
      </c>
      <c r="Z187" s="5">
        <v>10105</v>
      </c>
      <c r="AA187" s="5" t="s">
        <v>1440</v>
      </c>
      <c r="AB187" s="5" t="s">
        <v>360</v>
      </c>
      <c r="AC187" s="5" t="s">
        <v>361</v>
      </c>
      <c r="AD187" s="5" t="s">
        <v>362</v>
      </c>
      <c r="AE187" s="5" t="s">
        <v>363</v>
      </c>
      <c r="AF187" s="5" t="s">
        <v>364</v>
      </c>
      <c r="AG187" s="5" t="s">
        <v>365</v>
      </c>
      <c r="AH187" s="5" t="s">
        <v>2482</v>
      </c>
      <c r="AI187" s="5" t="s">
        <v>364</v>
      </c>
      <c r="AJ187" s="5" t="s">
        <v>364</v>
      </c>
      <c r="AK187" s="5">
        <v>3.8</v>
      </c>
      <c r="AL187" s="6">
        <v>20929</v>
      </c>
      <c r="AM187" s="6" t="s">
        <v>2356</v>
      </c>
      <c r="AN187" s="6">
        <f t="shared" si="12"/>
        <v>22.799999999999997</v>
      </c>
      <c r="AO187" s="6">
        <v>11</v>
      </c>
      <c r="AP187" s="6">
        <v>11</v>
      </c>
      <c r="AQ187" s="6">
        <v>5.5</v>
      </c>
      <c r="AR187" s="6">
        <f t="shared" si="13"/>
        <v>33</v>
      </c>
      <c r="AS187" s="6">
        <f t="shared" si="14"/>
        <v>41.55</v>
      </c>
      <c r="AT187" s="6">
        <f t="shared" si="15"/>
        <v>10.200000000000003</v>
      </c>
      <c r="AU187" s="7">
        <v>0.30909090909090914</v>
      </c>
      <c r="AV187" s="7">
        <f t="shared" si="16"/>
        <v>0.65454545454545454</v>
      </c>
      <c r="AW187" s="5">
        <v>10.6</v>
      </c>
      <c r="AX187">
        <v>6</v>
      </c>
      <c r="AY187">
        <f>VLOOKUP(A187,'[2]查询当前所有门店保管帐库存（后勤用）'!$D$1:$G$65536,4,FALSE)</f>
        <v>14</v>
      </c>
      <c r="AZ187">
        <f t="shared" si="17"/>
        <v>2</v>
      </c>
    </row>
    <row r="188" spans="1:53">
      <c r="A188" s="5">
        <v>69935</v>
      </c>
      <c r="B188" s="5" t="s">
        <v>351</v>
      </c>
      <c r="C188" s="5"/>
      <c r="D188" s="5"/>
      <c r="E188" s="5" t="s">
        <v>2487</v>
      </c>
      <c r="F188" s="5" t="s">
        <v>353</v>
      </c>
      <c r="G188" s="5" t="s">
        <v>2488</v>
      </c>
      <c r="H188" s="5" t="s">
        <v>2489</v>
      </c>
      <c r="I188" s="5" t="s">
        <v>364</v>
      </c>
      <c r="J188" s="5" t="s">
        <v>364</v>
      </c>
      <c r="K188" s="5" t="s">
        <v>364</v>
      </c>
      <c r="L188" s="6" t="s">
        <v>437</v>
      </c>
      <c r="M188" s="5" t="s">
        <v>364</v>
      </c>
      <c r="N188" s="5" t="s">
        <v>364</v>
      </c>
      <c r="O188" s="5" t="s">
        <v>364</v>
      </c>
      <c r="P188" s="5" t="s">
        <v>364</v>
      </c>
      <c r="Q188" s="5" t="s">
        <v>438</v>
      </c>
      <c r="R188" s="5">
        <v>12</v>
      </c>
      <c r="S188" s="5">
        <v>93.6</v>
      </c>
      <c r="T188" s="5" t="s">
        <v>438</v>
      </c>
      <c r="U188" s="5" t="s">
        <v>438</v>
      </c>
      <c r="V188" s="5">
        <v>1</v>
      </c>
      <c r="W188" s="5" t="s">
        <v>1346</v>
      </c>
      <c r="X188" s="5">
        <v>109</v>
      </c>
      <c r="Y188" s="5" t="s">
        <v>1509</v>
      </c>
      <c r="Z188" s="5">
        <v>10905</v>
      </c>
      <c r="AA188" s="5" t="s">
        <v>2490</v>
      </c>
      <c r="AB188" s="5" t="s">
        <v>364</v>
      </c>
      <c r="AC188" s="5" t="s">
        <v>361</v>
      </c>
      <c r="AD188" s="5" t="s">
        <v>489</v>
      </c>
      <c r="AE188" s="5" t="s">
        <v>363</v>
      </c>
      <c r="AF188" s="5" t="s">
        <v>364</v>
      </c>
      <c r="AG188" s="5" t="s">
        <v>365</v>
      </c>
      <c r="AH188" s="5" t="s">
        <v>2491</v>
      </c>
      <c r="AI188" s="5" t="s">
        <v>364</v>
      </c>
      <c r="AJ188" s="5" t="s">
        <v>364</v>
      </c>
      <c r="AK188" s="5">
        <v>7.8</v>
      </c>
      <c r="AL188" s="6">
        <v>20929</v>
      </c>
      <c r="AM188" s="6" t="s">
        <v>2356</v>
      </c>
      <c r="AN188" s="6">
        <f t="shared" si="12"/>
        <v>0</v>
      </c>
      <c r="AO188" s="6">
        <v>25.6</v>
      </c>
      <c r="AP188" s="6">
        <v>25.6</v>
      </c>
      <c r="AQ188" s="6">
        <v>12.8</v>
      </c>
      <c r="AR188" s="6">
        <f t="shared" si="13"/>
        <v>0</v>
      </c>
      <c r="AS188" s="6">
        <f t="shared" si="14"/>
        <v>0</v>
      </c>
      <c r="AT188" s="6">
        <f t="shared" si="15"/>
        <v>0</v>
      </c>
      <c r="AU188" s="7">
        <v>0.390625</v>
      </c>
      <c r="AV188" s="7">
        <f t="shared" si="16"/>
        <v>0.6953125</v>
      </c>
      <c r="AW188" s="5" t="s">
        <v>438</v>
      </c>
      <c r="AX188">
        <v>0</v>
      </c>
      <c r="AY188">
        <v>0</v>
      </c>
      <c r="AZ188">
        <f t="shared" si="17"/>
        <v>0</v>
      </c>
    </row>
    <row r="189" spans="1:53">
      <c r="A189" s="5">
        <v>29471</v>
      </c>
      <c r="B189" s="5" t="s">
        <v>351</v>
      </c>
      <c r="C189" s="5"/>
      <c r="D189" s="5"/>
      <c r="E189" s="5" t="s">
        <v>2492</v>
      </c>
      <c r="F189" s="5" t="s">
        <v>353</v>
      </c>
      <c r="G189" s="5" t="s">
        <v>2493</v>
      </c>
      <c r="H189" s="5" t="s">
        <v>2494</v>
      </c>
      <c r="I189" s="5">
        <v>1</v>
      </c>
      <c r="J189" s="5">
        <v>33.5</v>
      </c>
      <c r="K189" s="5">
        <v>23.5</v>
      </c>
      <c r="L189" s="6" t="s">
        <v>2495</v>
      </c>
      <c r="M189" s="5">
        <v>0.03</v>
      </c>
      <c r="N189" s="5">
        <v>1.1200000000000001</v>
      </c>
      <c r="O189" s="5" t="s">
        <v>364</v>
      </c>
      <c r="P189" s="5" t="s">
        <v>364</v>
      </c>
      <c r="Q189" s="5" t="s">
        <v>372</v>
      </c>
      <c r="R189" s="5">
        <v>22</v>
      </c>
      <c r="S189" s="5">
        <v>483.61</v>
      </c>
      <c r="T189" s="5">
        <v>660</v>
      </c>
      <c r="U189" s="5">
        <v>660</v>
      </c>
      <c r="V189" s="5">
        <v>1</v>
      </c>
      <c r="W189" s="5" t="s">
        <v>1346</v>
      </c>
      <c r="X189" s="5">
        <v>120</v>
      </c>
      <c r="Y189" s="5" t="s">
        <v>2496</v>
      </c>
      <c r="Z189" s="5">
        <v>12002</v>
      </c>
      <c r="AA189" s="5" t="s">
        <v>2497</v>
      </c>
      <c r="AB189" s="5" t="s">
        <v>919</v>
      </c>
      <c r="AC189" s="5" t="s">
        <v>361</v>
      </c>
      <c r="AD189" s="5" t="s">
        <v>362</v>
      </c>
      <c r="AE189" s="5" t="s">
        <v>363</v>
      </c>
      <c r="AF189" s="5" t="s">
        <v>364</v>
      </c>
      <c r="AG189" s="5" t="s">
        <v>365</v>
      </c>
      <c r="AH189" s="5" t="s">
        <v>2498</v>
      </c>
      <c r="AI189" s="5" t="s">
        <v>364</v>
      </c>
      <c r="AJ189" s="5" t="s">
        <v>364</v>
      </c>
      <c r="AK189" s="5">
        <v>10</v>
      </c>
      <c r="AL189" s="6">
        <v>1534</v>
      </c>
      <c r="AM189" s="6" t="s">
        <v>1397</v>
      </c>
      <c r="AN189" s="6">
        <f t="shared" si="12"/>
        <v>0</v>
      </c>
      <c r="AO189" s="6">
        <v>33.5</v>
      </c>
      <c r="AP189" s="6">
        <v>33.5</v>
      </c>
      <c r="AQ189" s="6">
        <v>16.75</v>
      </c>
      <c r="AR189" s="6">
        <f t="shared" si="13"/>
        <v>0</v>
      </c>
      <c r="AS189" s="6">
        <f t="shared" si="14"/>
        <v>0</v>
      </c>
      <c r="AT189" s="6">
        <f t="shared" si="15"/>
        <v>0</v>
      </c>
      <c r="AU189" s="7">
        <v>0.40298507462686567</v>
      </c>
      <c r="AV189" s="7">
        <f t="shared" si="16"/>
        <v>0.70149253731343286</v>
      </c>
      <c r="AW189" s="5">
        <v>33.5</v>
      </c>
      <c r="AX189">
        <v>0</v>
      </c>
      <c r="AY189">
        <v>0</v>
      </c>
      <c r="AZ189">
        <f t="shared" si="17"/>
        <v>0</v>
      </c>
    </row>
    <row r="190" spans="1:53">
      <c r="A190" s="5">
        <v>77748</v>
      </c>
      <c r="B190" s="5" t="s">
        <v>351</v>
      </c>
      <c r="C190" s="5">
        <f>VLOOKUP(A190,[1]查询时间段分门店销售明细!$D$1:$N$65536,11,FALSE)</f>
        <v>5</v>
      </c>
      <c r="D190" s="5">
        <f>VLOOKUP(A190,[1]查询时间段分门店销售明细!$D$1:$O$65536,12,FALSE)</f>
        <v>115</v>
      </c>
      <c r="E190" s="5" t="s">
        <v>2499</v>
      </c>
      <c r="F190" s="5" t="s">
        <v>353</v>
      </c>
      <c r="G190" s="5" t="s">
        <v>2500</v>
      </c>
      <c r="H190" s="5" t="s">
        <v>2501</v>
      </c>
      <c r="I190" s="5">
        <v>60</v>
      </c>
      <c r="J190" s="5">
        <v>1353.16</v>
      </c>
      <c r="K190" s="5">
        <v>882.85</v>
      </c>
      <c r="L190" s="6" t="s">
        <v>2502</v>
      </c>
      <c r="M190" s="5">
        <v>2</v>
      </c>
      <c r="N190" s="5">
        <v>45.11</v>
      </c>
      <c r="O190" s="5" t="s">
        <v>364</v>
      </c>
      <c r="P190" s="5" t="s">
        <v>364</v>
      </c>
      <c r="Q190" s="5" t="s">
        <v>372</v>
      </c>
      <c r="R190" s="5">
        <v>94</v>
      </c>
      <c r="S190" s="5">
        <v>758.66200000000003</v>
      </c>
      <c r="T190" s="5">
        <v>47</v>
      </c>
      <c r="U190" s="5">
        <v>47</v>
      </c>
      <c r="V190" s="5">
        <v>1</v>
      </c>
      <c r="W190" s="5" t="s">
        <v>1346</v>
      </c>
      <c r="X190" s="5">
        <v>108</v>
      </c>
      <c r="Y190" s="5" t="s">
        <v>1367</v>
      </c>
      <c r="Z190" s="5">
        <v>10802</v>
      </c>
      <c r="AA190" s="5" t="s">
        <v>1421</v>
      </c>
      <c r="AB190" s="5" t="s">
        <v>373</v>
      </c>
      <c r="AC190" s="5" t="s">
        <v>361</v>
      </c>
      <c r="AD190" s="5" t="s">
        <v>362</v>
      </c>
      <c r="AE190" s="5" t="s">
        <v>363</v>
      </c>
      <c r="AF190" s="5" t="s">
        <v>364</v>
      </c>
      <c r="AG190" s="5" t="s">
        <v>365</v>
      </c>
      <c r="AH190" s="5" t="s">
        <v>2503</v>
      </c>
      <c r="AI190" s="5" t="s">
        <v>364</v>
      </c>
      <c r="AJ190" s="5" t="s">
        <v>364</v>
      </c>
      <c r="AK190" s="5">
        <v>7.8</v>
      </c>
      <c r="AL190" s="6">
        <v>5</v>
      </c>
      <c r="AM190" s="6" t="s">
        <v>377</v>
      </c>
      <c r="AN190" s="6">
        <f t="shared" si="12"/>
        <v>39</v>
      </c>
      <c r="AO190" s="6">
        <v>23</v>
      </c>
      <c r="AP190" s="6">
        <v>23</v>
      </c>
      <c r="AQ190" s="6">
        <v>11.5</v>
      </c>
      <c r="AR190" s="6">
        <f t="shared" si="13"/>
        <v>57.5</v>
      </c>
      <c r="AS190" s="6">
        <f t="shared" si="14"/>
        <v>76</v>
      </c>
      <c r="AT190" s="6">
        <f t="shared" si="15"/>
        <v>18.5</v>
      </c>
      <c r="AU190" s="7">
        <v>0.32173913043478264</v>
      </c>
      <c r="AV190" s="7">
        <f t="shared" si="16"/>
        <v>0.66086956521739126</v>
      </c>
      <c r="AW190" s="5">
        <v>22.55</v>
      </c>
      <c r="AX190">
        <v>5</v>
      </c>
      <c r="AY190">
        <f>VLOOKUP(A190,'[2]查询当前所有门店保管帐库存（后勤用）'!$D$1:$G$65536,4,FALSE)</f>
        <v>7</v>
      </c>
      <c r="AZ190">
        <f t="shared" si="17"/>
        <v>-3</v>
      </c>
      <c r="BA190">
        <v>5</v>
      </c>
    </row>
    <row r="191" spans="1:53">
      <c r="A191" s="5">
        <v>3708</v>
      </c>
      <c r="B191" s="5" t="s">
        <v>351</v>
      </c>
      <c r="C191" s="5">
        <f>VLOOKUP(A191,[1]查询时间段分门店销售明细!$D$1:$N$65536,11,FALSE)</f>
        <v>2</v>
      </c>
      <c r="D191" s="5">
        <f>VLOOKUP(A191,[1]查询时间段分门店销售明细!$D$1:$O$65536,12,FALSE)</f>
        <v>26.3</v>
      </c>
      <c r="E191" s="5" t="s">
        <v>2509</v>
      </c>
      <c r="F191" s="5" t="s">
        <v>353</v>
      </c>
      <c r="G191" s="5" t="s">
        <v>2510</v>
      </c>
      <c r="H191" s="5" t="s">
        <v>2511</v>
      </c>
      <c r="I191" s="5">
        <v>9</v>
      </c>
      <c r="J191" s="5">
        <v>154.04</v>
      </c>
      <c r="K191" s="5">
        <v>69.45</v>
      </c>
      <c r="L191" s="6" t="s">
        <v>2512</v>
      </c>
      <c r="M191" s="5">
        <v>0.3</v>
      </c>
      <c r="N191" s="5">
        <v>5.13</v>
      </c>
      <c r="O191" s="5">
        <v>108</v>
      </c>
      <c r="P191" s="5">
        <v>1017.75</v>
      </c>
      <c r="Q191" s="5">
        <v>360</v>
      </c>
      <c r="R191" s="5">
        <v>47</v>
      </c>
      <c r="S191" s="5">
        <v>437.83800000000002</v>
      </c>
      <c r="T191" s="5">
        <v>156.66999999999999</v>
      </c>
      <c r="U191" s="5">
        <v>516.66999999999996</v>
      </c>
      <c r="V191" s="5">
        <v>1</v>
      </c>
      <c r="W191" s="5" t="s">
        <v>1346</v>
      </c>
      <c r="X191" s="5">
        <v>110</v>
      </c>
      <c r="Y191" s="5" t="s">
        <v>1383</v>
      </c>
      <c r="Z191" s="5">
        <v>11003</v>
      </c>
      <c r="AA191" s="5" t="s">
        <v>1483</v>
      </c>
      <c r="AB191" s="5" t="s">
        <v>919</v>
      </c>
      <c r="AC191" s="5" t="s">
        <v>361</v>
      </c>
      <c r="AD191" s="5" t="s">
        <v>489</v>
      </c>
      <c r="AE191" s="5" t="s">
        <v>363</v>
      </c>
      <c r="AF191" s="5" t="s">
        <v>364</v>
      </c>
      <c r="AG191" s="5" t="s">
        <v>365</v>
      </c>
      <c r="AH191" s="5" t="s">
        <v>2513</v>
      </c>
      <c r="AI191" s="5" t="s">
        <v>364</v>
      </c>
      <c r="AJ191" s="5" t="s">
        <v>364</v>
      </c>
      <c r="AK191" s="5">
        <v>6.1</v>
      </c>
      <c r="AL191" s="6">
        <v>5</v>
      </c>
      <c r="AM191" s="6" t="s">
        <v>377</v>
      </c>
      <c r="AN191" s="6">
        <f t="shared" si="12"/>
        <v>12.2</v>
      </c>
      <c r="AO191" s="6">
        <v>19.5</v>
      </c>
      <c r="AP191" s="6">
        <v>19.5</v>
      </c>
      <c r="AQ191" s="6">
        <v>9.75</v>
      </c>
      <c r="AR191" s="6">
        <f t="shared" si="13"/>
        <v>19.5</v>
      </c>
      <c r="AS191" s="6">
        <f t="shared" si="14"/>
        <v>14.100000000000001</v>
      </c>
      <c r="AT191" s="6">
        <f t="shared" si="15"/>
        <v>7.3000000000000007</v>
      </c>
      <c r="AU191" s="7">
        <v>0.37435897435897442</v>
      </c>
      <c r="AV191" s="7">
        <f t="shared" si="16"/>
        <v>0.68717948717948718</v>
      </c>
      <c r="AW191" s="5">
        <v>17.12</v>
      </c>
      <c r="AX191">
        <v>2</v>
      </c>
      <c r="AY191">
        <f>VLOOKUP(A191,'[2]查询当前所有门店保管帐库存（后勤用）'!$D$1:$G$65536,4,FALSE)</f>
        <v>3</v>
      </c>
      <c r="AZ191">
        <f t="shared" si="17"/>
        <v>-1</v>
      </c>
    </row>
    <row r="192" spans="1:53">
      <c r="A192" s="5">
        <v>109489</v>
      </c>
      <c r="B192" s="5" t="s">
        <v>351</v>
      </c>
      <c r="C192" s="5"/>
      <c r="D192" s="5"/>
      <c r="E192" s="5" t="s">
        <v>2530</v>
      </c>
      <c r="F192" s="5" t="s">
        <v>353</v>
      </c>
      <c r="G192" s="5" t="s">
        <v>2531</v>
      </c>
      <c r="H192" s="5" t="s">
        <v>2527</v>
      </c>
      <c r="I192" s="5">
        <v>5</v>
      </c>
      <c r="J192" s="5">
        <v>21.92</v>
      </c>
      <c r="K192" s="5">
        <v>14.42</v>
      </c>
      <c r="L192" s="6" t="s">
        <v>2532</v>
      </c>
      <c r="M192" s="5">
        <v>0.17</v>
      </c>
      <c r="N192" s="5">
        <v>0.73</v>
      </c>
      <c r="O192" s="5" t="s">
        <v>364</v>
      </c>
      <c r="P192" s="5" t="s">
        <v>364</v>
      </c>
      <c r="Q192" s="5" t="s">
        <v>372</v>
      </c>
      <c r="R192" s="5" t="s">
        <v>364</v>
      </c>
      <c r="S192" s="5" t="s">
        <v>364</v>
      </c>
      <c r="T192" s="5" t="s">
        <v>372</v>
      </c>
      <c r="U192" s="5" t="s">
        <v>372</v>
      </c>
      <c r="V192" s="5">
        <v>1</v>
      </c>
      <c r="W192" s="5" t="s">
        <v>1346</v>
      </c>
      <c r="X192" s="5">
        <v>102</v>
      </c>
      <c r="Y192" s="5" t="s">
        <v>1808</v>
      </c>
      <c r="Z192" s="5">
        <v>10204</v>
      </c>
      <c r="AA192" s="5" t="s">
        <v>2533</v>
      </c>
      <c r="AB192" s="5" t="s">
        <v>364</v>
      </c>
      <c r="AC192" s="5" t="s">
        <v>361</v>
      </c>
      <c r="AD192" s="5" t="s">
        <v>362</v>
      </c>
      <c r="AE192" s="5" t="s">
        <v>363</v>
      </c>
      <c r="AF192" s="5" t="s">
        <v>364</v>
      </c>
      <c r="AG192" s="5" t="s">
        <v>365</v>
      </c>
      <c r="AH192" s="5" t="s">
        <v>2534</v>
      </c>
      <c r="AI192" s="5" t="s">
        <v>364</v>
      </c>
      <c r="AJ192" s="5" t="s">
        <v>364</v>
      </c>
      <c r="AK192" s="5">
        <v>1.5</v>
      </c>
      <c r="AL192" s="6">
        <v>72100</v>
      </c>
      <c r="AM192" s="6" t="s">
        <v>2529</v>
      </c>
      <c r="AN192" s="6">
        <f t="shared" si="12"/>
        <v>0</v>
      </c>
      <c r="AO192" s="6">
        <v>5</v>
      </c>
      <c r="AP192" s="6">
        <v>5</v>
      </c>
      <c r="AQ192" s="6">
        <v>2.5</v>
      </c>
      <c r="AR192" s="6">
        <f t="shared" si="13"/>
        <v>0</v>
      </c>
      <c r="AS192" s="6">
        <f t="shared" si="14"/>
        <v>0</v>
      </c>
      <c r="AT192" s="6">
        <f t="shared" si="15"/>
        <v>0</v>
      </c>
      <c r="AU192" s="7">
        <v>0.4</v>
      </c>
      <c r="AV192" s="7">
        <f t="shared" si="16"/>
        <v>0.7</v>
      </c>
      <c r="AW192" s="5">
        <v>4.38</v>
      </c>
      <c r="AX192">
        <v>0</v>
      </c>
      <c r="AY192">
        <v>0</v>
      </c>
      <c r="AZ192">
        <f t="shared" si="17"/>
        <v>0</v>
      </c>
    </row>
    <row r="193" spans="1:54">
      <c r="A193" s="5">
        <v>67821</v>
      </c>
      <c r="B193" s="5" t="s">
        <v>351</v>
      </c>
      <c r="C193" s="5"/>
      <c r="D193" s="5"/>
      <c r="E193" s="5" t="s">
        <v>2539</v>
      </c>
      <c r="F193" s="5" t="s">
        <v>353</v>
      </c>
      <c r="G193" s="5" t="s">
        <v>2540</v>
      </c>
      <c r="H193" s="5" t="s">
        <v>2541</v>
      </c>
      <c r="I193" s="5">
        <v>6</v>
      </c>
      <c r="J193" s="5">
        <v>88.52</v>
      </c>
      <c r="K193" s="5">
        <v>60.72</v>
      </c>
      <c r="L193" s="6" t="s">
        <v>2542</v>
      </c>
      <c r="M193" s="5">
        <v>0.2</v>
      </c>
      <c r="N193" s="5">
        <v>2.95</v>
      </c>
      <c r="O193" s="5" t="s">
        <v>364</v>
      </c>
      <c r="P193" s="5" t="s">
        <v>364</v>
      </c>
      <c r="Q193" s="5" t="s">
        <v>372</v>
      </c>
      <c r="R193" s="5">
        <v>8</v>
      </c>
      <c r="S193" s="5">
        <v>35.79</v>
      </c>
      <c r="T193" s="5">
        <v>40</v>
      </c>
      <c r="U193" s="5">
        <v>40</v>
      </c>
      <c r="V193" s="5">
        <v>1</v>
      </c>
      <c r="W193" s="5" t="s">
        <v>1346</v>
      </c>
      <c r="X193" s="5">
        <v>115</v>
      </c>
      <c r="Y193" s="5" t="s">
        <v>1378</v>
      </c>
      <c r="Z193" s="5">
        <v>11504</v>
      </c>
      <c r="AA193" s="5" t="s">
        <v>1760</v>
      </c>
      <c r="AB193" s="5" t="s">
        <v>364</v>
      </c>
      <c r="AC193" s="5" t="s">
        <v>361</v>
      </c>
      <c r="AD193" s="5" t="s">
        <v>362</v>
      </c>
      <c r="AE193" s="5" t="s">
        <v>363</v>
      </c>
      <c r="AF193" s="5" t="s">
        <v>364</v>
      </c>
      <c r="AG193" s="5" t="s">
        <v>365</v>
      </c>
      <c r="AH193" s="5" t="s">
        <v>2543</v>
      </c>
      <c r="AI193" s="5" t="s">
        <v>364</v>
      </c>
      <c r="AJ193" s="5" t="s">
        <v>364</v>
      </c>
      <c r="AK193" s="5">
        <v>4.3</v>
      </c>
      <c r="AL193" s="6">
        <v>5</v>
      </c>
      <c r="AM193" s="6" t="s">
        <v>377</v>
      </c>
      <c r="AN193" s="6">
        <f t="shared" si="12"/>
        <v>0</v>
      </c>
      <c r="AO193" s="6">
        <v>15.8</v>
      </c>
      <c r="AP193" s="6">
        <v>15.8</v>
      </c>
      <c r="AQ193" s="6">
        <v>7.9</v>
      </c>
      <c r="AR193" s="6">
        <f t="shared" si="13"/>
        <v>0</v>
      </c>
      <c r="AS193" s="6">
        <f t="shared" si="14"/>
        <v>0</v>
      </c>
      <c r="AT193" s="6">
        <f t="shared" si="15"/>
        <v>0</v>
      </c>
      <c r="AU193" s="7">
        <v>0.45569620253164561</v>
      </c>
      <c r="AV193" s="7">
        <f t="shared" si="16"/>
        <v>0.72784810126582278</v>
      </c>
      <c r="AW193" s="5">
        <v>14.75</v>
      </c>
      <c r="AX193">
        <v>0</v>
      </c>
      <c r="AY193">
        <f>VLOOKUP(A193,'[2]查询当前所有门店保管帐库存（后勤用）'!$D$1:$G$65536,4,FALSE)</f>
        <v>1</v>
      </c>
      <c r="AZ193">
        <f t="shared" si="17"/>
        <v>1</v>
      </c>
    </row>
    <row r="194" spans="1:54">
      <c r="A194" s="5">
        <v>67832</v>
      </c>
      <c r="B194" s="5" t="s">
        <v>351</v>
      </c>
      <c r="C194" s="5"/>
      <c r="D194" s="5"/>
      <c r="E194" s="5" t="s">
        <v>2544</v>
      </c>
      <c r="F194" s="5" t="s">
        <v>353</v>
      </c>
      <c r="G194" s="5" t="s">
        <v>2545</v>
      </c>
      <c r="H194" s="5" t="s">
        <v>2541</v>
      </c>
      <c r="I194" s="5">
        <v>8</v>
      </c>
      <c r="J194" s="5">
        <v>136.55000000000001</v>
      </c>
      <c r="K194" s="5">
        <v>53.45</v>
      </c>
      <c r="L194" s="6" t="s">
        <v>2546</v>
      </c>
      <c r="M194" s="5">
        <v>0.27</v>
      </c>
      <c r="N194" s="5">
        <v>4.55</v>
      </c>
      <c r="O194" s="5" t="s">
        <v>364</v>
      </c>
      <c r="P194" s="5" t="s">
        <v>364</v>
      </c>
      <c r="Q194" s="5" t="s">
        <v>372</v>
      </c>
      <c r="R194" s="5">
        <v>96</v>
      </c>
      <c r="S194" s="5">
        <v>775.81500002029998</v>
      </c>
      <c r="T194" s="5">
        <v>360</v>
      </c>
      <c r="U194" s="5">
        <v>360</v>
      </c>
      <c r="V194" s="5">
        <v>1</v>
      </c>
      <c r="W194" s="5" t="s">
        <v>1346</v>
      </c>
      <c r="X194" s="5">
        <v>108</v>
      </c>
      <c r="Y194" s="5" t="s">
        <v>1367</v>
      </c>
      <c r="Z194" s="5">
        <v>10801</v>
      </c>
      <c r="AA194" s="5" t="s">
        <v>1368</v>
      </c>
      <c r="AB194" s="5" t="s">
        <v>364</v>
      </c>
      <c r="AC194" s="5" t="s">
        <v>361</v>
      </c>
      <c r="AD194" s="5" t="s">
        <v>489</v>
      </c>
      <c r="AE194" s="5" t="s">
        <v>363</v>
      </c>
      <c r="AF194" s="5" t="s">
        <v>364</v>
      </c>
      <c r="AG194" s="5" t="s">
        <v>365</v>
      </c>
      <c r="AH194" s="5" t="s">
        <v>2547</v>
      </c>
      <c r="AI194" s="5" t="s">
        <v>364</v>
      </c>
      <c r="AJ194" s="5" t="s">
        <v>364</v>
      </c>
      <c r="AK194" s="5">
        <v>6.5</v>
      </c>
      <c r="AL194" s="6">
        <v>5</v>
      </c>
      <c r="AM194" s="6" t="s">
        <v>377</v>
      </c>
      <c r="AN194" s="6">
        <f t="shared" ref="AN194:AN257" si="18">AK194*C194</f>
        <v>0</v>
      </c>
      <c r="AO194" s="6">
        <v>17.5</v>
      </c>
      <c r="AP194" s="6">
        <v>17.5</v>
      </c>
      <c r="AQ194" s="6">
        <v>8.75</v>
      </c>
      <c r="AR194" s="6">
        <f t="shared" ref="AR194:AR257" si="19">AQ194*C194</f>
        <v>0</v>
      </c>
      <c r="AS194" s="6">
        <f t="shared" ref="AS194:AS257" si="20">D194-AN194</f>
        <v>0</v>
      </c>
      <c r="AT194" s="6">
        <f t="shared" ref="AT194:AT257" si="21">AR194-(AK194*C194)</f>
        <v>0</v>
      </c>
      <c r="AU194" s="7">
        <v>0.25714285714285712</v>
      </c>
      <c r="AV194" s="7">
        <f t="shared" ref="AV194:AV257" si="22">(AP194-AK194)/AP194</f>
        <v>0.62857142857142856</v>
      </c>
      <c r="AW194" s="5">
        <v>17.07</v>
      </c>
      <c r="AX194">
        <v>0</v>
      </c>
      <c r="AY194">
        <f>VLOOKUP(A194,'[2]查询当前所有门店保管帐库存（后勤用）'!$D$1:$G$65536,4,FALSE)</f>
        <v>2</v>
      </c>
      <c r="AZ194">
        <f t="shared" si="17"/>
        <v>2</v>
      </c>
    </row>
    <row r="195" spans="1:54">
      <c r="A195" s="5">
        <v>82207</v>
      </c>
      <c r="B195" s="5" t="s">
        <v>351</v>
      </c>
      <c r="C195" s="5"/>
      <c r="D195" s="5"/>
      <c r="E195" s="5" t="s">
        <v>2548</v>
      </c>
      <c r="F195" s="5" t="s">
        <v>353</v>
      </c>
      <c r="G195" s="5" t="s">
        <v>2549</v>
      </c>
      <c r="H195" s="5" t="s">
        <v>2550</v>
      </c>
      <c r="I195" s="5">
        <v>6</v>
      </c>
      <c r="J195" s="5">
        <v>33.42</v>
      </c>
      <c r="K195" s="5">
        <v>19.579999999999998</v>
      </c>
      <c r="L195" s="6" t="s">
        <v>2406</v>
      </c>
      <c r="M195" s="5">
        <v>0.2</v>
      </c>
      <c r="N195" s="5">
        <v>1.1100000000000001</v>
      </c>
      <c r="O195" s="5" t="s">
        <v>364</v>
      </c>
      <c r="P195" s="5" t="s">
        <v>364</v>
      </c>
      <c r="Q195" s="5" t="s">
        <v>372</v>
      </c>
      <c r="R195" s="5">
        <v>41</v>
      </c>
      <c r="S195" s="5">
        <v>95.58</v>
      </c>
      <c r="T195" s="5">
        <v>205</v>
      </c>
      <c r="U195" s="5">
        <v>205</v>
      </c>
      <c r="V195" s="5">
        <v>1</v>
      </c>
      <c r="W195" s="5" t="s">
        <v>1346</v>
      </c>
      <c r="X195" s="5">
        <v>105</v>
      </c>
      <c r="Y195" s="5" t="s">
        <v>1354</v>
      </c>
      <c r="Z195" s="5">
        <v>10504</v>
      </c>
      <c r="AA195" s="5" t="s">
        <v>1666</v>
      </c>
      <c r="AB195" s="5" t="s">
        <v>919</v>
      </c>
      <c r="AC195" s="5" t="s">
        <v>361</v>
      </c>
      <c r="AD195" s="5" t="s">
        <v>489</v>
      </c>
      <c r="AE195" s="5" t="s">
        <v>363</v>
      </c>
      <c r="AF195" s="5" t="s">
        <v>364</v>
      </c>
      <c r="AG195" s="5" t="s">
        <v>365</v>
      </c>
      <c r="AH195" s="5" t="s">
        <v>2551</v>
      </c>
      <c r="AI195" s="5" t="s">
        <v>364</v>
      </c>
      <c r="AJ195" s="5" t="s">
        <v>364</v>
      </c>
      <c r="AK195" s="5">
        <v>2.2000000000000002</v>
      </c>
      <c r="AL195" s="6">
        <v>5</v>
      </c>
      <c r="AM195" s="6" t="s">
        <v>377</v>
      </c>
      <c r="AN195" s="6">
        <f t="shared" si="18"/>
        <v>0</v>
      </c>
      <c r="AO195" s="6">
        <v>6.5</v>
      </c>
      <c r="AP195" s="6">
        <v>6.5</v>
      </c>
      <c r="AQ195" s="6">
        <v>3.25</v>
      </c>
      <c r="AR195" s="6">
        <f t="shared" si="19"/>
        <v>0</v>
      </c>
      <c r="AS195" s="6">
        <f t="shared" si="20"/>
        <v>0</v>
      </c>
      <c r="AT195" s="6">
        <f t="shared" si="21"/>
        <v>0</v>
      </c>
      <c r="AU195" s="7">
        <v>0.32307692307692304</v>
      </c>
      <c r="AV195" s="7">
        <f t="shared" si="22"/>
        <v>0.66153846153846152</v>
      </c>
      <c r="AW195" s="5">
        <v>5.57</v>
      </c>
      <c r="AX195">
        <v>0</v>
      </c>
      <c r="AY195">
        <v>0</v>
      </c>
      <c r="AZ195">
        <f t="shared" ref="AZ195:AZ258" si="23">AY195-AX195*2</f>
        <v>0</v>
      </c>
      <c r="BB195">
        <f>VLOOKUP(A195,[3]请货管理细单!$B$1:$I$65536,8,FALSE)</f>
        <v>1</v>
      </c>
    </row>
    <row r="196" spans="1:54">
      <c r="A196" s="5">
        <v>104659</v>
      </c>
      <c r="B196" s="5" t="s">
        <v>351</v>
      </c>
      <c r="C196" s="5"/>
      <c r="D196" s="5"/>
      <c r="E196" s="5" t="s">
        <v>2569</v>
      </c>
      <c r="F196" s="5" t="s">
        <v>353</v>
      </c>
      <c r="G196" s="5" t="s">
        <v>2570</v>
      </c>
      <c r="H196" s="5" t="s">
        <v>2571</v>
      </c>
      <c r="I196" s="5">
        <v>13</v>
      </c>
      <c r="J196" s="5">
        <v>151.47</v>
      </c>
      <c r="K196" s="5">
        <v>86.47</v>
      </c>
      <c r="L196" s="6" t="s">
        <v>2572</v>
      </c>
      <c r="M196" s="5">
        <v>0.43</v>
      </c>
      <c r="N196" s="5">
        <v>5.05</v>
      </c>
      <c r="O196" s="5">
        <v>186</v>
      </c>
      <c r="P196" s="5">
        <v>930</v>
      </c>
      <c r="Q196" s="5">
        <v>429.23</v>
      </c>
      <c r="R196" s="5">
        <v>41</v>
      </c>
      <c r="S196" s="5">
        <v>205</v>
      </c>
      <c r="T196" s="5">
        <v>94.62</v>
      </c>
      <c r="U196" s="5">
        <v>523.85</v>
      </c>
      <c r="V196" s="5">
        <v>1</v>
      </c>
      <c r="W196" s="5" t="s">
        <v>1346</v>
      </c>
      <c r="X196" s="5">
        <v>103</v>
      </c>
      <c r="Y196" s="5" t="s">
        <v>1408</v>
      </c>
      <c r="Z196" s="5">
        <v>10302</v>
      </c>
      <c r="AA196" s="5" t="s">
        <v>2573</v>
      </c>
      <c r="AB196" s="5" t="s">
        <v>364</v>
      </c>
      <c r="AC196" s="5" t="s">
        <v>361</v>
      </c>
      <c r="AD196" s="5" t="s">
        <v>362</v>
      </c>
      <c r="AE196" s="5" t="s">
        <v>363</v>
      </c>
      <c r="AF196" s="5" t="s">
        <v>364</v>
      </c>
      <c r="AG196" s="5" t="s">
        <v>365</v>
      </c>
      <c r="AH196" s="5" t="s">
        <v>2574</v>
      </c>
      <c r="AI196" s="5" t="s">
        <v>364</v>
      </c>
      <c r="AJ196" s="5" t="s">
        <v>364</v>
      </c>
      <c r="AK196" s="5">
        <v>5</v>
      </c>
      <c r="AL196" s="6">
        <v>22199</v>
      </c>
      <c r="AM196" s="6" t="s">
        <v>1692</v>
      </c>
      <c r="AN196" s="6">
        <f t="shared" si="18"/>
        <v>0</v>
      </c>
      <c r="AO196" s="6">
        <v>12.5</v>
      </c>
      <c r="AP196" s="6">
        <v>12.5</v>
      </c>
      <c r="AQ196" s="6">
        <v>6.25</v>
      </c>
      <c r="AR196" s="6">
        <f t="shared" si="19"/>
        <v>0</v>
      </c>
      <c r="AS196" s="6">
        <f t="shared" si="20"/>
        <v>0</v>
      </c>
      <c r="AT196" s="6">
        <f t="shared" si="21"/>
        <v>0</v>
      </c>
      <c r="AU196" s="7">
        <v>0.2</v>
      </c>
      <c r="AV196" s="7">
        <f t="shared" si="22"/>
        <v>0.6</v>
      </c>
      <c r="AW196" s="5">
        <v>11.65</v>
      </c>
      <c r="AX196">
        <v>0</v>
      </c>
      <c r="AY196">
        <f>VLOOKUP(A196,'[2]查询当前所有门店保管帐库存（后勤用）'!$D$1:$G$65536,4,FALSE)</f>
        <v>3</v>
      </c>
      <c r="AZ196">
        <f t="shared" si="23"/>
        <v>3</v>
      </c>
    </row>
    <row r="197" spans="1:54">
      <c r="A197" s="5">
        <v>69256</v>
      </c>
      <c r="B197" s="5" t="s">
        <v>351</v>
      </c>
      <c r="C197" s="5"/>
      <c r="D197" s="5"/>
      <c r="E197" s="5" t="s">
        <v>2575</v>
      </c>
      <c r="F197" s="5" t="s">
        <v>353</v>
      </c>
      <c r="G197" s="5" t="s">
        <v>2576</v>
      </c>
      <c r="H197" s="5" t="s">
        <v>2577</v>
      </c>
      <c r="I197" s="5">
        <v>27</v>
      </c>
      <c r="J197" s="5">
        <v>398.81</v>
      </c>
      <c r="K197" s="5">
        <v>277.31</v>
      </c>
      <c r="L197" s="6" t="s">
        <v>2578</v>
      </c>
      <c r="M197" s="5">
        <v>0.9</v>
      </c>
      <c r="N197" s="5">
        <v>13.29</v>
      </c>
      <c r="O197" s="5">
        <v>22</v>
      </c>
      <c r="P197" s="5">
        <v>99</v>
      </c>
      <c r="Q197" s="5">
        <v>24.44</v>
      </c>
      <c r="R197" s="5">
        <v>68</v>
      </c>
      <c r="S197" s="5">
        <v>306.00000000030002</v>
      </c>
      <c r="T197" s="5">
        <v>75.56</v>
      </c>
      <c r="U197" s="5">
        <v>100</v>
      </c>
      <c r="V197" s="5">
        <v>1</v>
      </c>
      <c r="W197" s="5" t="s">
        <v>1346</v>
      </c>
      <c r="X197" s="5">
        <v>114</v>
      </c>
      <c r="Y197" s="5" t="s">
        <v>1347</v>
      </c>
      <c r="Z197" s="5">
        <v>11402</v>
      </c>
      <c r="AA197" s="5" t="s">
        <v>1348</v>
      </c>
      <c r="AB197" s="5" t="s">
        <v>364</v>
      </c>
      <c r="AC197" s="5" t="s">
        <v>361</v>
      </c>
      <c r="AD197" s="5" t="s">
        <v>489</v>
      </c>
      <c r="AE197" s="5" t="s">
        <v>363</v>
      </c>
      <c r="AF197" s="5" t="s">
        <v>364</v>
      </c>
      <c r="AG197" s="5" t="s">
        <v>365</v>
      </c>
      <c r="AH197" s="5" t="s">
        <v>2579</v>
      </c>
      <c r="AI197" s="5" t="s">
        <v>364</v>
      </c>
      <c r="AJ197" s="5" t="s">
        <v>364</v>
      </c>
      <c r="AK197" s="5">
        <v>4.5</v>
      </c>
      <c r="AL197" s="6">
        <v>22199</v>
      </c>
      <c r="AM197" s="6" t="s">
        <v>1692</v>
      </c>
      <c r="AN197" s="6">
        <f t="shared" si="18"/>
        <v>0</v>
      </c>
      <c r="AO197" s="6">
        <v>15</v>
      </c>
      <c r="AP197" s="6">
        <v>15</v>
      </c>
      <c r="AQ197" s="6">
        <v>7.5</v>
      </c>
      <c r="AR197" s="6">
        <f t="shared" si="19"/>
        <v>0</v>
      </c>
      <c r="AS197" s="6">
        <f t="shared" si="20"/>
        <v>0</v>
      </c>
      <c r="AT197" s="6">
        <f t="shared" si="21"/>
        <v>0</v>
      </c>
      <c r="AU197" s="7">
        <v>0.4</v>
      </c>
      <c r="AV197" s="7">
        <f t="shared" si="22"/>
        <v>0.7</v>
      </c>
      <c r="AW197" s="5">
        <v>14.77</v>
      </c>
      <c r="AX197">
        <v>0</v>
      </c>
      <c r="AY197">
        <f>VLOOKUP(A197,'[2]查询当前所有门店保管帐库存（后勤用）'!$D$1:$G$65536,4,FALSE)</f>
        <v>2</v>
      </c>
      <c r="AZ197">
        <f t="shared" si="23"/>
        <v>2</v>
      </c>
    </row>
    <row r="198" spans="1:54">
      <c r="A198" s="5">
        <v>104101</v>
      </c>
      <c r="B198" s="5" t="s">
        <v>351</v>
      </c>
      <c r="C198" s="5"/>
      <c r="D198" s="5"/>
      <c r="E198" s="5" t="s">
        <v>2580</v>
      </c>
      <c r="F198" s="5" t="s">
        <v>353</v>
      </c>
      <c r="G198" s="5" t="s">
        <v>2581</v>
      </c>
      <c r="H198" s="5" t="s">
        <v>2582</v>
      </c>
      <c r="I198" s="5">
        <v>1</v>
      </c>
      <c r="J198" s="5">
        <v>18</v>
      </c>
      <c r="K198" s="5">
        <v>10</v>
      </c>
      <c r="L198" s="6" t="s">
        <v>2583</v>
      </c>
      <c r="M198" s="5">
        <v>0.03</v>
      </c>
      <c r="N198" s="5">
        <v>0.6</v>
      </c>
      <c r="O198" s="5" t="s">
        <v>364</v>
      </c>
      <c r="P198" s="5" t="s">
        <v>364</v>
      </c>
      <c r="Q198" s="5" t="s">
        <v>372</v>
      </c>
      <c r="R198" s="5" t="s">
        <v>364</v>
      </c>
      <c r="S198" s="5" t="s">
        <v>364</v>
      </c>
      <c r="T198" s="5" t="s">
        <v>372</v>
      </c>
      <c r="U198" s="5" t="s">
        <v>372</v>
      </c>
      <c r="V198" s="5">
        <v>1</v>
      </c>
      <c r="W198" s="5" t="s">
        <v>1346</v>
      </c>
      <c r="X198" s="5">
        <v>123</v>
      </c>
      <c r="Y198" s="5" t="s">
        <v>1701</v>
      </c>
      <c r="Z198" s="5">
        <v>12301</v>
      </c>
      <c r="AA198" s="5" t="s">
        <v>1794</v>
      </c>
      <c r="AB198" s="5" t="s">
        <v>364</v>
      </c>
      <c r="AC198" s="5" t="s">
        <v>361</v>
      </c>
      <c r="AD198" s="5" t="s">
        <v>362</v>
      </c>
      <c r="AE198" s="5" t="s">
        <v>363</v>
      </c>
      <c r="AF198" s="5" t="s">
        <v>364</v>
      </c>
      <c r="AG198" s="5" t="s">
        <v>365</v>
      </c>
      <c r="AH198" s="5" t="s">
        <v>2584</v>
      </c>
      <c r="AI198" s="5" t="s">
        <v>364</v>
      </c>
      <c r="AJ198" s="5" t="s">
        <v>364</v>
      </c>
      <c r="AK198" s="5">
        <v>8</v>
      </c>
      <c r="AL198" s="6">
        <v>22199</v>
      </c>
      <c r="AM198" s="6" t="s">
        <v>1692</v>
      </c>
      <c r="AN198" s="6">
        <f t="shared" si="18"/>
        <v>0</v>
      </c>
      <c r="AO198" s="6">
        <v>36</v>
      </c>
      <c r="AP198" s="6">
        <v>36</v>
      </c>
      <c r="AQ198" s="6">
        <v>18</v>
      </c>
      <c r="AR198" s="6">
        <f t="shared" si="19"/>
        <v>0</v>
      </c>
      <c r="AS198" s="6">
        <f t="shared" si="20"/>
        <v>0</v>
      </c>
      <c r="AT198" s="6">
        <f t="shared" si="21"/>
        <v>0</v>
      </c>
      <c r="AU198" s="7">
        <v>0.55555555555555558</v>
      </c>
      <c r="AV198" s="7">
        <f t="shared" si="22"/>
        <v>0.77777777777777779</v>
      </c>
      <c r="AW198" s="5">
        <v>18</v>
      </c>
      <c r="AX198">
        <v>0</v>
      </c>
      <c r="AY198">
        <v>0</v>
      </c>
      <c r="AZ198">
        <f t="shared" si="23"/>
        <v>0</v>
      </c>
    </row>
    <row r="199" spans="1:54">
      <c r="A199" s="5">
        <v>24001</v>
      </c>
      <c r="B199" s="5" t="s">
        <v>351</v>
      </c>
      <c r="C199" s="5"/>
      <c r="D199" s="5"/>
      <c r="E199" s="5" t="s">
        <v>2585</v>
      </c>
      <c r="F199" s="5" t="s">
        <v>353</v>
      </c>
      <c r="G199" s="5" t="s">
        <v>2009</v>
      </c>
      <c r="H199" s="5" t="s">
        <v>2586</v>
      </c>
      <c r="I199" s="5">
        <v>4</v>
      </c>
      <c r="J199" s="5">
        <v>70.2</v>
      </c>
      <c r="K199" s="5">
        <v>49</v>
      </c>
      <c r="L199" s="6" t="s">
        <v>2587</v>
      </c>
      <c r="M199" s="5">
        <v>0.13</v>
      </c>
      <c r="N199" s="5">
        <v>2.34</v>
      </c>
      <c r="O199" s="5">
        <v>4</v>
      </c>
      <c r="P199" s="5">
        <v>21.2</v>
      </c>
      <c r="Q199" s="5">
        <v>30</v>
      </c>
      <c r="R199" s="5">
        <v>116</v>
      </c>
      <c r="S199" s="5">
        <v>614.33838000000003</v>
      </c>
      <c r="T199" s="5">
        <v>870</v>
      </c>
      <c r="U199" s="5">
        <v>900</v>
      </c>
      <c r="V199" s="5">
        <v>1</v>
      </c>
      <c r="W199" s="5" t="s">
        <v>1346</v>
      </c>
      <c r="X199" s="5">
        <v>108</v>
      </c>
      <c r="Y199" s="5" t="s">
        <v>1367</v>
      </c>
      <c r="Z199" s="5">
        <v>10801</v>
      </c>
      <c r="AA199" s="5" t="s">
        <v>1368</v>
      </c>
      <c r="AB199" s="5" t="s">
        <v>364</v>
      </c>
      <c r="AC199" s="5" t="s">
        <v>361</v>
      </c>
      <c r="AD199" s="5" t="s">
        <v>489</v>
      </c>
      <c r="AE199" s="5" t="s">
        <v>363</v>
      </c>
      <c r="AF199" s="5" t="s">
        <v>364</v>
      </c>
      <c r="AG199" s="5" t="s">
        <v>365</v>
      </c>
      <c r="AH199" s="5" t="s">
        <v>2588</v>
      </c>
      <c r="AI199" s="5" t="s">
        <v>364</v>
      </c>
      <c r="AJ199" s="5" t="s">
        <v>364</v>
      </c>
      <c r="AK199" s="5">
        <v>5.3</v>
      </c>
      <c r="AL199" s="6">
        <v>3805</v>
      </c>
      <c r="AM199" s="6" t="s">
        <v>1324</v>
      </c>
      <c r="AN199" s="6">
        <f t="shared" si="18"/>
        <v>0</v>
      </c>
      <c r="AO199" s="6">
        <v>18</v>
      </c>
      <c r="AP199" s="6">
        <v>18</v>
      </c>
      <c r="AQ199" s="6">
        <v>9</v>
      </c>
      <c r="AR199" s="6">
        <f t="shared" si="19"/>
        <v>0</v>
      </c>
      <c r="AS199" s="6">
        <f t="shared" si="20"/>
        <v>0</v>
      </c>
      <c r="AT199" s="6">
        <f t="shared" si="21"/>
        <v>0</v>
      </c>
      <c r="AU199" s="7">
        <v>0.41111111111111115</v>
      </c>
      <c r="AV199" s="7">
        <f t="shared" si="22"/>
        <v>0.70555555555555549</v>
      </c>
      <c r="AW199" s="5">
        <v>17.55</v>
      </c>
      <c r="AX199">
        <v>0</v>
      </c>
      <c r="AY199">
        <f>VLOOKUP(A199,'[2]查询当前所有门店保管帐库存（后勤用）'!$D$1:$G$65536,4,FALSE)</f>
        <v>1</v>
      </c>
      <c r="AZ199">
        <f t="shared" si="23"/>
        <v>1</v>
      </c>
    </row>
    <row r="200" spans="1:54">
      <c r="A200" s="5">
        <v>13303</v>
      </c>
      <c r="B200" s="5" t="s">
        <v>351</v>
      </c>
      <c r="C200" s="5"/>
      <c r="D200" s="5"/>
      <c r="E200" s="5" t="s">
        <v>2589</v>
      </c>
      <c r="F200" s="5" t="s">
        <v>353</v>
      </c>
      <c r="G200" s="5" t="s">
        <v>2590</v>
      </c>
      <c r="H200" s="5" t="s">
        <v>2586</v>
      </c>
      <c r="I200" s="5">
        <v>66</v>
      </c>
      <c r="J200" s="5">
        <v>967.41</v>
      </c>
      <c r="K200" s="5">
        <v>637.41</v>
      </c>
      <c r="L200" s="6" t="s">
        <v>2591</v>
      </c>
      <c r="M200" s="5">
        <v>2.2000000000000002</v>
      </c>
      <c r="N200" s="5">
        <v>32.25</v>
      </c>
      <c r="O200" s="5">
        <v>7</v>
      </c>
      <c r="P200" s="5">
        <v>35</v>
      </c>
      <c r="Q200" s="5">
        <v>3.18</v>
      </c>
      <c r="R200" s="5">
        <v>203</v>
      </c>
      <c r="S200" s="5">
        <v>1015.001214</v>
      </c>
      <c r="T200" s="5">
        <v>92.27</v>
      </c>
      <c r="U200" s="5">
        <v>95.45</v>
      </c>
      <c r="V200" s="5">
        <v>1</v>
      </c>
      <c r="W200" s="5" t="s">
        <v>1346</v>
      </c>
      <c r="X200" s="5">
        <v>103</v>
      </c>
      <c r="Y200" s="5" t="s">
        <v>1408</v>
      </c>
      <c r="Z200" s="5">
        <v>10303</v>
      </c>
      <c r="AA200" s="5" t="s">
        <v>1832</v>
      </c>
      <c r="AB200" s="5" t="s">
        <v>360</v>
      </c>
      <c r="AC200" s="5" t="s">
        <v>361</v>
      </c>
      <c r="AD200" s="5" t="s">
        <v>489</v>
      </c>
      <c r="AE200" s="5" t="s">
        <v>363</v>
      </c>
      <c r="AF200" s="5" t="s">
        <v>364</v>
      </c>
      <c r="AG200" s="5" t="s">
        <v>365</v>
      </c>
      <c r="AH200" s="5" t="s">
        <v>2592</v>
      </c>
      <c r="AI200" s="5" t="s">
        <v>364</v>
      </c>
      <c r="AJ200" s="5" t="s">
        <v>364</v>
      </c>
      <c r="AK200" s="5">
        <v>5</v>
      </c>
      <c r="AL200" s="6">
        <v>3805</v>
      </c>
      <c r="AM200" s="6" t="s">
        <v>1324</v>
      </c>
      <c r="AN200" s="6">
        <f t="shared" si="18"/>
        <v>0</v>
      </c>
      <c r="AO200" s="6">
        <v>16</v>
      </c>
      <c r="AP200" s="6">
        <v>16</v>
      </c>
      <c r="AQ200" s="6">
        <v>8</v>
      </c>
      <c r="AR200" s="6">
        <f t="shared" si="19"/>
        <v>0</v>
      </c>
      <c r="AS200" s="6">
        <f t="shared" si="20"/>
        <v>0</v>
      </c>
      <c r="AT200" s="6">
        <f t="shared" si="21"/>
        <v>0</v>
      </c>
      <c r="AU200" s="7">
        <v>0.375</v>
      </c>
      <c r="AV200" s="7">
        <f t="shared" si="22"/>
        <v>0.6875</v>
      </c>
      <c r="AW200" s="5">
        <v>14.66</v>
      </c>
      <c r="AX200">
        <v>0</v>
      </c>
      <c r="AY200">
        <f>VLOOKUP(A200,'[2]查询当前所有门店保管帐库存（后勤用）'!$D$1:$G$65536,4,FALSE)</f>
        <v>3</v>
      </c>
      <c r="AZ200">
        <f t="shared" si="23"/>
        <v>3</v>
      </c>
    </row>
    <row r="201" spans="1:54">
      <c r="A201" s="5">
        <v>50181</v>
      </c>
      <c r="B201" s="5" t="s">
        <v>351</v>
      </c>
      <c r="C201" s="5"/>
      <c r="D201" s="5"/>
      <c r="E201" s="5" t="s">
        <v>2593</v>
      </c>
      <c r="F201" s="5" t="s">
        <v>353</v>
      </c>
      <c r="G201" s="5" t="s">
        <v>2594</v>
      </c>
      <c r="H201" s="5" t="s">
        <v>2586</v>
      </c>
      <c r="I201" s="5">
        <v>34</v>
      </c>
      <c r="J201" s="5">
        <v>391.36</v>
      </c>
      <c r="K201" s="5">
        <v>262.36</v>
      </c>
      <c r="L201" s="6" t="s">
        <v>2595</v>
      </c>
      <c r="M201" s="5">
        <v>1.1299999999999999</v>
      </c>
      <c r="N201" s="5">
        <v>13.05</v>
      </c>
      <c r="O201" s="5">
        <v>97</v>
      </c>
      <c r="P201" s="5">
        <v>368.6</v>
      </c>
      <c r="Q201" s="5">
        <v>85.59</v>
      </c>
      <c r="R201" s="5">
        <v>198</v>
      </c>
      <c r="S201" s="5">
        <v>750.8</v>
      </c>
      <c r="T201" s="5">
        <v>174.71</v>
      </c>
      <c r="U201" s="5">
        <v>260.29000000000002</v>
      </c>
      <c r="V201" s="5">
        <v>1</v>
      </c>
      <c r="W201" s="5" t="s">
        <v>1346</v>
      </c>
      <c r="X201" s="5">
        <v>104</v>
      </c>
      <c r="Y201" s="5" t="s">
        <v>1394</v>
      </c>
      <c r="Z201" s="5">
        <v>10409</v>
      </c>
      <c r="AA201" s="5" t="s">
        <v>1451</v>
      </c>
      <c r="AB201" s="5" t="s">
        <v>360</v>
      </c>
      <c r="AC201" s="5" t="s">
        <v>361</v>
      </c>
      <c r="AD201" s="5" t="s">
        <v>362</v>
      </c>
      <c r="AE201" s="5" t="s">
        <v>363</v>
      </c>
      <c r="AF201" s="5" t="s">
        <v>364</v>
      </c>
      <c r="AG201" s="5" t="s">
        <v>365</v>
      </c>
      <c r="AH201" s="5" t="s">
        <v>2596</v>
      </c>
      <c r="AI201" s="5" t="s">
        <v>364</v>
      </c>
      <c r="AJ201" s="5" t="s">
        <v>364</v>
      </c>
      <c r="AK201" s="5">
        <v>3.8</v>
      </c>
      <c r="AL201" s="6">
        <v>3805</v>
      </c>
      <c r="AM201" s="6" t="s">
        <v>1324</v>
      </c>
      <c r="AN201" s="6">
        <f t="shared" si="18"/>
        <v>0</v>
      </c>
      <c r="AO201" s="6">
        <v>12</v>
      </c>
      <c r="AP201" s="6">
        <v>12</v>
      </c>
      <c r="AQ201" s="6">
        <v>6</v>
      </c>
      <c r="AR201" s="6">
        <f t="shared" si="19"/>
        <v>0</v>
      </c>
      <c r="AS201" s="6">
        <f t="shared" si="20"/>
        <v>0</v>
      </c>
      <c r="AT201" s="6">
        <f t="shared" si="21"/>
        <v>0</v>
      </c>
      <c r="AU201" s="7">
        <v>0.3666666666666667</v>
      </c>
      <c r="AV201" s="7">
        <f t="shared" si="22"/>
        <v>0.68333333333333324</v>
      </c>
      <c r="AW201" s="5">
        <v>11.51</v>
      </c>
      <c r="AX201">
        <v>0</v>
      </c>
      <c r="AY201">
        <f>VLOOKUP(A201,'[2]查询当前所有门店保管帐库存（后勤用）'!$D$1:$G$65536,4,FALSE)</f>
        <v>3</v>
      </c>
      <c r="AZ201">
        <f t="shared" si="23"/>
        <v>3</v>
      </c>
    </row>
    <row r="202" spans="1:54">
      <c r="A202" s="5">
        <v>30743</v>
      </c>
      <c r="B202" s="5" t="s">
        <v>351</v>
      </c>
      <c r="C202" s="5"/>
      <c r="D202" s="5"/>
      <c r="E202" s="5" t="s">
        <v>2597</v>
      </c>
      <c r="F202" s="5" t="s">
        <v>353</v>
      </c>
      <c r="G202" s="5" t="s">
        <v>2092</v>
      </c>
      <c r="H202" s="5" t="s">
        <v>2586</v>
      </c>
      <c r="I202" s="5">
        <v>89</v>
      </c>
      <c r="J202" s="5">
        <v>963.16</v>
      </c>
      <c r="K202" s="5">
        <v>581.96</v>
      </c>
      <c r="L202" s="6" t="s">
        <v>2598</v>
      </c>
      <c r="M202" s="5">
        <v>2.97</v>
      </c>
      <c r="N202" s="5">
        <v>32.11</v>
      </c>
      <c r="O202" s="5">
        <v>236</v>
      </c>
      <c r="P202" s="5">
        <v>1014.8</v>
      </c>
      <c r="Q202" s="5">
        <v>79.55</v>
      </c>
      <c r="R202" s="5">
        <v>200</v>
      </c>
      <c r="S202" s="5">
        <v>857.9</v>
      </c>
      <c r="T202" s="5">
        <v>67.42</v>
      </c>
      <c r="U202" s="5">
        <v>146.97</v>
      </c>
      <c r="V202" s="5">
        <v>1</v>
      </c>
      <c r="W202" s="5" t="s">
        <v>1346</v>
      </c>
      <c r="X202" s="5">
        <v>101</v>
      </c>
      <c r="Y202" s="5" t="s">
        <v>1401</v>
      </c>
      <c r="Z202" s="5">
        <v>10110</v>
      </c>
      <c r="AA202" s="5" t="s">
        <v>1660</v>
      </c>
      <c r="AB202" s="5" t="s">
        <v>360</v>
      </c>
      <c r="AC202" s="5" t="s">
        <v>361</v>
      </c>
      <c r="AD202" s="5" t="s">
        <v>489</v>
      </c>
      <c r="AE202" s="5" t="s">
        <v>363</v>
      </c>
      <c r="AF202" s="5" t="s">
        <v>364</v>
      </c>
      <c r="AG202" s="5" t="s">
        <v>365</v>
      </c>
      <c r="AH202" s="5" t="s">
        <v>2599</v>
      </c>
      <c r="AI202" s="5" t="s">
        <v>364</v>
      </c>
      <c r="AJ202" s="5" t="s">
        <v>364</v>
      </c>
      <c r="AK202" s="5">
        <v>4.3</v>
      </c>
      <c r="AL202" s="6">
        <v>3805</v>
      </c>
      <c r="AM202" s="6" t="s">
        <v>1324</v>
      </c>
      <c r="AN202" s="6">
        <f t="shared" si="18"/>
        <v>0</v>
      </c>
      <c r="AO202" s="6">
        <v>12</v>
      </c>
      <c r="AP202" s="6">
        <v>12</v>
      </c>
      <c r="AQ202" s="6">
        <v>6</v>
      </c>
      <c r="AR202" s="6">
        <f t="shared" si="19"/>
        <v>0</v>
      </c>
      <c r="AS202" s="6">
        <f t="shared" si="20"/>
        <v>0</v>
      </c>
      <c r="AT202" s="6">
        <f t="shared" si="21"/>
        <v>0</v>
      </c>
      <c r="AU202" s="7">
        <v>0.28333333333333338</v>
      </c>
      <c r="AV202" s="7">
        <f t="shared" si="22"/>
        <v>0.64166666666666672</v>
      </c>
      <c r="AW202" s="5">
        <v>10.82</v>
      </c>
      <c r="AX202">
        <v>0</v>
      </c>
      <c r="AY202">
        <f>VLOOKUP(A202,'[2]查询当前所有门店保管帐库存（后勤用）'!$D$1:$G$65536,4,FALSE)</f>
        <v>2</v>
      </c>
      <c r="AZ202">
        <f t="shared" si="23"/>
        <v>2</v>
      </c>
    </row>
    <row r="203" spans="1:54">
      <c r="A203" s="5">
        <v>50184</v>
      </c>
      <c r="B203" s="5" t="s">
        <v>351</v>
      </c>
      <c r="C203" s="5"/>
      <c r="D203" s="5"/>
      <c r="E203" s="5" t="s">
        <v>2600</v>
      </c>
      <c r="F203" s="5" t="s">
        <v>353</v>
      </c>
      <c r="G203" s="5" t="s">
        <v>2601</v>
      </c>
      <c r="H203" s="5" t="s">
        <v>2586</v>
      </c>
      <c r="I203" s="5">
        <v>32</v>
      </c>
      <c r="J203" s="5">
        <v>638.91</v>
      </c>
      <c r="K203" s="5">
        <v>385.30006200000003</v>
      </c>
      <c r="L203" s="6" t="s">
        <v>583</v>
      </c>
      <c r="M203" s="5">
        <v>1.07</v>
      </c>
      <c r="N203" s="5">
        <v>21.3</v>
      </c>
      <c r="O203" s="5">
        <v>18</v>
      </c>
      <c r="P203" s="5">
        <v>144</v>
      </c>
      <c r="Q203" s="5">
        <v>16.87</v>
      </c>
      <c r="R203" s="5">
        <v>186</v>
      </c>
      <c r="S203" s="5">
        <v>1477</v>
      </c>
      <c r="T203" s="5">
        <v>174.37</v>
      </c>
      <c r="U203" s="5">
        <v>191.25</v>
      </c>
      <c r="V203" s="5">
        <v>1</v>
      </c>
      <c r="W203" s="5" t="s">
        <v>1346</v>
      </c>
      <c r="X203" s="5">
        <v>123</v>
      </c>
      <c r="Y203" s="5" t="s">
        <v>1701</v>
      </c>
      <c r="Z203" s="5">
        <v>12301</v>
      </c>
      <c r="AA203" s="5" t="s">
        <v>1794</v>
      </c>
      <c r="AB203" s="5" t="s">
        <v>360</v>
      </c>
      <c r="AC203" s="5" t="s">
        <v>361</v>
      </c>
      <c r="AD203" s="5" t="s">
        <v>489</v>
      </c>
      <c r="AE203" s="5" t="s">
        <v>363</v>
      </c>
      <c r="AF203" s="5" t="s">
        <v>364</v>
      </c>
      <c r="AG203" s="5" t="s">
        <v>365</v>
      </c>
      <c r="AH203" s="5" t="s">
        <v>2602</v>
      </c>
      <c r="AI203" s="5" t="s">
        <v>364</v>
      </c>
      <c r="AJ203" s="5" t="s">
        <v>364</v>
      </c>
      <c r="AK203" s="5">
        <v>8</v>
      </c>
      <c r="AL203" s="6">
        <v>3805</v>
      </c>
      <c r="AM203" s="6" t="s">
        <v>1324</v>
      </c>
      <c r="AN203" s="6">
        <f t="shared" si="18"/>
        <v>0</v>
      </c>
      <c r="AO203" s="6">
        <v>22</v>
      </c>
      <c r="AP203" s="6">
        <v>22</v>
      </c>
      <c r="AQ203" s="6">
        <v>11</v>
      </c>
      <c r="AR203" s="6">
        <f t="shared" si="19"/>
        <v>0</v>
      </c>
      <c r="AS203" s="6">
        <f t="shared" si="20"/>
        <v>0</v>
      </c>
      <c r="AT203" s="6">
        <f t="shared" si="21"/>
        <v>0</v>
      </c>
      <c r="AU203" s="7">
        <v>0.27272727272727271</v>
      </c>
      <c r="AV203" s="7">
        <f t="shared" si="22"/>
        <v>0.63636363636363635</v>
      </c>
      <c r="AW203" s="5">
        <v>19.97</v>
      </c>
      <c r="AX203">
        <v>0</v>
      </c>
      <c r="AY203">
        <f>VLOOKUP(A203,'[2]查询当前所有门店保管帐库存（后勤用）'!$D$1:$G$65536,4,FALSE)</f>
        <v>5</v>
      </c>
      <c r="AZ203">
        <f t="shared" si="23"/>
        <v>5</v>
      </c>
    </row>
    <row r="204" spans="1:54">
      <c r="A204" s="5">
        <v>30739</v>
      </c>
      <c r="B204" s="5" t="s">
        <v>351</v>
      </c>
      <c r="C204" s="5"/>
      <c r="D204" s="5"/>
      <c r="E204" s="5" t="s">
        <v>2603</v>
      </c>
      <c r="F204" s="5" t="s">
        <v>353</v>
      </c>
      <c r="G204" s="5" t="s">
        <v>2604</v>
      </c>
      <c r="H204" s="5" t="s">
        <v>2586</v>
      </c>
      <c r="I204" s="5">
        <v>31.667000000000002</v>
      </c>
      <c r="J204" s="5">
        <v>486.4</v>
      </c>
      <c r="K204" s="5">
        <v>297.89800000000002</v>
      </c>
      <c r="L204" s="6" t="s">
        <v>2605</v>
      </c>
      <c r="M204" s="5">
        <v>1.06</v>
      </c>
      <c r="N204" s="5">
        <v>16.21</v>
      </c>
      <c r="O204" s="5">
        <v>28</v>
      </c>
      <c r="P204" s="5">
        <v>168</v>
      </c>
      <c r="Q204" s="5">
        <v>26.53</v>
      </c>
      <c r="R204" s="5">
        <v>164.330556</v>
      </c>
      <c r="S204" s="5">
        <v>983.705558</v>
      </c>
      <c r="T204" s="5">
        <v>155.68</v>
      </c>
      <c r="U204" s="5">
        <v>182.21</v>
      </c>
      <c r="V204" s="5">
        <v>1</v>
      </c>
      <c r="W204" s="5" t="s">
        <v>1346</v>
      </c>
      <c r="X204" s="5">
        <v>104</v>
      </c>
      <c r="Y204" s="5" t="s">
        <v>1394</v>
      </c>
      <c r="Z204" s="5">
        <v>10409</v>
      </c>
      <c r="AA204" s="5" t="s">
        <v>1451</v>
      </c>
      <c r="AB204" s="5" t="s">
        <v>360</v>
      </c>
      <c r="AC204" s="5" t="s">
        <v>361</v>
      </c>
      <c r="AD204" s="5" t="s">
        <v>489</v>
      </c>
      <c r="AE204" s="5" t="s">
        <v>363</v>
      </c>
      <c r="AF204" s="5" t="s">
        <v>364</v>
      </c>
      <c r="AG204" s="5" t="s">
        <v>365</v>
      </c>
      <c r="AH204" s="5" t="s">
        <v>2606</v>
      </c>
      <c r="AI204" s="5" t="s">
        <v>364</v>
      </c>
      <c r="AJ204" s="5" t="s">
        <v>364</v>
      </c>
      <c r="AK204" s="5">
        <v>6</v>
      </c>
      <c r="AL204" s="6">
        <v>3805</v>
      </c>
      <c r="AM204" s="6" t="s">
        <v>1324</v>
      </c>
      <c r="AN204" s="6">
        <f t="shared" si="18"/>
        <v>0</v>
      </c>
      <c r="AO204" s="6">
        <v>16</v>
      </c>
      <c r="AP204" s="6">
        <v>16</v>
      </c>
      <c r="AQ204" s="6">
        <v>8</v>
      </c>
      <c r="AR204" s="6">
        <f t="shared" si="19"/>
        <v>0</v>
      </c>
      <c r="AS204" s="6">
        <f t="shared" si="20"/>
        <v>0</v>
      </c>
      <c r="AT204" s="6">
        <f t="shared" si="21"/>
        <v>0</v>
      </c>
      <c r="AU204" s="7">
        <v>0.25</v>
      </c>
      <c r="AV204" s="7">
        <f t="shared" si="22"/>
        <v>0.625</v>
      </c>
      <c r="AW204" s="5">
        <v>15.36</v>
      </c>
      <c r="AX204">
        <v>0</v>
      </c>
      <c r="AY204">
        <f>VLOOKUP(A204,'[2]查询当前所有门店保管帐库存（后勤用）'!$D$1:$G$65536,4,FALSE)</f>
        <v>1</v>
      </c>
      <c r="AZ204">
        <f t="shared" si="23"/>
        <v>1</v>
      </c>
    </row>
    <row r="205" spans="1:54">
      <c r="A205" s="5">
        <v>84535</v>
      </c>
      <c r="B205" s="5" t="s">
        <v>351</v>
      </c>
      <c r="C205" s="5"/>
      <c r="D205" s="5"/>
      <c r="E205" s="5" t="s">
        <v>2607</v>
      </c>
      <c r="F205" s="5" t="s">
        <v>353</v>
      </c>
      <c r="G205" s="5" t="s">
        <v>2608</v>
      </c>
      <c r="H205" s="5" t="s">
        <v>2586</v>
      </c>
      <c r="I205" s="5">
        <v>64</v>
      </c>
      <c r="J205" s="5">
        <v>1112.01</v>
      </c>
      <c r="K205" s="5">
        <v>652.61</v>
      </c>
      <c r="L205" s="6" t="s">
        <v>2609</v>
      </c>
      <c r="M205" s="5">
        <v>2.13</v>
      </c>
      <c r="N205" s="5">
        <v>37.07</v>
      </c>
      <c r="O205" s="5">
        <v>6</v>
      </c>
      <c r="P205" s="5">
        <v>43.2</v>
      </c>
      <c r="Q205" s="5">
        <v>2.81</v>
      </c>
      <c r="R205" s="5">
        <v>175</v>
      </c>
      <c r="S205" s="5">
        <v>1257.1999999999</v>
      </c>
      <c r="T205" s="5">
        <v>82.03</v>
      </c>
      <c r="U205" s="5">
        <v>84.84</v>
      </c>
      <c r="V205" s="5">
        <v>1</v>
      </c>
      <c r="W205" s="5" t="s">
        <v>1346</v>
      </c>
      <c r="X205" s="5">
        <v>104</v>
      </c>
      <c r="Y205" s="5" t="s">
        <v>1394</v>
      </c>
      <c r="Z205" s="5">
        <v>10409</v>
      </c>
      <c r="AA205" s="5" t="s">
        <v>1451</v>
      </c>
      <c r="AB205" s="5" t="s">
        <v>360</v>
      </c>
      <c r="AC205" s="5" t="s">
        <v>361</v>
      </c>
      <c r="AD205" s="5" t="s">
        <v>362</v>
      </c>
      <c r="AE205" s="5" t="s">
        <v>363</v>
      </c>
      <c r="AF205" s="5" t="s">
        <v>364</v>
      </c>
      <c r="AG205" s="5" t="s">
        <v>365</v>
      </c>
      <c r="AH205" s="5" t="s">
        <v>2610</v>
      </c>
      <c r="AI205" s="5" t="s">
        <v>364</v>
      </c>
      <c r="AJ205" s="5" t="s">
        <v>364</v>
      </c>
      <c r="AK205" s="5">
        <v>7.2</v>
      </c>
      <c r="AL205" s="6">
        <v>3805</v>
      </c>
      <c r="AM205" s="6" t="s">
        <v>1324</v>
      </c>
      <c r="AN205" s="6">
        <f t="shared" si="18"/>
        <v>0</v>
      </c>
      <c r="AO205" s="6">
        <v>18</v>
      </c>
      <c r="AP205" s="6">
        <v>18</v>
      </c>
      <c r="AQ205" s="6">
        <v>9</v>
      </c>
      <c r="AR205" s="6">
        <f t="shared" si="19"/>
        <v>0</v>
      </c>
      <c r="AS205" s="6">
        <f t="shared" si="20"/>
        <v>0</v>
      </c>
      <c r="AT205" s="6">
        <f t="shared" si="21"/>
        <v>0</v>
      </c>
      <c r="AU205" s="7">
        <v>0.2</v>
      </c>
      <c r="AV205" s="7">
        <f t="shared" si="22"/>
        <v>0.60000000000000009</v>
      </c>
      <c r="AW205" s="5">
        <v>17.38</v>
      </c>
      <c r="AX205">
        <v>0</v>
      </c>
      <c r="AY205">
        <f>VLOOKUP(A205,'[2]查询当前所有门店保管帐库存（后勤用）'!$D$1:$G$65536,4,FALSE)</f>
        <v>3</v>
      </c>
      <c r="AZ205">
        <f t="shared" si="23"/>
        <v>3</v>
      </c>
    </row>
    <row r="206" spans="1:54">
      <c r="A206" s="5">
        <v>50191</v>
      </c>
      <c r="B206" s="5" t="s">
        <v>351</v>
      </c>
      <c r="C206" s="5">
        <f>VLOOKUP(A206,[1]查询时间段分门店销售明细!$D$1:$N$65536,11,FALSE)</f>
        <v>44</v>
      </c>
      <c r="D206" s="5">
        <f>VLOOKUP(A206,[1]查询时间段分门店销售明细!$D$1:$O$65536,12,FALSE)</f>
        <v>726.84</v>
      </c>
      <c r="E206" s="5" t="s">
        <v>2066</v>
      </c>
      <c r="F206" s="5" t="s">
        <v>353</v>
      </c>
      <c r="G206" s="5" t="s">
        <v>2285</v>
      </c>
      <c r="H206" s="5" t="s">
        <v>2618</v>
      </c>
      <c r="I206" s="5">
        <v>1788</v>
      </c>
      <c r="J206" s="5">
        <v>28924.7</v>
      </c>
      <c r="K206" s="5">
        <v>16229.9</v>
      </c>
      <c r="L206" s="6" t="s">
        <v>2620</v>
      </c>
      <c r="M206" s="5">
        <v>59.6</v>
      </c>
      <c r="N206" s="5">
        <v>964.16</v>
      </c>
      <c r="O206" s="5">
        <v>1448</v>
      </c>
      <c r="P206" s="5">
        <v>10280.799999999999</v>
      </c>
      <c r="Q206" s="5">
        <v>24.3</v>
      </c>
      <c r="R206" s="5">
        <v>1125.75</v>
      </c>
      <c r="S206" s="5">
        <v>7992.8249999999998</v>
      </c>
      <c r="T206" s="5">
        <v>18.89</v>
      </c>
      <c r="U206" s="5">
        <v>43.18</v>
      </c>
      <c r="V206" s="5">
        <v>1</v>
      </c>
      <c r="W206" s="5" t="s">
        <v>1346</v>
      </c>
      <c r="X206" s="5">
        <v>105</v>
      </c>
      <c r="Y206" s="5" t="s">
        <v>1354</v>
      </c>
      <c r="Z206" s="5">
        <v>10501</v>
      </c>
      <c r="AA206" s="5" t="s">
        <v>1730</v>
      </c>
      <c r="AB206" s="5" t="s">
        <v>360</v>
      </c>
      <c r="AC206" s="5" t="s">
        <v>361</v>
      </c>
      <c r="AD206" s="5" t="s">
        <v>362</v>
      </c>
      <c r="AE206" s="5" t="s">
        <v>363</v>
      </c>
      <c r="AF206" s="5" t="s">
        <v>2621</v>
      </c>
      <c r="AG206" s="5" t="s">
        <v>365</v>
      </c>
      <c r="AH206" s="5" t="s">
        <v>2622</v>
      </c>
      <c r="AI206" s="5" t="s">
        <v>364</v>
      </c>
      <c r="AJ206" s="5" t="s">
        <v>364</v>
      </c>
      <c r="AK206" s="5">
        <v>7.1</v>
      </c>
      <c r="AL206" s="6">
        <v>21552</v>
      </c>
      <c r="AM206" s="6" t="s">
        <v>1603</v>
      </c>
      <c r="AN206" s="6">
        <f t="shared" si="18"/>
        <v>312.39999999999998</v>
      </c>
      <c r="AO206" s="6">
        <v>17.8</v>
      </c>
      <c r="AP206" s="6">
        <v>17.8</v>
      </c>
      <c r="AQ206" s="6">
        <v>8.9</v>
      </c>
      <c r="AR206" s="6">
        <f t="shared" si="19"/>
        <v>391.6</v>
      </c>
      <c r="AS206" s="6">
        <f t="shared" si="20"/>
        <v>414.44000000000005</v>
      </c>
      <c r="AT206" s="6">
        <f t="shared" si="21"/>
        <v>79.200000000000045</v>
      </c>
      <c r="AU206" s="7">
        <v>0.20224719101123603</v>
      </c>
      <c r="AV206" s="7">
        <f t="shared" si="22"/>
        <v>0.601123595505618</v>
      </c>
      <c r="AW206" s="5">
        <v>16.18</v>
      </c>
      <c r="AX206">
        <v>44</v>
      </c>
      <c r="AY206">
        <f>VLOOKUP(A206,'[2]查询当前所有门店保管帐库存（后勤用）'!$D$1:$G$65536,4,FALSE)</f>
        <v>115</v>
      </c>
      <c r="AZ206">
        <f t="shared" si="23"/>
        <v>27</v>
      </c>
    </row>
    <row r="207" spans="1:54">
      <c r="A207" s="5">
        <v>68805</v>
      </c>
      <c r="B207" s="5" t="s">
        <v>1045</v>
      </c>
      <c r="C207" s="5">
        <f>VLOOKUP(A207,[1]查询时间段分门店销售明细!$D$1:$N$65536,11,FALSE)</f>
        <v>11</v>
      </c>
      <c r="D207" s="5">
        <f>VLOOKUP(A207,[1]查询时间段分门店销售明细!$D$1:$O$65536,12,FALSE)</f>
        <v>78.95</v>
      </c>
      <c r="E207" s="5" t="s">
        <v>2623</v>
      </c>
      <c r="F207" s="5" t="s">
        <v>353</v>
      </c>
      <c r="G207" s="5" t="s">
        <v>2604</v>
      </c>
      <c r="H207" s="5" t="s">
        <v>2624</v>
      </c>
      <c r="I207" s="5">
        <v>270</v>
      </c>
      <c r="J207" s="5">
        <v>1992.51</v>
      </c>
      <c r="K207" s="5">
        <v>1234.45</v>
      </c>
      <c r="L207" s="6" t="s">
        <v>2625</v>
      </c>
      <c r="M207" s="5">
        <v>9</v>
      </c>
      <c r="N207" s="5">
        <v>66.42</v>
      </c>
      <c r="O207" s="5" t="s">
        <v>364</v>
      </c>
      <c r="P207" s="5" t="s">
        <v>364</v>
      </c>
      <c r="Q207" s="5" t="s">
        <v>372</v>
      </c>
      <c r="R207" s="5">
        <v>220</v>
      </c>
      <c r="S207" s="5">
        <v>617.79999999999995</v>
      </c>
      <c r="T207" s="5">
        <v>24.44</v>
      </c>
      <c r="U207" s="5">
        <v>24.44</v>
      </c>
      <c r="V207" s="5">
        <v>1</v>
      </c>
      <c r="W207" s="5" t="s">
        <v>1346</v>
      </c>
      <c r="X207" s="5">
        <v>105</v>
      </c>
      <c r="Y207" s="5" t="s">
        <v>1354</v>
      </c>
      <c r="Z207" s="5">
        <v>10501</v>
      </c>
      <c r="AA207" s="5" t="s">
        <v>1730</v>
      </c>
      <c r="AB207" s="5" t="s">
        <v>373</v>
      </c>
      <c r="AC207" s="5" t="s">
        <v>361</v>
      </c>
      <c r="AD207" s="5" t="s">
        <v>362</v>
      </c>
      <c r="AE207" s="5" t="s">
        <v>363</v>
      </c>
      <c r="AF207" s="5" t="s">
        <v>364</v>
      </c>
      <c r="AG207" s="5" t="s">
        <v>365</v>
      </c>
      <c r="AH207" s="5" t="s">
        <v>2626</v>
      </c>
      <c r="AI207" s="5" t="s">
        <v>364</v>
      </c>
      <c r="AJ207" s="5" t="s">
        <v>364</v>
      </c>
      <c r="AK207" s="5">
        <v>2.8</v>
      </c>
      <c r="AL207" s="6">
        <v>5</v>
      </c>
      <c r="AM207" s="6" t="s">
        <v>377</v>
      </c>
      <c r="AN207" s="6">
        <f t="shared" si="18"/>
        <v>30.799999999999997</v>
      </c>
      <c r="AO207" s="6">
        <v>8</v>
      </c>
      <c r="AP207" s="6">
        <v>8</v>
      </c>
      <c r="AQ207" s="6">
        <v>4</v>
      </c>
      <c r="AR207" s="6">
        <f t="shared" si="19"/>
        <v>44</v>
      </c>
      <c r="AS207" s="6">
        <f t="shared" si="20"/>
        <v>48.150000000000006</v>
      </c>
      <c r="AT207" s="6">
        <f t="shared" si="21"/>
        <v>13.200000000000003</v>
      </c>
      <c r="AU207" s="7">
        <v>0.3</v>
      </c>
      <c r="AV207" s="7">
        <f t="shared" si="22"/>
        <v>0.65</v>
      </c>
      <c r="AW207" s="5">
        <v>7.38</v>
      </c>
      <c r="AX207">
        <v>11</v>
      </c>
      <c r="AY207">
        <f>VLOOKUP(A207,'[2]查询当前所有门店保管帐库存（后勤用）'!$D$1:$G$65536,4,FALSE)</f>
        <v>13</v>
      </c>
      <c r="AZ207">
        <f t="shared" si="23"/>
        <v>-9</v>
      </c>
      <c r="BA207">
        <v>10</v>
      </c>
    </row>
    <row r="208" spans="1:54">
      <c r="A208" s="5">
        <v>47174</v>
      </c>
      <c r="B208" s="5" t="s">
        <v>351</v>
      </c>
      <c r="C208" s="5"/>
      <c r="D208" s="5"/>
      <c r="E208" s="5" t="s">
        <v>2627</v>
      </c>
      <c r="F208" s="5" t="s">
        <v>353</v>
      </c>
      <c r="G208" s="5" t="s">
        <v>2628</v>
      </c>
      <c r="H208" s="5" t="s">
        <v>2629</v>
      </c>
      <c r="I208" s="5">
        <v>2</v>
      </c>
      <c r="J208" s="5">
        <v>37</v>
      </c>
      <c r="K208" s="5">
        <v>25.8</v>
      </c>
      <c r="L208" s="6" t="s">
        <v>2630</v>
      </c>
      <c r="M208" s="5">
        <v>7.0000000000000007E-2</v>
      </c>
      <c r="N208" s="5">
        <v>1.23</v>
      </c>
      <c r="O208" s="5" t="s">
        <v>364</v>
      </c>
      <c r="P208" s="5" t="s">
        <v>364</v>
      </c>
      <c r="Q208" s="5" t="s">
        <v>372</v>
      </c>
      <c r="R208" s="5">
        <v>4</v>
      </c>
      <c r="S208" s="5">
        <v>22.4</v>
      </c>
      <c r="T208" s="5">
        <v>60</v>
      </c>
      <c r="U208" s="5">
        <v>60</v>
      </c>
      <c r="V208" s="5">
        <v>1</v>
      </c>
      <c r="W208" s="5" t="s">
        <v>1346</v>
      </c>
      <c r="X208" s="5">
        <v>104</v>
      </c>
      <c r="Y208" s="5" t="s">
        <v>1394</v>
      </c>
      <c r="Z208" s="5">
        <v>10406</v>
      </c>
      <c r="AA208" s="5" t="s">
        <v>1858</v>
      </c>
      <c r="AB208" s="5" t="s">
        <v>364</v>
      </c>
      <c r="AC208" s="5" t="s">
        <v>361</v>
      </c>
      <c r="AD208" s="5" t="s">
        <v>362</v>
      </c>
      <c r="AE208" s="5" t="s">
        <v>363</v>
      </c>
      <c r="AF208" s="5" t="s">
        <v>364</v>
      </c>
      <c r="AG208" s="5" t="s">
        <v>365</v>
      </c>
      <c r="AH208" s="5" t="s">
        <v>2631</v>
      </c>
      <c r="AI208" s="5" t="s">
        <v>364</v>
      </c>
      <c r="AJ208" s="5" t="s">
        <v>364</v>
      </c>
      <c r="AK208" s="5">
        <v>5.6</v>
      </c>
      <c r="AL208" s="6">
        <v>70605</v>
      </c>
      <c r="AM208" s="6" t="s">
        <v>1719</v>
      </c>
      <c r="AN208" s="6">
        <f t="shared" si="18"/>
        <v>0</v>
      </c>
      <c r="AO208" s="6">
        <v>18.5</v>
      </c>
      <c r="AP208" s="6">
        <v>18.5</v>
      </c>
      <c r="AQ208" s="6">
        <v>9.25</v>
      </c>
      <c r="AR208" s="6">
        <f t="shared" si="19"/>
        <v>0</v>
      </c>
      <c r="AS208" s="6">
        <f t="shared" si="20"/>
        <v>0</v>
      </c>
      <c r="AT208" s="6">
        <f t="shared" si="21"/>
        <v>0</v>
      </c>
      <c r="AU208" s="7">
        <v>0.39459459459459462</v>
      </c>
      <c r="AV208" s="7">
        <f t="shared" si="22"/>
        <v>0.69729729729729728</v>
      </c>
      <c r="AW208" s="5">
        <v>18.5</v>
      </c>
      <c r="AX208">
        <v>0</v>
      </c>
      <c r="AY208">
        <v>0</v>
      </c>
      <c r="AZ208">
        <f t="shared" si="23"/>
        <v>0</v>
      </c>
    </row>
    <row r="209" spans="1:54">
      <c r="A209" s="5">
        <v>50183</v>
      </c>
      <c r="B209" s="5" t="s">
        <v>351</v>
      </c>
      <c r="C209" s="5"/>
      <c r="D209" s="5"/>
      <c r="E209" s="5" t="s">
        <v>2632</v>
      </c>
      <c r="F209" s="5" t="s">
        <v>353</v>
      </c>
      <c r="G209" s="5" t="s">
        <v>2633</v>
      </c>
      <c r="H209" s="5" t="s">
        <v>2634</v>
      </c>
      <c r="I209" s="5">
        <v>23</v>
      </c>
      <c r="J209" s="5">
        <v>363.56</v>
      </c>
      <c r="K209" s="5">
        <v>249.06</v>
      </c>
      <c r="L209" s="6" t="s">
        <v>1889</v>
      </c>
      <c r="M209" s="5">
        <v>0.77</v>
      </c>
      <c r="N209" s="5">
        <v>12.12</v>
      </c>
      <c r="O209" s="5">
        <v>8</v>
      </c>
      <c r="P209" s="5">
        <v>40</v>
      </c>
      <c r="Q209" s="5">
        <v>10.43</v>
      </c>
      <c r="R209" s="5">
        <v>129</v>
      </c>
      <c r="S209" s="5">
        <v>644.5</v>
      </c>
      <c r="T209" s="5">
        <v>168.26</v>
      </c>
      <c r="U209" s="5">
        <v>178.7</v>
      </c>
      <c r="V209" s="5">
        <v>1</v>
      </c>
      <c r="W209" s="5" t="s">
        <v>1346</v>
      </c>
      <c r="X209" s="5">
        <v>105</v>
      </c>
      <c r="Y209" s="5" t="s">
        <v>1354</v>
      </c>
      <c r="Z209" s="5">
        <v>10504</v>
      </c>
      <c r="AA209" s="5" t="s">
        <v>1666</v>
      </c>
      <c r="AB209" s="5" t="s">
        <v>360</v>
      </c>
      <c r="AC209" s="5" t="s">
        <v>361</v>
      </c>
      <c r="AD209" s="5" t="s">
        <v>489</v>
      </c>
      <c r="AE209" s="5" t="s">
        <v>363</v>
      </c>
      <c r="AF209" s="5" t="s">
        <v>364</v>
      </c>
      <c r="AG209" s="5" t="s">
        <v>365</v>
      </c>
      <c r="AH209" s="5" t="s">
        <v>2635</v>
      </c>
      <c r="AI209" s="5" t="s">
        <v>364</v>
      </c>
      <c r="AJ209" s="5" t="s">
        <v>364</v>
      </c>
      <c r="AK209" s="5">
        <v>5</v>
      </c>
      <c r="AL209" s="6">
        <v>3805</v>
      </c>
      <c r="AM209" s="6" t="s">
        <v>1324</v>
      </c>
      <c r="AN209" s="6">
        <f t="shared" si="18"/>
        <v>0</v>
      </c>
      <c r="AO209" s="6">
        <v>16</v>
      </c>
      <c r="AP209" s="6">
        <v>16</v>
      </c>
      <c r="AQ209" s="6">
        <v>8</v>
      </c>
      <c r="AR209" s="6">
        <f t="shared" si="19"/>
        <v>0</v>
      </c>
      <c r="AS209" s="6">
        <f t="shared" si="20"/>
        <v>0</v>
      </c>
      <c r="AT209" s="6">
        <f t="shared" si="21"/>
        <v>0</v>
      </c>
      <c r="AU209" s="7">
        <v>0.375</v>
      </c>
      <c r="AV209" s="7">
        <f t="shared" si="22"/>
        <v>0.6875</v>
      </c>
      <c r="AW209" s="5">
        <v>15.81</v>
      </c>
      <c r="AX209">
        <v>0</v>
      </c>
      <c r="AY209">
        <f>VLOOKUP(A209,'[2]查询当前所有门店保管帐库存（后勤用）'!$D$1:$G$65536,4,FALSE)</f>
        <v>1</v>
      </c>
      <c r="AZ209">
        <f t="shared" si="23"/>
        <v>1</v>
      </c>
    </row>
    <row r="210" spans="1:54">
      <c r="A210" s="5">
        <v>38422</v>
      </c>
      <c r="B210" s="5" t="s">
        <v>351</v>
      </c>
      <c r="C210" s="5"/>
      <c r="D210" s="5"/>
      <c r="E210" s="5" t="s">
        <v>2636</v>
      </c>
      <c r="F210" s="5" t="s">
        <v>353</v>
      </c>
      <c r="G210" s="5" t="s">
        <v>2637</v>
      </c>
      <c r="H210" s="5" t="s">
        <v>1319</v>
      </c>
      <c r="I210" s="5">
        <v>76</v>
      </c>
      <c r="J210" s="5">
        <v>829.69</v>
      </c>
      <c r="K210" s="5">
        <v>503.19</v>
      </c>
      <c r="L210" s="6" t="s">
        <v>2638</v>
      </c>
      <c r="M210" s="5">
        <v>2.5299999999999998</v>
      </c>
      <c r="N210" s="5">
        <v>27.66</v>
      </c>
      <c r="O210" s="5">
        <v>26</v>
      </c>
      <c r="P210" s="5">
        <v>111.8</v>
      </c>
      <c r="Q210" s="5">
        <v>10.26</v>
      </c>
      <c r="R210" s="5">
        <v>254</v>
      </c>
      <c r="S210" s="5">
        <v>1090.7</v>
      </c>
      <c r="T210" s="5">
        <v>100.26</v>
      </c>
      <c r="U210" s="5">
        <v>110.53</v>
      </c>
      <c r="V210" s="5">
        <v>1</v>
      </c>
      <c r="W210" s="5" t="s">
        <v>1346</v>
      </c>
      <c r="X210" s="5">
        <v>103</v>
      </c>
      <c r="Y210" s="5" t="s">
        <v>1408</v>
      </c>
      <c r="Z210" s="5">
        <v>10307</v>
      </c>
      <c r="AA210" s="5" t="s">
        <v>1415</v>
      </c>
      <c r="AB210" s="5" t="s">
        <v>360</v>
      </c>
      <c r="AC210" s="5" t="s">
        <v>361</v>
      </c>
      <c r="AD210" s="5" t="s">
        <v>362</v>
      </c>
      <c r="AE210" s="5" t="s">
        <v>363</v>
      </c>
      <c r="AF210" s="5" t="s">
        <v>364</v>
      </c>
      <c r="AG210" s="5" t="s">
        <v>365</v>
      </c>
      <c r="AH210" s="5" t="s">
        <v>2639</v>
      </c>
      <c r="AI210" s="5" t="s">
        <v>364</v>
      </c>
      <c r="AJ210" s="5" t="s">
        <v>364</v>
      </c>
      <c r="AK210" s="5">
        <v>4.3</v>
      </c>
      <c r="AL210" s="6">
        <v>3805</v>
      </c>
      <c r="AM210" s="6" t="s">
        <v>1324</v>
      </c>
      <c r="AN210" s="6">
        <f t="shared" si="18"/>
        <v>0</v>
      </c>
      <c r="AO210" s="6">
        <v>12</v>
      </c>
      <c r="AP210" s="6">
        <v>12</v>
      </c>
      <c r="AQ210" s="6">
        <v>6</v>
      </c>
      <c r="AR210" s="6">
        <f t="shared" si="19"/>
        <v>0</v>
      </c>
      <c r="AS210" s="6">
        <f t="shared" si="20"/>
        <v>0</v>
      </c>
      <c r="AT210" s="6">
        <f t="shared" si="21"/>
        <v>0</v>
      </c>
      <c r="AU210" s="7">
        <v>0.28333333333333338</v>
      </c>
      <c r="AV210" s="7">
        <f t="shared" si="22"/>
        <v>0.64166666666666672</v>
      </c>
      <c r="AW210" s="5">
        <v>10.92</v>
      </c>
      <c r="AX210">
        <v>3</v>
      </c>
      <c r="AY210">
        <f>VLOOKUP(A210,'[2]查询当前所有门店保管帐库存（后勤用）'!$D$1:$G$65536,4,FALSE)</f>
        <v>3</v>
      </c>
      <c r="AZ210">
        <f t="shared" si="23"/>
        <v>-3</v>
      </c>
      <c r="BA210">
        <v>5</v>
      </c>
    </row>
    <row r="211" spans="1:54">
      <c r="A211" s="5">
        <v>9378</v>
      </c>
      <c r="B211" s="5" t="s">
        <v>351</v>
      </c>
      <c r="C211" s="5"/>
      <c r="D211" s="5"/>
      <c r="E211" s="5" t="s">
        <v>2645</v>
      </c>
      <c r="F211" s="5" t="s">
        <v>460</v>
      </c>
      <c r="G211" s="5" t="s">
        <v>1405</v>
      </c>
      <c r="H211" s="5" t="s">
        <v>2646</v>
      </c>
      <c r="I211" s="5">
        <v>1</v>
      </c>
      <c r="J211" s="5">
        <v>2</v>
      </c>
      <c r="K211" s="5">
        <v>1.28</v>
      </c>
      <c r="L211" s="6" t="s">
        <v>2647</v>
      </c>
      <c r="M211" s="5">
        <v>0.03</v>
      </c>
      <c r="N211" s="5">
        <v>7.0000000000000007E-2</v>
      </c>
      <c r="O211" s="5" t="s">
        <v>364</v>
      </c>
      <c r="P211" s="5" t="s">
        <v>364</v>
      </c>
      <c r="Q211" s="5" t="s">
        <v>372</v>
      </c>
      <c r="R211" s="5">
        <v>6</v>
      </c>
      <c r="S211" s="5">
        <v>4.22</v>
      </c>
      <c r="T211" s="5">
        <v>180</v>
      </c>
      <c r="U211" s="5">
        <v>180</v>
      </c>
      <c r="V211" s="5">
        <v>1</v>
      </c>
      <c r="W211" s="5" t="s">
        <v>1346</v>
      </c>
      <c r="X211" s="5">
        <v>102</v>
      </c>
      <c r="Y211" s="5" t="s">
        <v>1808</v>
      </c>
      <c r="Z211" s="5">
        <v>10201</v>
      </c>
      <c r="AA211" s="5" t="s">
        <v>2006</v>
      </c>
      <c r="AB211" s="5" t="s">
        <v>364</v>
      </c>
      <c r="AC211" s="5" t="s">
        <v>361</v>
      </c>
      <c r="AD211" s="5" t="s">
        <v>489</v>
      </c>
      <c r="AE211" s="5" t="s">
        <v>363</v>
      </c>
      <c r="AF211" s="5" t="s">
        <v>364</v>
      </c>
      <c r="AG211" s="5" t="s">
        <v>365</v>
      </c>
      <c r="AH211" s="5" t="s">
        <v>2648</v>
      </c>
      <c r="AI211" s="5" t="s">
        <v>364</v>
      </c>
      <c r="AJ211" s="5" t="s">
        <v>364</v>
      </c>
      <c r="AK211" s="5">
        <v>0.7</v>
      </c>
      <c r="AL211" s="6">
        <v>5</v>
      </c>
      <c r="AM211" s="6" t="s">
        <v>377</v>
      </c>
      <c r="AN211" s="6">
        <f t="shared" si="18"/>
        <v>0</v>
      </c>
      <c r="AO211" s="6">
        <v>2</v>
      </c>
      <c r="AP211" s="6">
        <v>2</v>
      </c>
      <c r="AQ211" s="6">
        <v>1</v>
      </c>
      <c r="AR211" s="6">
        <f t="shared" si="19"/>
        <v>0</v>
      </c>
      <c r="AS211" s="6">
        <f t="shared" si="20"/>
        <v>0</v>
      </c>
      <c r="AT211" s="6">
        <f t="shared" si="21"/>
        <v>0</v>
      </c>
      <c r="AU211" s="7">
        <v>0.3</v>
      </c>
      <c r="AV211" s="7">
        <f t="shared" si="22"/>
        <v>0.65</v>
      </c>
      <c r="AW211" s="5">
        <v>2</v>
      </c>
      <c r="AX211">
        <v>0</v>
      </c>
      <c r="AY211">
        <v>0</v>
      </c>
      <c r="AZ211">
        <f t="shared" si="23"/>
        <v>0</v>
      </c>
    </row>
    <row r="212" spans="1:54">
      <c r="A212" s="5">
        <v>24425</v>
      </c>
      <c r="B212" s="5" t="s">
        <v>351</v>
      </c>
      <c r="C212" s="5"/>
      <c r="D212" s="5"/>
      <c r="E212" s="5" t="s">
        <v>2649</v>
      </c>
      <c r="F212" s="5" t="s">
        <v>460</v>
      </c>
      <c r="G212" s="5" t="s">
        <v>2650</v>
      </c>
      <c r="H212" s="5" t="s">
        <v>2651</v>
      </c>
      <c r="I212" s="5">
        <v>11</v>
      </c>
      <c r="J212" s="5">
        <v>213.8</v>
      </c>
      <c r="K212" s="5">
        <v>140.85</v>
      </c>
      <c r="L212" s="6" t="s">
        <v>2652</v>
      </c>
      <c r="M212" s="5">
        <v>0.37</v>
      </c>
      <c r="N212" s="5">
        <v>7.13</v>
      </c>
      <c r="O212" s="5" t="s">
        <v>364</v>
      </c>
      <c r="P212" s="5" t="s">
        <v>364</v>
      </c>
      <c r="Q212" s="5" t="s">
        <v>372</v>
      </c>
      <c r="R212" s="5">
        <v>6</v>
      </c>
      <c r="S212" s="5">
        <v>39.96</v>
      </c>
      <c r="T212" s="5">
        <v>16.36</v>
      </c>
      <c r="U212" s="5">
        <v>16.36</v>
      </c>
      <c r="V212" s="5">
        <v>1</v>
      </c>
      <c r="W212" s="5" t="s">
        <v>1346</v>
      </c>
      <c r="X212" s="5">
        <v>114</v>
      </c>
      <c r="Y212" s="5" t="s">
        <v>1347</v>
      </c>
      <c r="Z212" s="5">
        <v>11402</v>
      </c>
      <c r="AA212" s="5" t="s">
        <v>1348</v>
      </c>
      <c r="AB212" s="5" t="s">
        <v>364</v>
      </c>
      <c r="AC212" s="5" t="s">
        <v>361</v>
      </c>
      <c r="AD212" s="5" t="s">
        <v>362</v>
      </c>
      <c r="AE212" s="5" t="s">
        <v>363</v>
      </c>
      <c r="AF212" s="5" t="s">
        <v>364</v>
      </c>
      <c r="AG212" s="5" t="s">
        <v>365</v>
      </c>
      <c r="AH212" s="5" t="s">
        <v>2653</v>
      </c>
      <c r="AI212" s="5" t="s">
        <v>364</v>
      </c>
      <c r="AJ212" s="5" t="s">
        <v>364</v>
      </c>
      <c r="AK212" s="5">
        <v>6.6</v>
      </c>
      <c r="AL212" s="6">
        <v>5</v>
      </c>
      <c r="AM212" s="6" t="s">
        <v>377</v>
      </c>
      <c r="AN212" s="6">
        <f t="shared" si="18"/>
        <v>0</v>
      </c>
      <c r="AO212" s="6">
        <v>19.5</v>
      </c>
      <c r="AP212" s="6">
        <v>18.8</v>
      </c>
      <c r="AQ212" s="6">
        <v>9.75</v>
      </c>
      <c r="AR212" s="6">
        <f t="shared" si="19"/>
        <v>0</v>
      </c>
      <c r="AS212" s="6">
        <f t="shared" si="20"/>
        <v>0</v>
      </c>
      <c r="AT212" s="6">
        <f t="shared" si="21"/>
        <v>0</v>
      </c>
      <c r="AU212" s="7">
        <v>0.32307692307692309</v>
      </c>
      <c r="AV212" s="7">
        <f t="shared" si="22"/>
        <v>0.64893617021276595</v>
      </c>
      <c r="AW212" s="5">
        <v>19.440000000000001</v>
      </c>
      <c r="AX212">
        <v>0</v>
      </c>
      <c r="AY212">
        <f>VLOOKUP(A212,'[2]查询当前所有门店保管帐库存（后勤用）'!$D$1:$G$65536,4,FALSE)</f>
        <v>1</v>
      </c>
      <c r="AZ212">
        <f t="shared" si="23"/>
        <v>1</v>
      </c>
    </row>
    <row r="213" spans="1:54">
      <c r="A213" s="5">
        <v>31478</v>
      </c>
      <c r="B213" s="5" t="s">
        <v>351</v>
      </c>
      <c r="C213" s="5"/>
      <c r="D213" s="5"/>
      <c r="E213" s="5" t="s">
        <v>2668</v>
      </c>
      <c r="F213" s="5" t="s">
        <v>460</v>
      </c>
      <c r="G213" s="5" t="s">
        <v>2669</v>
      </c>
      <c r="H213" s="5" t="s">
        <v>2670</v>
      </c>
      <c r="I213" s="5">
        <v>31</v>
      </c>
      <c r="J213" s="5">
        <v>76.42</v>
      </c>
      <c r="K213" s="5">
        <v>44.6</v>
      </c>
      <c r="L213" s="6" t="s">
        <v>2671</v>
      </c>
      <c r="M213" s="5">
        <v>1.03</v>
      </c>
      <c r="N213" s="5">
        <v>2.5499999999999998</v>
      </c>
      <c r="O213" s="5" t="s">
        <v>364</v>
      </c>
      <c r="P213" s="5" t="s">
        <v>364</v>
      </c>
      <c r="Q213" s="5" t="s">
        <v>372</v>
      </c>
      <c r="R213" s="5">
        <v>213</v>
      </c>
      <c r="S213" s="5">
        <v>231.13239999999999</v>
      </c>
      <c r="T213" s="5">
        <v>206.13</v>
      </c>
      <c r="U213" s="5">
        <v>206.13</v>
      </c>
      <c r="V213" s="5">
        <v>1</v>
      </c>
      <c r="W213" s="5" t="s">
        <v>1346</v>
      </c>
      <c r="X213" s="5">
        <v>105</v>
      </c>
      <c r="Y213" s="5" t="s">
        <v>1354</v>
      </c>
      <c r="Z213" s="5">
        <v>10505</v>
      </c>
      <c r="AA213" s="5" t="s">
        <v>1890</v>
      </c>
      <c r="AB213" s="5" t="s">
        <v>919</v>
      </c>
      <c r="AC213" s="5" t="s">
        <v>361</v>
      </c>
      <c r="AD213" s="5" t="s">
        <v>362</v>
      </c>
      <c r="AE213" s="5" t="s">
        <v>363</v>
      </c>
      <c r="AF213" s="5" t="s">
        <v>364</v>
      </c>
      <c r="AG213" s="5" t="s">
        <v>365</v>
      </c>
      <c r="AH213" s="5" t="s">
        <v>2672</v>
      </c>
      <c r="AI213" s="5" t="s">
        <v>364</v>
      </c>
      <c r="AJ213" s="5" t="s">
        <v>364</v>
      </c>
      <c r="AK213" s="5">
        <v>1</v>
      </c>
      <c r="AL213" s="6">
        <v>5</v>
      </c>
      <c r="AM213" s="6" t="s">
        <v>377</v>
      </c>
      <c r="AN213" s="6">
        <f t="shared" si="18"/>
        <v>0</v>
      </c>
      <c r="AO213" s="6">
        <v>2.5</v>
      </c>
      <c r="AP213" s="6">
        <v>2.5</v>
      </c>
      <c r="AQ213" s="6">
        <v>1.25</v>
      </c>
      <c r="AR213" s="6">
        <f t="shared" si="19"/>
        <v>0</v>
      </c>
      <c r="AS213" s="6">
        <f t="shared" si="20"/>
        <v>0</v>
      </c>
      <c r="AT213" s="6">
        <f t="shared" si="21"/>
        <v>0</v>
      </c>
      <c r="AU213" s="7">
        <v>0.2</v>
      </c>
      <c r="AV213" s="7">
        <f t="shared" si="22"/>
        <v>0.6</v>
      </c>
      <c r="AW213" s="5">
        <v>2.4700000000000002</v>
      </c>
      <c r="AX213">
        <v>0</v>
      </c>
      <c r="AY213">
        <f>VLOOKUP(A213,'[2]查询当前所有门店保管帐库存（后勤用）'!$D$1:$G$65536,4,FALSE)</f>
        <v>9</v>
      </c>
      <c r="AZ213">
        <f t="shared" si="23"/>
        <v>9</v>
      </c>
    </row>
    <row r="214" spans="1:54">
      <c r="A214" s="5">
        <v>105679</v>
      </c>
      <c r="B214" s="5" t="s">
        <v>351</v>
      </c>
      <c r="C214" s="5"/>
      <c r="D214" s="5"/>
      <c r="E214" s="5" t="s">
        <v>2673</v>
      </c>
      <c r="F214" s="5" t="s">
        <v>353</v>
      </c>
      <c r="G214" s="5" t="s">
        <v>2674</v>
      </c>
      <c r="H214" s="5" t="s">
        <v>2675</v>
      </c>
      <c r="I214" s="5" t="s">
        <v>364</v>
      </c>
      <c r="J214" s="5" t="s">
        <v>364</v>
      </c>
      <c r="K214" s="5" t="s">
        <v>364</v>
      </c>
      <c r="L214" s="6" t="s">
        <v>437</v>
      </c>
      <c r="M214" s="5" t="s">
        <v>364</v>
      </c>
      <c r="N214" s="5" t="s">
        <v>364</v>
      </c>
      <c r="O214" s="5" t="s">
        <v>364</v>
      </c>
      <c r="P214" s="5" t="s">
        <v>364</v>
      </c>
      <c r="Q214" s="5" t="s">
        <v>438</v>
      </c>
      <c r="R214" s="5">
        <v>1.7</v>
      </c>
      <c r="S214" s="5">
        <v>64.995000000000005</v>
      </c>
      <c r="T214" s="5" t="s">
        <v>438</v>
      </c>
      <c r="U214" s="5" t="s">
        <v>438</v>
      </c>
      <c r="V214" s="5">
        <v>1</v>
      </c>
      <c r="W214" s="5" t="s">
        <v>1346</v>
      </c>
      <c r="X214" s="5">
        <v>112</v>
      </c>
      <c r="Y214" s="5" t="s">
        <v>1362</v>
      </c>
      <c r="Z214" s="5">
        <v>11202</v>
      </c>
      <c r="AA214" s="5" t="s">
        <v>1637</v>
      </c>
      <c r="AB214" s="5" t="s">
        <v>364</v>
      </c>
      <c r="AC214" s="5" t="s">
        <v>361</v>
      </c>
      <c r="AD214" s="5" t="s">
        <v>362</v>
      </c>
      <c r="AE214" s="5" t="s">
        <v>363</v>
      </c>
      <c r="AF214" s="5" t="s">
        <v>364</v>
      </c>
      <c r="AG214" s="5" t="s">
        <v>365</v>
      </c>
      <c r="AH214" s="5" t="s">
        <v>2676</v>
      </c>
      <c r="AI214" s="5" t="s">
        <v>364</v>
      </c>
      <c r="AJ214" s="5" t="s">
        <v>364</v>
      </c>
      <c r="AK214" s="5">
        <v>23.85</v>
      </c>
      <c r="AL214" s="6">
        <v>1534</v>
      </c>
      <c r="AM214" s="6" t="s">
        <v>1397</v>
      </c>
      <c r="AN214" s="6">
        <f t="shared" si="18"/>
        <v>0</v>
      </c>
      <c r="AO214" s="6">
        <v>80.400000000000006</v>
      </c>
      <c r="AP214" s="6">
        <v>80.400000000000006</v>
      </c>
      <c r="AQ214" s="6">
        <v>40.200000000000003</v>
      </c>
      <c r="AR214" s="6">
        <f t="shared" si="19"/>
        <v>0</v>
      </c>
      <c r="AS214" s="6">
        <f t="shared" si="20"/>
        <v>0</v>
      </c>
      <c r="AT214" s="6">
        <f t="shared" si="21"/>
        <v>0</v>
      </c>
      <c r="AU214" s="7">
        <v>0.40671641791044777</v>
      </c>
      <c r="AV214" s="7">
        <f t="shared" si="22"/>
        <v>0.70335820895522383</v>
      </c>
      <c r="AW214" s="5" t="s">
        <v>438</v>
      </c>
      <c r="AX214">
        <v>0</v>
      </c>
      <c r="AY214">
        <f>VLOOKUP(A214,'[2]查询当前所有门店保管帐库存（后勤用）'!$D$1:$G$65536,4,FALSE)</f>
        <v>0.7</v>
      </c>
      <c r="AZ214">
        <f t="shared" si="23"/>
        <v>0.7</v>
      </c>
    </row>
    <row r="215" spans="1:54">
      <c r="A215" s="5">
        <v>39568</v>
      </c>
      <c r="B215" s="5" t="s">
        <v>351</v>
      </c>
      <c r="C215" s="5"/>
      <c r="D215" s="5"/>
      <c r="E215" s="5" t="s">
        <v>2178</v>
      </c>
      <c r="F215" s="5" t="s">
        <v>353</v>
      </c>
      <c r="G215" s="5" t="s">
        <v>2682</v>
      </c>
      <c r="H215" s="5" t="s">
        <v>2683</v>
      </c>
      <c r="I215" s="5">
        <v>110</v>
      </c>
      <c r="J215" s="5">
        <v>1052.55</v>
      </c>
      <c r="K215" s="5">
        <v>697.45</v>
      </c>
      <c r="L215" s="6" t="s">
        <v>2684</v>
      </c>
      <c r="M215" s="5">
        <v>3.67</v>
      </c>
      <c r="N215" s="5">
        <v>35.08</v>
      </c>
      <c r="O215" s="5" t="s">
        <v>364</v>
      </c>
      <c r="P215" s="5" t="s">
        <v>364</v>
      </c>
      <c r="Q215" s="5" t="s">
        <v>372</v>
      </c>
      <c r="R215" s="5">
        <v>134</v>
      </c>
      <c r="S215" s="5">
        <v>430.5</v>
      </c>
      <c r="T215" s="5">
        <v>36.549999999999997</v>
      </c>
      <c r="U215" s="5">
        <v>36.549999999999997</v>
      </c>
      <c r="V215" s="5">
        <v>1</v>
      </c>
      <c r="W215" s="5" t="s">
        <v>1346</v>
      </c>
      <c r="X215" s="5">
        <v>105</v>
      </c>
      <c r="Y215" s="5" t="s">
        <v>1354</v>
      </c>
      <c r="Z215" s="5">
        <v>10503</v>
      </c>
      <c r="AA215" s="5" t="s">
        <v>1355</v>
      </c>
      <c r="AB215" s="5" t="s">
        <v>373</v>
      </c>
      <c r="AC215" s="5" t="s">
        <v>361</v>
      </c>
      <c r="AD215" s="5" t="s">
        <v>489</v>
      </c>
      <c r="AE215" s="5" t="s">
        <v>363</v>
      </c>
      <c r="AF215" s="5" t="s">
        <v>364</v>
      </c>
      <c r="AG215" s="5" t="s">
        <v>365</v>
      </c>
      <c r="AH215" s="5" t="s">
        <v>2685</v>
      </c>
      <c r="AI215" s="5" t="s">
        <v>364</v>
      </c>
      <c r="AJ215" s="5" t="s">
        <v>364</v>
      </c>
      <c r="AK215" s="5">
        <v>3.2</v>
      </c>
      <c r="AL215" s="6">
        <v>5</v>
      </c>
      <c r="AM215" s="6" t="s">
        <v>377</v>
      </c>
      <c r="AN215" s="6">
        <f t="shared" si="18"/>
        <v>0</v>
      </c>
      <c r="AO215" s="6">
        <v>10.8</v>
      </c>
      <c r="AP215" s="6">
        <v>9.5</v>
      </c>
      <c r="AQ215" s="6">
        <v>5.4</v>
      </c>
      <c r="AR215" s="6">
        <f t="shared" si="19"/>
        <v>0</v>
      </c>
      <c r="AS215" s="6">
        <f t="shared" si="20"/>
        <v>0</v>
      </c>
      <c r="AT215" s="6">
        <f t="shared" si="21"/>
        <v>0</v>
      </c>
      <c r="AU215" s="7">
        <v>0.40740740740740744</v>
      </c>
      <c r="AV215" s="7">
        <f t="shared" si="22"/>
        <v>0.66315789473684206</v>
      </c>
      <c r="AW215" s="5">
        <v>9.57</v>
      </c>
      <c r="AX215">
        <v>0</v>
      </c>
      <c r="AY215">
        <f>VLOOKUP(A215,'[2]查询当前所有门店保管帐库存（后勤用）'!$D$1:$G$65536,4,FALSE)</f>
        <v>1</v>
      </c>
      <c r="AZ215">
        <f t="shared" si="23"/>
        <v>1</v>
      </c>
      <c r="BB215">
        <f>VLOOKUP(A215,[3]请货管理细单!$B$1:$I$65536,8,FALSE)</f>
        <v>2</v>
      </c>
    </row>
    <row r="216" spans="1:54">
      <c r="A216" s="5">
        <v>30398</v>
      </c>
      <c r="B216" s="5" t="s">
        <v>351</v>
      </c>
      <c r="C216" s="5"/>
      <c r="D216" s="5"/>
      <c r="E216" s="5" t="s">
        <v>2686</v>
      </c>
      <c r="F216" s="5" t="s">
        <v>353</v>
      </c>
      <c r="G216" s="5" t="s">
        <v>1502</v>
      </c>
      <c r="H216" s="5" t="s">
        <v>2687</v>
      </c>
      <c r="I216" s="5">
        <v>57</v>
      </c>
      <c r="J216" s="5">
        <v>1039.47</v>
      </c>
      <c r="K216" s="5">
        <v>646.16999999999996</v>
      </c>
      <c r="L216" s="6" t="s">
        <v>2688</v>
      </c>
      <c r="M216" s="5">
        <v>1.9</v>
      </c>
      <c r="N216" s="5">
        <v>34.65</v>
      </c>
      <c r="O216" s="5">
        <v>47</v>
      </c>
      <c r="P216" s="5">
        <v>324.3</v>
      </c>
      <c r="Q216" s="5">
        <v>24.74</v>
      </c>
      <c r="R216" s="5">
        <v>128</v>
      </c>
      <c r="S216" s="5">
        <v>883.2</v>
      </c>
      <c r="T216" s="5">
        <v>67.37</v>
      </c>
      <c r="U216" s="5">
        <v>92.11</v>
      </c>
      <c r="V216" s="5">
        <v>1</v>
      </c>
      <c r="W216" s="5" t="s">
        <v>1346</v>
      </c>
      <c r="X216" s="5">
        <v>103</v>
      </c>
      <c r="Y216" s="5" t="s">
        <v>1408</v>
      </c>
      <c r="Z216" s="5">
        <v>10307</v>
      </c>
      <c r="AA216" s="5" t="s">
        <v>1415</v>
      </c>
      <c r="AB216" s="5" t="s">
        <v>360</v>
      </c>
      <c r="AC216" s="5" t="s">
        <v>361</v>
      </c>
      <c r="AD216" s="5" t="s">
        <v>362</v>
      </c>
      <c r="AE216" s="5" t="s">
        <v>363</v>
      </c>
      <c r="AF216" s="5" t="s">
        <v>364</v>
      </c>
      <c r="AG216" s="5" t="s">
        <v>365</v>
      </c>
      <c r="AH216" s="5" t="s">
        <v>2689</v>
      </c>
      <c r="AI216" s="5" t="s">
        <v>364</v>
      </c>
      <c r="AJ216" s="5" t="s">
        <v>364</v>
      </c>
      <c r="AK216" s="5">
        <v>6.9</v>
      </c>
      <c r="AL216" s="6">
        <v>20469</v>
      </c>
      <c r="AM216" s="6" t="s">
        <v>1957</v>
      </c>
      <c r="AN216" s="6">
        <f t="shared" si="18"/>
        <v>0</v>
      </c>
      <c r="AO216" s="6">
        <v>19.8</v>
      </c>
      <c r="AP216" s="6">
        <v>19.8</v>
      </c>
      <c r="AQ216" s="6">
        <v>9.9</v>
      </c>
      <c r="AR216" s="6">
        <f t="shared" si="19"/>
        <v>0</v>
      </c>
      <c r="AS216" s="6">
        <f t="shared" si="20"/>
        <v>0</v>
      </c>
      <c r="AT216" s="6">
        <f t="shared" si="21"/>
        <v>0</v>
      </c>
      <c r="AU216" s="7">
        <v>0.30303030303030304</v>
      </c>
      <c r="AV216" s="7">
        <f t="shared" si="22"/>
        <v>0.65151515151515149</v>
      </c>
      <c r="AW216" s="5">
        <v>18.239999999999998</v>
      </c>
      <c r="AX216">
        <v>0</v>
      </c>
      <c r="AY216">
        <f>VLOOKUP(A216,'[2]查询当前所有门店保管帐库存（后勤用）'!$D$1:$G$65536,4,FALSE)</f>
        <v>1</v>
      </c>
      <c r="AZ216">
        <f t="shared" si="23"/>
        <v>1</v>
      </c>
    </row>
    <row r="217" spans="1:54" s="8" customFormat="1">
      <c r="A217" s="5">
        <v>2534</v>
      </c>
      <c r="B217" s="5" t="s">
        <v>351</v>
      </c>
      <c r="C217" s="5"/>
      <c r="D217" s="5"/>
      <c r="E217" s="5" t="s">
        <v>2114</v>
      </c>
      <c r="F217" s="5" t="s">
        <v>353</v>
      </c>
      <c r="G217" s="5" t="s">
        <v>2115</v>
      </c>
      <c r="H217" s="5" t="s">
        <v>2701</v>
      </c>
      <c r="I217" s="5">
        <v>88</v>
      </c>
      <c r="J217" s="5">
        <v>1507.02</v>
      </c>
      <c r="K217" s="5">
        <v>1001.331</v>
      </c>
      <c r="L217" s="6" t="s">
        <v>2702</v>
      </c>
      <c r="M217" s="5">
        <v>2.93</v>
      </c>
      <c r="N217" s="5">
        <v>50.23</v>
      </c>
      <c r="O217" s="5" t="s">
        <v>364</v>
      </c>
      <c r="P217" s="5" t="s">
        <v>364</v>
      </c>
      <c r="Q217" s="5" t="s">
        <v>372</v>
      </c>
      <c r="R217" s="5">
        <v>193</v>
      </c>
      <c r="S217" s="5">
        <v>1110.47</v>
      </c>
      <c r="T217" s="5">
        <v>65.8</v>
      </c>
      <c r="U217" s="5">
        <v>65.8</v>
      </c>
      <c r="V217" s="5">
        <v>1</v>
      </c>
      <c r="W217" s="5" t="s">
        <v>1346</v>
      </c>
      <c r="X217" s="5">
        <v>110</v>
      </c>
      <c r="Y217" s="5" t="s">
        <v>1383</v>
      </c>
      <c r="Z217" s="5">
        <v>11002</v>
      </c>
      <c r="AA217" s="5" t="s">
        <v>2118</v>
      </c>
      <c r="AB217" s="5" t="s">
        <v>373</v>
      </c>
      <c r="AC217" s="5" t="s">
        <v>361</v>
      </c>
      <c r="AD217" s="5" t="s">
        <v>362</v>
      </c>
      <c r="AE217" s="5" t="s">
        <v>363</v>
      </c>
      <c r="AF217" s="5" t="s">
        <v>364</v>
      </c>
      <c r="AG217" s="5" t="s">
        <v>365</v>
      </c>
      <c r="AH217" s="5" t="s">
        <v>2703</v>
      </c>
      <c r="AI217" s="5" t="s">
        <v>364</v>
      </c>
      <c r="AJ217" s="5" t="s">
        <v>364</v>
      </c>
      <c r="AK217" s="5">
        <v>5.7130000000000001</v>
      </c>
      <c r="AL217" s="6">
        <v>5</v>
      </c>
      <c r="AM217" s="6" t="s">
        <v>377</v>
      </c>
      <c r="AN217" s="6">
        <f t="shared" si="18"/>
        <v>0</v>
      </c>
      <c r="AO217" s="6">
        <v>18</v>
      </c>
      <c r="AP217" s="6">
        <v>18</v>
      </c>
      <c r="AQ217" s="6">
        <v>9</v>
      </c>
      <c r="AR217" s="6">
        <f t="shared" si="19"/>
        <v>0</v>
      </c>
      <c r="AS217" s="6">
        <f t="shared" si="20"/>
        <v>0</v>
      </c>
      <c r="AT217" s="6">
        <f t="shared" si="21"/>
        <v>0</v>
      </c>
      <c r="AU217" s="7">
        <v>0.36522222222222223</v>
      </c>
      <c r="AV217" s="7">
        <f t="shared" si="22"/>
        <v>0.68261111111111106</v>
      </c>
      <c r="AW217" s="5">
        <v>17.13</v>
      </c>
      <c r="AX217">
        <v>0</v>
      </c>
      <c r="AY217">
        <f>VLOOKUP(A217,'[2]查询当前所有门店保管帐库存（后勤用）'!$D$1:$G$65536,4,FALSE)</f>
        <v>2</v>
      </c>
      <c r="AZ217">
        <f t="shared" si="23"/>
        <v>2</v>
      </c>
      <c r="BB217"/>
    </row>
    <row r="218" spans="1:54">
      <c r="A218" s="5">
        <v>7919</v>
      </c>
      <c r="B218" s="5" t="s">
        <v>351</v>
      </c>
      <c r="C218" s="5"/>
      <c r="D218" s="5"/>
      <c r="E218" s="5" t="s">
        <v>2709</v>
      </c>
      <c r="F218" s="5" t="s">
        <v>353</v>
      </c>
      <c r="G218" s="5" t="s">
        <v>2710</v>
      </c>
      <c r="H218" s="5" t="s">
        <v>2711</v>
      </c>
      <c r="I218" s="5">
        <v>5</v>
      </c>
      <c r="J218" s="5">
        <v>146.25</v>
      </c>
      <c r="K218" s="5">
        <v>107.82</v>
      </c>
      <c r="L218" s="6" t="s">
        <v>2712</v>
      </c>
      <c r="M218" s="5">
        <v>0.17</v>
      </c>
      <c r="N218" s="5">
        <v>4.88</v>
      </c>
      <c r="O218" s="5" t="s">
        <v>364</v>
      </c>
      <c r="P218" s="5" t="s">
        <v>364</v>
      </c>
      <c r="Q218" s="5" t="s">
        <v>372</v>
      </c>
      <c r="R218" s="5">
        <v>18</v>
      </c>
      <c r="S218" s="5">
        <v>157.26</v>
      </c>
      <c r="T218" s="5">
        <v>108</v>
      </c>
      <c r="U218" s="5">
        <v>108</v>
      </c>
      <c r="V218" s="5">
        <v>1</v>
      </c>
      <c r="W218" s="5" t="s">
        <v>1346</v>
      </c>
      <c r="X218" s="5">
        <v>101</v>
      </c>
      <c r="Y218" s="5" t="s">
        <v>1401</v>
      </c>
      <c r="Z218" s="5">
        <v>10105</v>
      </c>
      <c r="AA218" s="5" t="s">
        <v>1440</v>
      </c>
      <c r="AB218" s="5" t="s">
        <v>919</v>
      </c>
      <c r="AC218" s="5" t="s">
        <v>361</v>
      </c>
      <c r="AD218" s="5" t="s">
        <v>362</v>
      </c>
      <c r="AE218" s="5" t="s">
        <v>363</v>
      </c>
      <c r="AF218" s="5" t="s">
        <v>364</v>
      </c>
      <c r="AG218" s="5" t="s">
        <v>365</v>
      </c>
      <c r="AH218" s="5" t="s">
        <v>2713</v>
      </c>
      <c r="AI218" s="5" t="s">
        <v>364</v>
      </c>
      <c r="AJ218" s="5" t="s">
        <v>364</v>
      </c>
      <c r="AK218" s="5">
        <v>5.0999999999999996</v>
      </c>
      <c r="AL218" s="6">
        <v>5</v>
      </c>
      <c r="AM218" s="6" t="s">
        <v>377</v>
      </c>
      <c r="AN218" s="6">
        <f t="shared" si="18"/>
        <v>0</v>
      </c>
      <c r="AO218" s="6">
        <v>32</v>
      </c>
      <c r="AP218" s="6">
        <v>25</v>
      </c>
      <c r="AQ218" s="6">
        <v>16</v>
      </c>
      <c r="AR218" s="6">
        <f t="shared" si="19"/>
        <v>0</v>
      </c>
      <c r="AS218" s="6">
        <f t="shared" si="20"/>
        <v>0</v>
      </c>
      <c r="AT218" s="6">
        <f t="shared" si="21"/>
        <v>0</v>
      </c>
      <c r="AU218" s="7">
        <v>0.68125000000000002</v>
      </c>
      <c r="AV218" s="7">
        <f t="shared" si="22"/>
        <v>0.79599999999999993</v>
      </c>
      <c r="AW218" s="5">
        <v>29.25</v>
      </c>
      <c r="AX218">
        <v>0</v>
      </c>
      <c r="AY218">
        <f>VLOOKUP(A218,'[2]查询当前所有门店保管帐库存（后勤用）'!$D$1:$G$65536,4,FALSE)</f>
        <v>2</v>
      </c>
      <c r="AZ218">
        <f t="shared" si="23"/>
        <v>2</v>
      </c>
    </row>
    <row r="219" spans="1:54">
      <c r="A219" s="5">
        <v>40656</v>
      </c>
      <c r="B219" s="5" t="s">
        <v>351</v>
      </c>
      <c r="C219" s="5"/>
      <c r="D219" s="5"/>
      <c r="E219" s="5" t="s">
        <v>2714</v>
      </c>
      <c r="F219" s="5" t="s">
        <v>1513</v>
      </c>
      <c r="G219" s="5" t="s">
        <v>1941</v>
      </c>
      <c r="H219" s="5" t="s">
        <v>2723</v>
      </c>
      <c r="I219" s="5">
        <v>87</v>
      </c>
      <c r="J219" s="5">
        <v>1434.49</v>
      </c>
      <c r="K219" s="5">
        <v>1084.8</v>
      </c>
      <c r="L219" s="6" t="s">
        <v>2724</v>
      </c>
      <c r="M219" s="5">
        <v>2.9</v>
      </c>
      <c r="N219" s="5">
        <v>47.82</v>
      </c>
      <c r="O219" s="5" t="s">
        <v>364</v>
      </c>
      <c r="P219" s="5" t="s">
        <v>364</v>
      </c>
      <c r="Q219" s="5" t="s">
        <v>372</v>
      </c>
      <c r="R219" s="5">
        <v>265</v>
      </c>
      <c r="S219" s="5">
        <v>1083.21</v>
      </c>
      <c r="T219" s="5">
        <v>91.38</v>
      </c>
      <c r="U219" s="5">
        <v>91.38</v>
      </c>
      <c r="V219" s="5">
        <v>1</v>
      </c>
      <c r="W219" s="5" t="s">
        <v>1346</v>
      </c>
      <c r="X219" s="5">
        <v>121</v>
      </c>
      <c r="Y219" s="5" t="s">
        <v>1584</v>
      </c>
      <c r="Z219" s="5">
        <v>12114</v>
      </c>
      <c r="AA219" s="5" t="s">
        <v>1621</v>
      </c>
      <c r="AB219" s="5" t="s">
        <v>373</v>
      </c>
      <c r="AC219" s="5" t="s">
        <v>361</v>
      </c>
      <c r="AD219" s="5" t="s">
        <v>362</v>
      </c>
      <c r="AE219" s="5" t="s">
        <v>363</v>
      </c>
      <c r="AF219" s="5" t="s">
        <v>364</v>
      </c>
      <c r="AG219" s="5" t="s">
        <v>365</v>
      </c>
      <c r="AH219" s="5" t="s">
        <v>2725</v>
      </c>
      <c r="AI219" s="5" t="s">
        <v>364</v>
      </c>
      <c r="AJ219" s="5" t="s">
        <v>364</v>
      </c>
      <c r="AK219" s="5">
        <v>4</v>
      </c>
      <c r="AL219" s="6">
        <v>5</v>
      </c>
      <c r="AM219" s="6" t="s">
        <v>377</v>
      </c>
      <c r="AN219" s="6">
        <f t="shared" si="18"/>
        <v>0</v>
      </c>
      <c r="AO219" s="6">
        <v>18.5</v>
      </c>
      <c r="AP219" s="6">
        <v>12.5</v>
      </c>
      <c r="AQ219" s="6">
        <v>9.25</v>
      </c>
      <c r="AR219" s="6">
        <f t="shared" si="19"/>
        <v>0</v>
      </c>
      <c r="AS219" s="6">
        <f t="shared" si="20"/>
        <v>0</v>
      </c>
      <c r="AT219" s="6">
        <f t="shared" si="21"/>
        <v>0</v>
      </c>
      <c r="AU219" s="7">
        <v>0.56756756756756754</v>
      </c>
      <c r="AV219" s="7">
        <f t="shared" si="22"/>
        <v>0.68</v>
      </c>
      <c r="AW219" s="5">
        <v>16.489999999999998</v>
      </c>
      <c r="AX219">
        <v>0</v>
      </c>
      <c r="AY219">
        <f>VLOOKUP(A219,'[2]查询当前所有门店保管帐库存（后勤用）'!$D$1:$G$65536,4,FALSE)</f>
        <v>10</v>
      </c>
      <c r="AZ219">
        <f t="shared" si="23"/>
        <v>10</v>
      </c>
    </row>
    <row r="220" spans="1:54">
      <c r="A220" s="5">
        <v>33883</v>
      </c>
      <c r="B220" s="5" t="s">
        <v>351</v>
      </c>
      <c r="C220" s="5"/>
      <c r="D220" s="5"/>
      <c r="E220" s="5" t="s">
        <v>2726</v>
      </c>
      <c r="F220" s="5" t="s">
        <v>353</v>
      </c>
      <c r="G220" s="5" t="s">
        <v>2727</v>
      </c>
      <c r="H220" s="5" t="s">
        <v>2728</v>
      </c>
      <c r="I220" s="5" t="s">
        <v>364</v>
      </c>
      <c r="J220" s="5" t="s">
        <v>364</v>
      </c>
      <c r="K220" s="5" t="s">
        <v>364</v>
      </c>
      <c r="L220" s="6" t="s">
        <v>437</v>
      </c>
      <c r="M220" s="5" t="s">
        <v>364</v>
      </c>
      <c r="N220" s="5" t="s">
        <v>364</v>
      </c>
      <c r="O220" s="5" t="s">
        <v>364</v>
      </c>
      <c r="P220" s="5" t="s">
        <v>364</v>
      </c>
      <c r="Q220" s="5" t="s">
        <v>438</v>
      </c>
      <c r="R220" s="5">
        <v>3</v>
      </c>
      <c r="S220" s="5">
        <v>9</v>
      </c>
      <c r="T220" s="5" t="s">
        <v>438</v>
      </c>
      <c r="U220" s="5" t="s">
        <v>438</v>
      </c>
      <c r="V220" s="5">
        <v>1</v>
      </c>
      <c r="W220" s="5" t="s">
        <v>1346</v>
      </c>
      <c r="X220" s="5">
        <v>107</v>
      </c>
      <c r="Y220" s="5" t="s">
        <v>1462</v>
      </c>
      <c r="Z220" s="5">
        <v>10706</v>
      </c>
      <c r="AA220" s="5" t="s">
        <v>2478</v>
      </c>
      <c r="AB220" s="5" t="s">
        <v>364</v>
      </c>
      <c r="AC220" s="5" t="s">
        <v>361</v>
      </c>
      <c r="AD220" s="5" t="s">
        <v>362</v>
      </c>
      <c r="AE220" s="5" t="s">
        <v>363</v>
      </c>
      <c r="AF220" s="5" t="s">
        <v>364</v>
      </c>
      <c r="AG220" s="5" t="s">
        <v>365</v>
      </c>
      <c r="AH220" s="5" t="s">
        <v>2729</v>
      </c>
      <c r="AI220" s="5" t="s">
        <v>364</v>
      </c>
      <c r="AJ220" s="5" t="s">
        <v>364</v>
      </c>
      <c r="AK220" s="5">
        <v>3</v>
      </c>
      <c r="AL220" s="6">
        <v>1534</v>
      </c>
      <c r="AM220" s="6" t="s">
        <v>1397</v>
      </c>
      <c r="AN220" s="6">
        <f t="shared" si="18"/>
        <v>0</v>
      </c>
      <c r="AO220" s="6">
        <v>18</v>
      </c>
      <c r="AP220" s="6">
        <v>18</v>
      </c>
      <c r="AQ220" s="6">
        <v>9</v>
      </c>
      <c r="AR220" s="6">
        <f t="shared" si="19"/>
        <v>0</v>
      </c>
      <c r="AS220" s="6">
        <f t="shared" si="20"/>
        <v>0</v>
      </c>
      <c r="AT220" s="6">
        <f t="shared" si="21"/>
        <v>0</v>
      </c>
      <c r="AU220" s="7">
        <v>0.66666666666666663</v>
      </c>
      <c r="AV220" s="7">
        <f t="shared" si="22"/>
        <v>0.83333333333333337</v>
      </c>
      <c r="AW220" s="5" t="s">
        <v>438</v>
      </c>
      <c r="AX220">
        <v>0</v>
      </c>
      <c r="AY220">
        <v>0</v>
      </c>
      <c r="AZ220">
        <f t="shared" si="23"/>
        <v>0</v>
      </c>
    </row>
    <row r="221" spans="1:54">
      <c r="A221" s="5">
        <v>45106</v>
      </c>
      <c r="B221" s="5" t="s">
        <v>351</v>
      </c>
      <c r="C221" s="5"/>
      <c r="D221" s="5"/>
      <c r="E221" s="5" t="s">
        <v>2735</v>
      </c>
      <c r="F221" s="5" t="s">
        <v>353</v>
      </c>
      <c r="G221" s="5" t="s">
        <v>2736</v>
      </c>
      <c r="H221" s="5" t="s">
        <v>2737</v>
      </c>
      <c r="I221" s="5">
        <v>54</v>
      </c>
      <c r="J221" s="5">
        <v>860.36</v>
      </c>
      <c r="K221" s="5">
        <v>536.36</v>
      </c>
      <c r="L221" s="6" t="s">
        <v>2738</v>
      </c>
      <c r="M221" s="5">
        <v>1.8</v>
      </c>
      <c r="N221" s="5">
        <v>28.68</v>
      </c>
      <c r="O221" s="5">
        <v>52</v>
      </c>
      <c r="P221" s="5">
        <v>312</v>
      </c>
      <c r="Q221" s="5">
        <v>28.89</v>
      </c>
      <c r="R221" s="5">
        <v>222</v>
      </c>
      <c r="S221" s="5">
        <v>1332</v>
      </c>
      <c r="T221" s="5">
        <v>123.33</v>
      </c>
      <c r="U221" s="5">
        <v>152.22</v>
      </c>
      <c r="V221" s="5">
        <v>1</v>
      </c>
      <c r="W221" s="5" t="s">
        <v>1346</v>
      </c>
      <c r="X221" s="5">
        <v>107</v>
      </c>
      <c r="Y221" s="5" t="s">
        <v>1462</v>
      </c>
      <c r="Z221" s="5">
        <v>10703</v>
      </c>
      <c r="AA221" s="5" t="s">
        <v>1488</v>
      </c>
      <c r="AB221" s="5" t="s">
        <v>360</v>
      </c>
      <c r="AC221" s="5" t="s">
        <v>361</v>
      </c>
      <c r="AD221" s="5" t="s">
        <v>362</v>
      </c>
      <c r="AE221" s="5" t="s">
        <v>1601</v>
      </c>
      <c r="AF221" s="5" t="s">
        <v>364</v>
      </c>
      <c r="AG221" s="5" t="s">
        <v>365</v>
      </c>
      <c r="AH221" s="5" t="s">
        <v>2739</v>
      </c>
      <c r="AI221" s="5" t="s">
        <v>364</v>
      </c>
      <c r="AJ221" s="5" t="s">
        <v>364</v>
      </c>
      <c r="AK221" s="5">
        <v>6</v>
      </c>
      <c r="AL221" s="6">
        <v>21880</v>
      </c>
      <c r="AM221" s="6" t="s">
        <v>1653</v>
      </c>
      <c r="AN221" s="6">
        <f t="shared" si="18"/>
        <v>0</v>
      </c>
      <c r="AO221" s="6">
        <v>17.100000000000001</v>
      </c>
      <c r="AP221" s="6">
        <v>17.100000000000001</v>
      </c>
      <c r="AQ221" s="6">
        <v>8.5500000000000007</v>
      </c>
      <c r="AR221" s="6">
        <f t="shared" si="19"/>
        <v>0</v>
      </c>
      <c r="AS221" s="6">
        <f t="shared" si="20"/>
        <v>0</v>
      </c>
      <c r="AT221" s="6">
        <f t="shared" si="21"/>
        <v>0</v>
      </c>
      <c r="AU221" s="7">
        <v>0.29824561403508776</v>
      </c>
      <c r="AV221" s="7">
        <f t="shared" si="22"/>
        <v>0.64912280701754388</v>
      </c>
      <c r="AW221" s="5">
        <v>15.93</v>
      </c>
      <c r="AX221">
        <v>0</v>
      </c>
      <c r="AY221">
        <f>VLOOKUP(A221,'[2]查询当前所有门店保管帐库存（后勤用）'!$D$1:$G$65536,4,FALSE)</f>
        <v>6</v>
      </c>
      <c r="AZ221">
        <f t="shared" si="23"/>
        <v>6</v>
      </c>
    </row>
    <row r="222" spans="1:54">
      <c r="A222" s="5">
        <v>35525</v>
      </c>
      <c r="B222" s="5" t="s">
        <v>351</v>
      </c>
      <c r="C222" s="5"/>
      <c r="D222" s="5"/>
      <c r="E222" s="5" t="s">
        <v>2740</v>
      </c>
      <c r="F222" s="5" t="s">
        <v>353</v>
      </c>
      <c r="G222" s="5" t="s">
        <v>1650</v>
      </c>
      <c r="H222" s="5" t="s">
        <v>2741</v>
      </c>
      <c r="I222" s="5" t="s">
        <v>364</v>
      </c>
      <c r="J222" s="5" t="s">
        <v>364</v>
      </c>
      <c r="K222" s="5" t="s">
        <v>364</v>
      </c>
      <c r="L222" s="6" t="s">
        <v>437</v>
      </c>
      <c r="M222" s="5" t="s">
        <v>364</v>
      </c>
      <c r="N222" s="5" t="s">
        <v>364</v>
      </c>
      <c r="O222" s="5" t="s">
        <v>364</v>
      </c>
      <c r="P222" s="5" t="s">
        <v>364</v>
      </c>
      <c r="Q222" s="5" t="s">
        <v>438</v>
      </c>
      <c r="R222" s="5">
        <v>1</v>
      </c>
      <c r="S222" s="5">
        <v>5.3</v>
      </c>
      <c r="T222" s="5" t="s">
        <v>438</v>
      </c>
      <c r="U222" s="5" t="s">
        <v>438</v>
      </c>
      <c r="V222" s="5">
        <v>1</v>
      </c>
      <c r="W222" s="5" t="s">
        <v>1346</v>
      </c>
      <c r="X222" s="5">
        <v>106</v>
      </c>
      <c r="Y222" s="5" t="s">
        <v>1522</v>
      </c>
      <c r="Z222" s="5">
        <v>10601</v>
      </c>
      <c r="AA222" s="5" t="s">
        <v>1523</v>
      </c>
      <c r="AB222" s="5" t="s">
        <v>364</v>
      </c>
      <c r="AC222" s="5" t="s">
        <v>361</v>
      </c>
      <c r="AD222" s="5" t="s">
        <v>362</v>
      </c>
      <c r="AE222" s="5" t="s">
        <v>363</v>
      </c>
      <c r="AF222" s="5" t="s">
        <v>364</v>
      </c>
      <c r="AG222" s="5" t="s">
        <v>365</v>
      </c>
      <c r="AH222" s="5" t="s">
        <v>2742</v>
      </c>
      <c r="AI222" s="5" t="s">
        <v>364</v>
      </c>
      <c r="AJ222" s="5" t="s">
        <v>364</v>
      </c>
      <c r="AK222" s="5">
        <v>5.3</v>
      </c>
      <c r="AL222" s="6">
        <v>21651</v>
      </c>
      <c r="AM222" s="6" t="s">
        <v>1828</v>
      </c>
      <c r="AN222" s="6">
        <f t="shared" si="18"/>
        <v>0</v>
      </c>
      <c r="AO222" s="6">
        <v>19.8</v>
      </c>
      <c r="AP222" s="6">
        <v>19.8</v>
      </c>
      <c r="AQ222" s="6">
        <v>9.9</v>
      </c>
      <c r="AR222" s="6">
        <f t="shared" si="19"/>
        <v>0</v>
      </c>
      <c r="AS222" s="6">
        <f t="shared" si="20"/>
        <v>0</v>
      </c>
      <c r="AT222" s="6">
        <f t="shared" si="21"/>
        <v>0</v>
      </c>
      <c r="AU222" s="7">
        <v>0.4646464646464647</v>
      </c>
      <c r="AV222" s="7">
        <f t="shared" si="22"/>
        <v>0.73232323232323226</v>
      </c>
      <c r="AW222" s="5" t="s">
        <v>438</v>
      </c>
      <c r="AX222">
        <v>0</v>
      </c>
      <c r="AY222">
        <v>0</v>
      </c>
      <c r="AZ222">
        <f t="shared" si="23"/>
        <v>0</v>
      </c>
    </row>
    <row r="223" spans="1:54">
      <c r="A223" s="5">
        <v>33962</v>
      </c>
      <c r="B223" s="5" t="s">
        <v>351</v>
      </c>
      <c r="C223" s="5"/>
      <c r="D223" s="5"/>
      <c r="E223" s="5" t="s">
        <v>2743</v>
      </c>
      <c r="F223" s="5" t="s">
        <v>353</v>
      </c>
      <c r="G223" s="5" t="s">
        <v>2744</v>
      </c>
      <c r="H223" s="5" t="s">
        <v>2745</v>
      </c>
      <c r="I223" s="5" t="s">
        <v>364</v>
      </c>
      <c r="J223" s="5" t="s">
        <v>364</v>
      </c>
      <c r="K223" s="5" t="s">
        <v>364</v>
      </c>
      <c r="L223" s="6" t="s">
        <v>437</v>
      </c>
      <c r="M223" s="5" t="s">
        <v>364</v>
      </c>
      <c r="N223" s="5" t="s">
        <v>364</v>
      </c>
      <c r="O223" s="5" t="s">
        <v>364</v>
      </c>
      <c r="P223" s="5" t="s">
        <v>364</v>
      </c>
      <c r="Q223" s="5" t="s">
        <v>438</v>
      </c>
      <c r="R223" s="5">
        <v>5</v>
      </c>
      <c r="S223" s="5">
        <v>8.33</v>
      </c>
      <c r="T223" s="5" t="s">
        <v>438</v>
      </c>
      <c r="U223" s="5" t="s">
        <v>438</v>
      </c>
      <c r="V223" s="5">
        <v>1</v>
      </c>
      <c r="W223" s="5" t="s">
        <v>1346</v>
      </c>
      <c r="X223" s="5">
        <v>111</v>
      </c>
      <c r="Y223" s="5" t="s">
        <v>1539</v>
      </c>
      <c r="Z223" s="5">
        <v>11104</v>
      </c>
      <c r="AA223" s="5" t="s">
        <v>1553</v>
      </c>
      <c r="AB223" s="5" t="s">
        <v>364</v>
      </c>
      <c r="AC223" s="5" t="s">
        <v>361</v>
      </c>
      <c r="AD223" s="5" t="s">
        <v>362</v>
      </c>
      <c r="AE223" s="5" t="s">
        <v>363</v>
      </c>
      <c r="AF223" s="5" t="s">
        <v>364</v>
      </c>
      <c r="AG223" s="5" t="s">
        <v>365</v>
      </c>
      <c r="AH223" s="5" t="s">
        <v>2746</v>
      </c>
      <c r="AI223" s="5" t="s">
        <v>364</v>
      </c>
      <c r="AJ223" s="5" t="s">
        <v>364</v>
      </c>
      <c r="AK223" s="5">
        <v>1.6</v>
      </c>
      <c r="AL223" s="6">
        <v>5</v>
      </c>
      <c r="AM223" s="6" t="s">
        <v>377</v>
      </c>
      <c r="AN223" s="6">
        <f t="shared" si="18"/>
        <v>0</v>
      </c>
      <c r="AO223" s="6">
        <v>8</v>
      </c>
      <c r="AP223" s="6">
        <v>8</v>
      </c>
      <c r="AQ223" s="6">
        <v>4</v>
      </c>
      <c r="AR223" s="6">
        <f t="shared" si="19"/>
        <v>0</v>
      </c>
      <c r="AS223" s="6">
        <f t="shared" si="20"/>
        <v>0</v>
      </c>
      <c r="AT223" s="6">
        <f t="shared" si="21"/>
        <v>0</v>
      </c>
      <c r="AU223" s="7">
        <v>0.6</v>
      </c>
      <c r="AV223" s="7">
        <f t="shared" si="22"/>
        <v>0.8</v>
      </c>
      <c r="AW223" s="5" t="s">
        <v>438</v>
      </c>
      <c r="AX223">
        <v>0</v>
      </c>
      <c r="AY223">
        <v>0</v>
      </c>
      <c r="AZ223">
        <f t="shared" si="23"/>
        <v>0</v>
      </c>
    </row>
    <row r="224" spans="1:54">
      <c r="A224" s="5">
        <v>64995</v>
      </c>
      <c r="B224" s="5" t="s">
        <v>351</v>
      </c>
      <c r="C224" s="5"/>
      <c r="D224" s="5"/>
      <c r="E224" s="5" t="s">
        <v>2178</v>
      </c>
      <c r="F224" s="5" t="s">
        <v>353</v>
      </c>
      <c r="G224" s="5" t="s">
        <v>1</v>
      </c>
      <c r="H224" s="5" t="s">
        <v>2</v>
      </c>
      <c r="I224" s="5">
        <v>560</v>
      </c>
      <c r="J224" s="5">
        <v>4848.17</v>
      </c>
      <c r="K224" s="5">
        <v>3280.17</v>
      </c>
      <c r="L224" s="6" t="s">
        <v>1426</v>
      </c>
      <c r="M224" s="5">
        <v>18.670000000000002</v>
      </c>
      <c r="N224" s="5">
        <v>161.61000000000001</v>
      </c>
      <c r="O224" s="5" t="s">
        <v>364</v>
      </c>
      <c r="P224" s="5" t="s">
        <v>364</v>
      </c>
      <c r="Q224" s="5" t="s">
        <v>372</v>
      </c>
      <c r="R224" s="5">
        <v>347</v>
      </c>
      <c r="S224" s="5">
        <v>971.6</v>
      </c>
      <c r="T224" s="5">
        <v>18.59</v>
      </c>
      <c r="U224" s="5">
        <v>18.59</v>
      </c>
      <c r="V224" s="5">
        <v>1</v>
      </c>
      <c r="W224" s="5" t="s">
        <v>1346</v>
      </c>
      <c r="X224" s="5">
        <v>105</v>
      </c>
      <c r="Y224" s="5" t="s">
        <v>1354</v>
      </c>
      <c r="Z224" s="5">
        <v>10503</v>
      </c>
      <c r="AA224" s="5" t="s">
        <v>1355</v>
      </c>
      <c r="AB224" s="5" t="s">
        <v>373</v>
      </c>
      <c r="AC224" s="5" t="s">
        <v>361</v>
      </c>
      <c r="AD224" s="5" t="s">
        <v>362</v>
      </c>
      <c r="AE224" s="5" t="s">
        <v>363</v>
      </c>
      <c r="AF224" s="5" t="s">
        <v>364</v>
      </c>
      <c r="AG224" s="5" t="s">
        <v>365</v>
      </c>
      <c r="AH224" s="5" t="s">
        <v>3</v>
      </c>
      <c r="AI224" s="5" t="s">
        <v>364</v>
      </c>
      <c r="AJ224" s="5" t="s">
        <v>364</v>
      </c>
      <c r="AK224" s="5">
        <v>2.8</v>
      </c>
      <c r="AL224" s="6">
        <v>2</v>
      </c>
      <c r="AM224" s="6" t="s">
        <v>881</v>
      </c>
      <c r="AN224" s="6">
        <f t="shared" si="18"/>
        <v>0</v>
      </c>
      <c r="AO224" s="6">
        <v>9</v>
      </c>
      <c r="AP224" s="6">
        <v>9</v>
      </c>
      <c r="AQ224" s="6">
        <v>4.5</v>
      </c>
      <c r="AR224" s="6">
        <f t="shared" si="19"/>
        <v>0</v>
      </c>
      <c r="AS224" s="6">
        <f t="shared" si="20"/>
        <v>0</v>
      </c>
      <c r="AT224" s="6">
        <f t="shared" si="21"/>
        <v>0</v>
      </c>
      <c r="AU224" s="7">
        <v>0.37777777777777782</v>
      </c>
      <c r="AV224" s="7">
        <f t="shared" si="22"/>
        <v>0.68888888888888888</v>
      </c>
      <c r="AW224" s="5">
        <v>8.66</v>
      </c>
      <c r="AX224">
        <v>1</v>
      </c>
      <c r="AY224">
        <f>VLOOKUP(A224,'[2]查询当前所有门店保管帐库存（后勤用）'!$D$1:$G$65536,4,FALSE)</f>
        <v>38</v>
      </c>
      <c r="AZ224">
        <f t="shared" si="23"/>
        <v>36</v>
      </c>
    </row>
    <row r="225" spans="1:54">
      <c r="A225" s="5">
        <v>104934</v>
      </c>
      <c r="B225" s="5" t="s">
        <v>351</v>
      </c>
      <c r="C225" s="5"/>
      <c r="D225" s="5"/>
      <c r="E225" s="5" t="s">
        <v>4</v>
      </c>
      <c r="F225" s="5" t="s">
        <v>353</v>
      </c>
      <c r="G225" s="5" t="s">
        <v>5</v>
      </c>
      <c r="H225" s="5" t="s">
        <v>6</v>
      </c>
      <c r="I225" s="5">
        <v>67</v>
      </c>
      <c r="J225" s="5">
        <v>894.97</v>
      </c>
      <c r="K225" s="5">
        <v>593.47</v>
      </c>
      <c r="L225" s="6" t="s">
        <v>7</v>
      </c>
      <c r="M225" s="5">
        <v>2.23</v>
      </c>
      <c r="N225" s="5">
        <v>29.83</v>
      </c>
      <c r="O225" s="5" t="s">
        <v>364</v>
      </c>
      <c r="P225" s="5" t="s">
        <v>364</v>
      </c>
      <c r="Q225" s="5" t="s">
        <v>372</v>
      </c>
      <c r="R225" s="5">
        <v>181</v>
      </c>
      <c r="S225" s="5">
        <v>814.50000000099999</v>
      </c>
      <c r="T225" s="5">
        <v>81.040000000000006</v>
      </c>
      <c r="U225" s="5">
        <v>81.040000000000006</v>
      </c>
      <c r="V225" s="5">
        <v>1</v>
      </c>
      <c r="W225" s="5" t="s">
        <v>1346</v>
      </c>
      <c r="X225" s="5">
        <v>112</v>
      </c>
      <c r="Y225" s="5" t="s">
        <v>1362</v>
      </c>
      <c r="Z225" s="5">
        <v>11203</v>
      </c>
      <c r="AA225" s="5" t="s">
        <v>1363</v>
      </c>
      <c r="AB225" s="5" t="s">
        <v>360</v>
      </c>
      <c r="AC225" s="5" t="s">
        <v>361</v>
      </c>
      <c r="AD225" s="5" t="s">
        <v>489</v>
      </c>
      <c r="AE225" s="5" t="s">
        <v>363</v>
      </c>
      <c r="AF225" s="5" t="s">
        <v>364</v>
      </c>
      <c r="AG225" s="5" t="s">
        <v>365</v>
      </c>
      <c r="AH225" s="5" t="s">
        <v>8</v>
      </c>
      <c r="AI225" s="5" t="s">
        <v>364</v>
      </c>
      <c r="AJ225" s="5" t="s">
        <v>364</v>
      </c>
      <c r="AK225" s="5">
        <v>4.5</v>
      </c>
      <c r="AL225" s="6">
        <v>20469</v>
      </c>
      <c r="AM225" s="6" t="s">
        <v>1957</v>
      </c>
      <c r="AN225" s="6">
        <f t="shared" si="18"/>
        <v>0</v>
      </c>
      <c r="AO225" s="6">
        <v>15.8</v>
      </c>
      <c r="AP225" s="6">
        <v>15.8</v>
      </c>
      <c r="AQ225" s="6">
        <v>7.9</v>
      </c>
      <c r="AR225" s="6">
        <f t="shared" si="19"/>
        <v>0</v>
      </c>
      <c r="AS225" s="6">
        <f t="shared" si="20"/>
        <v>0</v>
      </c>
      <c r="AT225" s="6">
        <f t="shared" si="21"/>
        <v>0</v>
      </c>
      <c r="AU225" s="7">
        <v>0.43037974683544306</v>
      </c>
      <c r="AV225" s="7">
        <f t="shared" si="22"/>
        <v>0.71518987341772156</v>
      </c>
      <c r="AW225" s="5">
        <v>13.36</v>
      </c>
      <c r="AX225">
        <v>2</v>
      </c>
      <c r="AY225">
        <f>VLOOKUP(A225,'[2]查询当前所有门店保管帐库存（后勤用）'!$D$1:$G$65536,4,FALSE)</f>
        <v>15</v>
      </c>
      <c r="AZ225">
        <f t="shared" si="23"/>
        <v>11</v>
      </c>
    </row>
    <row r="226" spans="1:54">
      <c r="A226" s="5">
        <v>53652</v>
      </c>
      <c r="B226" s="5" t="s">
        <v>351</v>
      </c>
      <c r="C226" s="5"/>
      <c r="D226" s="5"/>
      <c r="E226" s="5" t="s">
        <v>9</v>
      </c>
      <c r="F226" s="5" t="s">
        <v>353</v>
      </c>
      <c r="G226" s="5" t="s">
        <v>10</v>
      </c>
      <c r="H226" s="5" t="s">
        <v>11</v>
      </c>
      <c r="I226" s="5">
        <v>7</v>
      </c>
      <c r="J226" s="5">
        <v>123.71</v>
      </c>
      <c r="K226" s="5">
        <v>84.51</v>
      </c>
      <c r="L226" s="6" t="s">
        <v>12</v>
      </c>
      <c r="M226" s="5">
        <v>0.23</v>
      </c>
      <c r="N226" s="5">
        <v>4.12</v>
      </c>
      <c r="O226" s="5" t="s">
        <v>364</v>
      </c>
      <c r="P226" s="5" t="s">
        <v>364</v>
      </c>
      <c r="Q226" s="5" t="s">
        <v>372</v>
      </c>
      <c r="R226" s="5">
        <v>38</v>
      </c>
      <c r="S226" s="5">
        <v>211.98630000009999</v>
      </c>
      <c r="T226" s="5">
        <v>162.86000000000001</v>
      </c>
      <c r="U226" s="5">
        <v>162.86000000000001</v>
      </c>
      <c r="V226" s="5">
        <v>1</v>
      </c>
      <c r="W226" s="5" t="s">
        <v>1346</v>
      </c>
      <c r="X226" s="5">
        <v>106</v>
      </c>
      <c r="Y226" s="5" t="s">
        <v>1522</v>
      </c>
      <c r="Z226" s="5">
        <v>10603</v>
      </c>
      <c r="AA226" s="5" t="s">
        <v>13</v>
      </c>
      <c r="AB226" s="5" t="s">
        <v>364</v>
      </c>
      <c r="AC226" s="5" t="s">
        <v>361</v>
      </c>
      <c r="AD226" s="5" t="s">
        <v>489</v>
      </c>
      <c r="AE226" s="5" t="s">
        <v>363</v>
      </c>
      <c r="AF226" s="5" t="s">
        <v>364</v>
      </c>
      <c r="AG226" s="5" t="s">
        <v>365</v>
      </c>
      <c r="AH226" s="5" t="s">
        <v>14</v>
      </c>
      <c r="AI226" s="5" t="s">
        <v>364</v>
      </c>
      <c r="AJ226" s="5" t="s">
        <v>364</v>
      </c>
      <c r="AK226" s="5">
        <v>5.6</v>
      </c>
      <c r="AL226" s="6">
        <v>21651</v>
      </c>
      <c r="AM226" s="6" t="s">
        <v>1828</v>
      </c>
      <c r="AN226" s="6">
        <f t="shared" si="18"/>
        <v>0</v>
      </c>
      <c r="AO226" s="6">
        <v>19.8</v>
      </c>
      <c r="AP226" s="6">
        <v>19.8</v>
      </c>
      <c r="AQ226" s="6">
        <v>9.9</v>
      </c>
      <c r="AR226" s="6">
        <f t="shared" si="19"/>
        <v>0</v>
      </c>
      <c r="AS226" s="6">
        <f t="shared" si="20"/>
        <v>0</v>
      </c>
      <c r="AT226" s="6">
        <f t="shared" si="21"/>
        <v>0</v>
      </c>
      <c r="AU226" s="7">
        <v>0.43434343434343442</v>
      </c>
      <c r="AV226" s="7">
        <f t="shared" si="22"/>
        <v>0.71717171717171724</v>
      </c>
      <c r="AW226" s="5">
        <v>17.670000000000002</v>
      </c>
      <c r="AX226">
        <v>0</v>
      </c>
      <c r="AY226">
        <v>0</v>
      </c>
      <c r="AZ226">
        <f t="shared" si="23"/>
        <v>0</v>
      </c>
    </row>
    <row r="227" spans="1:54">
      <c r="A227" s="5">
        <v>54431</v>
      </c>
      <c r="B227" s="5" t="s">
        <v>351</v>
      </c>
      <c r="C227" s="5"/>
      <c r="D227" s="5"/>
      <c r="E227" s="5" t="s">
        <v>15</v>
      </c>
      <c r="F227" s="5" t="s">
        <v>353</v>
      </c>
      <c r="G227" s="5" t="s">
        <v>16</v>
      </c>
      <c r="H227" s="5" t="s">
        <v>17</v>
      </c>
      <c r="I227" s="5">
        <v>24</v>
      </c>
      <c r="J227" s="5">
        <v>442.29</v>
      </c>
      <c r="K227" s="5">
        <v>253.39</v>
      </c>
      <c r="L227" s="6" t="s">
        <v>18</v>
      </c>
      <c r="M227" s="5">
        <v>0.8</v>
      </c>
      <c r="N227" s="5">
        <v>14.74</v>
      </c>
      <c r="O227" s="5" t="s">
        <v>364</v>
      </c>
      <c r="P227" s="5" t="s">
        <v>364</v>
      </c>
      <c r="Q227" s="5" t="s">
        <v>372</v>
      </c>
      <c r="R227" s="5">
        <v>79</v>
      </c>
      <c r="S227" s="5">
        <v>666.98900000000003</v>
      </c>
      <c r="T227" s="5">
        <v>98.75</v>
      </c>
      <c r="U227" s="5">
        <v>98.75</v>
      </c>
      <c r="V227" s="5">
        <v>1</v>
      </c>
      <c r="W227" s="5" t="s">
        <v>1346</v>
      </c>
      <c r="X227" s="5">
        <v>107</v>
      </c>
      <c r="Y227" s="5" t="s">
        <v>1462</v>
      </c>
      <c r="Z227" s="5">
        <v>10703</v>
      </c>
      <c r="AA227" s="5" t="s">
        <v>1488</v>
      </c>
      <c r="AB227" s="5" t="s">
        <v>373</v>
      </c>
      <c r="AC227" s="5" t="s">
        <v>361</v>
      </c>
      <c r="AD227" s="5" t="s">
        <v>362</v>
      </c>
      <c r="AE227" s="5" t="s">
        <v>363</v>
      </c>
      <c r="AF227" s="5" t="s">
        <v>364</v>
      </c>
      <c r="AG227" s="5" t="s">
        <v>365</v>
      </c>
      <c r="AH227" s="5" t="s">
        <v>19</v>
      </c>
      <c r="AI227" s="5" t="s">
        <v>364</v>
      </c>
      <c r="AJ227" s="5" t="s">
        <v>364</v>
      </c>
      <c r="AK227" s="5">
        <v>7.3</v>
      </c>
      <c r="AL227" s="6">
        <v>5</v>
      </c>
      <c r="AM227" s="6" t="s">
        <v>377</v>
      </c>
      <c r="AN227" s="6">
        <f t="shared" si="18"/>
        <v>0</v>
      </c>
      <c r="AO227" s="6">
        <v>21.1</v>
      </c>
      <c r="AP227" s="6">
        <v>21.1</v>
      </c>
      <c r="AQ227" s="6">
        <v>10.55</v>
      </c>
      <c r="AR227" s="6">
        <f t="shared" si="19"/>
        <v>0</v>
      </c>
      <c r="AS227" s="6">
        <f t="shared" si="20"/>
        <v>0</v>
      </c>
      <c r="AT227" s="6">
        <f t="shared" si="21"/>
        <v>0</v>
      </c>
      <c r="AU227" s="7">
        <v>0.30805687203791476</v>
      </c>
      <c r="AV227" s="7">
        <f t="shared" si="22"/>
        <v>0.65402843601895733</v>
      </c>
      <c r="AW227" s="5">
        <v>18.43</v>
      </c>
      <c r="AX227">
        <v>0</v>
      </c>
      <c r="AY227">
        <f>VLOOKUP(A227,'[2]查询当前所有门店保管帐库存（后勤用）'!$D$1:$G$65536,4,FALSE)</f>
        <v>1</v>
      </c>
      <c r="AZ227">
        <f t="shared" si="23"/>
        <v>1</v>
      </c>
    </row>
    <row r="228" spans="1:54">
      <c r="A228" s="5">
        <v>104182</v>
      </c>
      <c r="B228" s="5" t="s">
        <v>351</v>
      </c>
      <c r="C228" s="5"/>
      <c r="D228" s="5"/>
      <c r="E228" s="5" t="s">
        <v>25</v>
      </c>
      <c r="F228" s="5" t="s">
        <v>353</v>
      </c>
      <c r="G228" s="5" t="s">
        <v>26</v>
      </c>
      <c r="H228" s="5" t="s">
        <v>27</v>
      </c>
      <c r="I228" s="5">
        <v>5.52</v>
      </c>
      <c r="J228" s="5">
        <v>138</v>
      </c>
      <c r="K228" s="5">
        <v>93.84</v>
      </c>
      <c r="L228" s="6" t="s">
        <v>1924</v>
      </c>
      <c r="M228" s="5">
        <v>0.18</v>
      </c>
      <c r="N228" s="5">
        <v>4.5999999999999996</v>
      </c>
      <c r="O228" s="5" t="s">
        <v>364</v>
      </c>
      <c r="P228" s="5" t="s">
        <v>364</v>
      </c>
      <c r="Q228" s="5" t="s">
        <v>372</v>
      </c>
      <c r="R228" s="5">
        <v>6.14</v>
      </c>
      <c r="S228" s="5">
        <v>49.12</v>
      </c>
      <c r="T228" s="5">
        <v>33.369999999999997</v>
      </c>
      <c r="U228" s="5">
        <v>33.369999999999997</v>
      </c>
      <c r="V228" s="5">
        <v>4</v>
      </c>
      <c r="W228" s="5" t="s">
        <v>357</v>
      </c>
      <c r="X228" s="5">
        <v>405</v>
      </c>
      <c r="Y228" s="5" t="s">
        <v>28</v>
      </c>
      <c r="Z228" s="5">
        <v>40508</v>
      </c>
      <c r="AA228" s="5" t="s">
        <v>29</v>
      </c>
      <c r="AB228" s="5" t="s">
        <v>364</v>
      </c>
      <c r="AC228" s="5" t="s">
        <v>361</v>
      </c>
      <c r="AD228" s="5" t="s">
        <v>362</v>
      </c>
      <c r="AE228" s="5" t="s">
        <v>363</v>
      </c>
      <c r="AF228" s="5" t="s">
        <v>364</v>
      </c>
      <c r="AG228" s="5" t="s">
        <v>365</v>
      </c>
      <c r="AH228" s="5" t="s">
        <v>30</v>
      </c>
      <c r="AI228" s="5" t="s">
        <v>364</v>
      </c>
      <c r="AJ228" s="5" t="s">
        <v>364</v>
      </c>
      <c r="AK228" s="5">
        <v>8</v>
      </c>
      <c r="AL228" s="6">
        <v>5</v>
      </c>
      <c r="AM228" s="6" t="s">
        <v>377</v>
      </c>
      <c r="AN228" s="6">
        <f t="shared" si="18"/>
        <v>0</v>
      </c>
      <c r="AO228" s="6">
        <v>25</v>
      </c>
      <c r="AP228" s="6">
        <v>25</v>
      </c>
      <c r="AQ228" s="6">
        <v>12.5</v>
      </c>
      <c r="AR228" s="6">
        <f t="shared" si="19"/>
        <v>0</v>
      </c>
      <c r="AS228" s="6">
        <f t="shared" si="20"/>
        <v>0</v>
      </c>
      <c r="AT228" s="6">
        <f t="shared" si="21"/>
        <v>0</v>
      </c>
      <c r="AU228" s="7">
        <v>0.36</v>
      </c>
      <c r="AV228" s="7">
        <f t="shared" si="22"/>
        <v>0.68</v>
      </c>
      <c r="AW228" s="5">
        <v>25</v>
      </c>
      <c r="AX228">
        <v>0</v>
      </c>
      <c r="AY228">
        <v>0</v>
      </c>
      <c r="AZ228">
        <f t="shared" si="23"/>
        <v>0</v>
      </c>
    </row>
    <row r="229" spans="1:54">
      <c r="A229" s="5">
        <v>21619</v>
      </c>
      <c r="B229" s="5" t="s">
        <v>351</v>
      </c>
      <c r="C229" s="5"/>
      <c r="D229" s="5"/>
      <c r="E229" s="5" t="s">
        <v>31</v>
      </c>
      <c r="F229" s="5" t="s">
        <v>353</v>
      </c>
      <c r="G229" s="5" t="s">
        <v>32</v>
      </c>
      <c r="H229" s="5" t="s">
        <v>33</v>
      </c>
      <c r="I229" s="5">
        <v>1</v>
      </c>
      <c r="J229" s="5">
        <v>8.9600000000000009</v>
      </c>
      <c r="K229" s="5">
        <v>5.66</v>
      </c>
      <c r="L229" s="6" t="s">
        <v>467</v>
      </c>
      <c r="M229" s="5">
        <v>0.03</v>
      </c>
      <c r="N229" s="5">
        <v>0.3</v>
      </c>
      <c r="O229" s="5" t="s">
        <v>364</v>
      </c>
      <c r="P229" s="5" t="s">
        <v>364</v>
      </c>
      <c r="Q229" s="5" t="s">
        <v>372</v>
      </c>
      <c r="R229" s="5">
        <v>1</v>
      </c>
      <c r="S229" s="5">
        <v>3.3</v>
      </c>
      <c r="T229" s="5">
        <v>30</v>
      </c>
      <c r="U229" s="5">
        <v>30</v>
      </c>
      <c r="V229" s="5">
        <v>4</v>
      </c>
      <c r="W229" s="5" t="s">
        <v>357</v>
      </c>
      <c r="X229" s="5">
        <v>403</v>
      </c>
      <c r="Y229" s="5" t="s">
        <v>34</v>
      </c>
      <c r="Z229" s="5">
        <v>40301</v>
      </c>
      <c r="AA229" s="5" t="s">
        <v>35</v>
      </c>
      <c r="AB229" s="5" t="s">
        <v>364</v>
      </c>
      <c r="AC229" s="5" t="s">
        <v>361</v>
      </c>
      <c r="AD229" s="5" t="s">
        <v>362</v>
      </c>
      <c r="AE229" s="5" t="s">
        <v>363</v>
      </c>
      <c r="AF229" s="5" t="s">
        <v>364</v>
      </c>
      <c r="AG229" s="5" t="s">
        <v>365</v>
      </c>
      <c r="AH229" s="5" t="s">
        <v>36</v>
      </c>
      <c r="AI229" s="5" t="s">
        <v>364</v>
      </c>
      <c r="AJ229" s="5" t="s">
        <v>364</v>
      </c>
      <c r="AK229" s="5">
        <v>3.3</v>
      </c>
      <c r="AL229" s="6">
        <v>5</v>
      </c>
      <c r="AM229" s="6" t="s">
        <v>377</v>
      </c>
      <c r="AN229" s="6">
        <f t="shared" si="18"/>
        <v>0</v>
      </c>
      <c r="AO229" s="6">
        <v>10</v>
      </c>
      <c r="AP229" s="6">
        <v>10</v>
      </c>
      <c r="AQ229" s="6">
        <v>5</v>
      </c>
      <c r="AR229" s="6">
        <f t="shared" si="19"/>
        <v>0</v>
      </c>
      <c r="AS229" s="6">
        <f t="shared" si="20"/>
        <v>0</v>
      </c>
      <c r="AT229" s="6">
        <f t="shared" si="21"/>
        <v>0</v>
      </c>
      <c r="AU229" s="7">
        <v>0.34</v>
      </c>
      <c r="AV229" s="7">
        <f t="shared" si="22"/>
        <v>0.67</v>
      </c>
      <c r="AW229" s="5">
        <v>8.9600000000000009</v>
      </c>
      <c r="AX229">
        <v>0</v>
      </c>
      <c r="AY229">
        <v>0</v>
      </c>
      <c r="AZ229">
        <f t="shared" si="23"/>
        <v>0</v>
      </c>
    </row>
    <row r="230" spans="1:54">
      <c r="A230" s="5">
        <v>27683</v>
      </c>
      <c r="B230" s="5" t="s">
        <v>351</v>
      </c>
      <c r="C230" s="5"/>
      <c r="D230" s="5"/>
      <c r="E230" s="5" t="s">
        <v>31</v>
      </c>
      <c r="F230" s="5" t="s">
        <v>353</v>
      </c>
      <c r="G230" s="5" t="s">
        <v>37</v>
      </c>
      <c r="H230" s="5" t="s">
        <v>33</v>
      </c>
      <c r="I230" s="5">
        <v>3</v>
      </c>
      <c r="J230" s="5">
        <v>44.25</v>
      </c>
      <c r="K230" s="5">
        <v>33.44</v>
      </c>
      <c r="L230" s="6" t="s">
        <v>38</v>
      </c>
      <c r="M230" s="5">
        <v>0.1</v>
      </c>
      <c r="N230" s="5">
        <v>1.48</v>
      </c>
      <c r="O230" s="5" t="s">
        <v>364</v>
      </c>
      <c r="P230" s="5" t="s">
        <v>364</v>
      </c>
      <c r="Q230" s="5" t="s">
        <v>372</v>
      </c>
      <c r="R230" s="5">
        <v>15</v>
      </c>
      <c r="S230" s="5">
        <v>52.9</v>
      </c>
      <c r="T230" s="5">
        <v>150</v>
      </c>
      <c r="U230" s="5">
        <v>150</v>
      </c>
      <c r="V230" s="5">
        <v>4</v>
      </c>
      <c r="W230" s="5" t="s">
        <v>357</v>
      </c>
      <c r="X230" s="5">
        <v>403</v>
      </c>
      <c r="Y230" s="5" t="s">
        <v>34</v>
      </c>
      <c r="Z230" s="5">
        <v>40301</v>
      </c>
      <c r="AA230" s="5" t="s">
        <v>35</v>
      </c>
      <c r="AB230" s="5" t="s">
        <v>364</v>
      </c>
      <c r="AC230" s="5" t="s">
        <v>361</v>
      </c>
      <c r="AD230" s="5" t="s">
        <v>489</v>
      </c>
      <c r="AE230" s="5" t="s">
        <v>363</v>
      </c>
      <c r="AF230" s="5" t="s">
        <v>364</v>
      </c>
      <c r="AG230" s="5" t="s">
        <v>365</v>
      </c>
      <c r="AH230" s="5" t="s">
        <v>39</v>
      </c>
      <c r="AI230" s="5" t="s">
        <v>364</v>
      </c>
      <c r="AJ230" s="5" t="s">
        <v>364</v>
      </c>
      <c r="AK230" s="5">
        <v>3.5</v>
      </c>
      <c r="AL230" s="6">
        <v>5</v>
      </c>
      <c r="AM230" s="6" t="s">
        <v>377</v>
      </c>
      <c r="AN230" s="6">
        <f t="shared" si="18"/>
        <v>0</v>
      </c>
      <c r="AO230" s="6">
        <v>15</v>
      </c>
      <c r="AP230" s="6">
        <v>10</v>
      </c>
      <c r="AQ230" s="6">
        <v>7.5</v>
      </c>
      <c r="AR230" s="6">
        <f t="shared" si="19"/>
        <v>0</v>
      </c>
      <c r="AS230" s="6">
        <f t="shared" si="20"/>
        <v>0</v>
      </c>
      <c r="AT230" s="6">
        <f t="shared" si="21"/>
        <v>0</v>
      </c>
      <c r="AU230" s="7">
        <v>0.53333333333333333</v>
      </c>
      <c r="AV230" s="7">
        <f t="shared" si="22"/>
        <v>0.65</v>
      </c>
      <c r="AW230" s="5">
        <v>14.75</v>
      </c>
      <c r="AX230">
        <v>0</v>
      </c>
      <c r="AY230">
        <v>0</v>
      </c>
      <c r="AZ230">
        <f t="shared" si="23"/>
        <v>0</v>
      </c>
    </row>
    <row r="231" spans="1:54">
      <c r="A231" s="5">
        <v>27687</v>
      </c>
      <c r="B231" s="5" t="s">
        <v>351</v>
      </c>
      <c r="C231" s="5"/>
      <c r="D231" s="5"/>
      <c r="E231" s="5" t="s">
        <v>31</v>
      </c>
      <c r="F231" s="5" t="s">
        <v>353</v>
      </c>
      <c r="G231" s="5" t="s">
        <v>40</v>
      </c>
      <c r="H231" s="5" t="s">
        <v>33</v>
      </c>
      <c r="I231" s="5" t="s">
        <v>364</v>
      </c>
      <c r="J231" s="5" t="s">
        <v>364</v>
      </c>
      <c r="K231" s="5" t="s">
        <v>364</v>
      </c>
      <c r="L231" s="6" t="s">
        <v>437</v>
      </c>
      <c r="M231" s="5" t="s">
        <v>364</v>
      </c>
      <c r="N231" s="5" t="s">
        <v>364</v>
      </c>
      <c r="O231" s="5" t="s">
        <v>364</v>
      </c>
      <c r="P231" s="5" t="s">
        <v>364</v>
      </c>
      <c r="Q231" s="5" t="s">
        <v>438</v>
      </c>
      <c r="R231" s="5">
        <v>1</v>
      </c>
      <c r="S231" s="5">
        <v>3.6</v>
      </c>
      <c r="T231" s="5" t="s">
        <v>438</v>
      </c>
      <c r="U231" s="5" t="s">
        <v>438</v>
      </c>
      <c r="V231" s="5">
        <v>4</v>
      </c>
      <c r="W231" s="5" t="s">
        <v>357</v>
      </c>
      <c r="X231" s="5">
        <v>403</v>
      </c>
      <c r="Y231" s="5" t="s">
        <v>34</v>
      </c>
      <c r="Z231" s="5">
        <v>40301</v>
      </c>
      <c r="AA231" s="5" t="s">
        <v>35</v>
      </c>
      <c r="AB231" s="5" t="s">
        <v>364</v>
      </c>
      <c r="AC231" s="5" t="s">
        <v>361</v>
      </c>
      <c r="AD231" s="5" t="s">
        <v>362</v>
      </c>
      <c r="AE231" s="5" t="s">
        <v>363</v>
      </c>
      <c r="AF231" s="5" t="s">
        <v>364</v>
      </c>
      <c r="AG231" s="5" t="s">
        <v>365</v>
      </c>
      <c r="AH231" s="5" t="s">
        <v>41</v>
      </c>
      <c r="AI231" s="5" t="s">
        <v>364</v>
      </c>
      <c r="AJ231" s="5" t="s">
        <v>364</v>
      </c>
      <c r="AK231" s="5">
        <v>3.6</v>
      </c>
      <c r="AL231" s="6">
        <v>5</v>
      </c>
      <c r="AM231" s="6" t="s">
        <v>377</v>
      </c>
      <c r="AN231" s="6">
        <f t="shared" si="18"/>
        <v>0</v>
      </c>
      <c r="AO231" s="6">
        <v>10</v>
      </c>
      <c r="AP231" s="6">
        <v>10</v>
      </c>
      <c r="AQ231" s="6">
        <v>5</v>
      </c>
      <c r="AR231" s="6">
        <f t="shared" si="19"/>
        <v>0</v>
      </c>
      <c r="AS231" s="6">
        <f t="shared" si="20"/>
        <v>0</v>
      </c>
      <c r="AT231" s="6">
        <f t="shared" si="21"/>
        <v>0</v>
      </c>
      <c r="AU231" s="7">
        <v>0.28000000000000003</v>
      </c>
      <c r="AV231" s="7">
        <f t="shared" si="22"/>
        <v>0.64</v>
      </c>
      <c r="AW231" s="5" t="s">
        <v>438</v>
      </c>
      <c r="AX231">
        <v>0</v>
      </c>
      <c r="AY231">
        <v>0</v>
      </c>
      <c r="AZ231">
        <f t="shared" si="23"/>
        <v>0</v>
      </c>
    </row>
    <row r="232" spans="1:54">
      <c r="A232" s="5">
        <v>46489</v>
      </c>
      <c r="B232" s="5" t="s">
        <v>351</v>
      </c>
      <c r="C232" s="5"/>
      <c r="D232" s="5"/>
      <c r="E232" s="5" t="s">
        <v>42</v>
      </c>
      <c r="F232" s="5" t="s">
        <v>353</v>
      </c>
      <c r="G232" s="5" t="s">
        <v>43</v>
      </c>
      <c r="H232" s="5" t="s">
        <v>44</v>
      </c>
      <c r="I232" s="5">
        <v>41</v>
      </c>
      <c r="J232" s="5">
        <v>319.92</v>
      </c>
      <c r="K232" s="5">
        <v>224.71158500000001</v>
      </c>
      <c r="L232" s="6" t="s">
        <v>45</v>
      </c>
      <c r="M232" s="5">
        <v>1.37</v>
      </c>
      <c r="N232" s="5">
        <v>10.66</v>
      </c>
      <c r="O232" s="5" t="s">
        <v>364</v>
      </c>
      <c r="P232" s="5" t="s">
        <v>364</v>
      </c>
      <c r="Q232" s="5" t="s">
        <v>372</v>
      </c>
      <c r="R232" s="5">
        <v>202</v>
      </c>
      <c r="S232" s="5">
        <v>471.87783000000002</v>
      </c>
      <c r="T232" s="5">
        <v>147.80000000000001</v>
      </c>
      <c r="U232" s="5">
        <v>147.80000000000001</v>
      </c>
      <c r="V232" s="5">
        <v>4</v>
      </c>
      <c r="W232" s="5" t="s">
        <v>357</v>
      </c>
      <c r="X232" s="5">
        <v>401</v>
      </c>
      <c r="Y232" s="5" t="s">
        <v>46</v>
      </c>
      <c r="Z232" s="5">
        <v>40102</v>
      </c>
      <c r="AA232" s="5" t="s">
        <v>47</v>
      </c>
      <c r="AB232" s="5" t="s">
        <v>373</v>
      </c>
      <c r="AC232" s="5" t="s">
        <v>361</v>
      </c>
      <c r="AD232" s="5" t="s">
        <v>362</v>
      </c>
      <c r="AE232" s="5" t="s">
        <v>363</v>
      </c>
      <c r="AF232" s="5" t="s">
        <v>364</v>
      </c>
      <c r="AG232" s="5" t="s">
        <v>365</v>
      </c>
      <c r="AH232" s="5" t="s">
        <v>48</v>
      </c>
      <c r="AI232" s="5" t="s">
        <v>364</v>
      </c>
      <c r="AJ232" s="5" t="s">
        <v>364</v>
      </c>
      <c r="AK232" s="5">
        <v>2.2999999999999998</v>
      </c>
      <c r="AL232" s="6">
        <v>5</v>
      </c>
      <c r="AM232" s="6" t="s">
        <v>377</v>
      </c>
      <c r="AN232" s="6">
        <f t="shared" si="18"/>
        <v>0</v>
      </c>
      <c r="AO232" s="6">
        <v>8</v>
      </c>
      <c r="AP232" s="6">
        <v>8</v>
      </c>
      <c r="AQ232" s="6">
        <v>4</v>
      </c>
      <c r="AR232" s="6">
        <f t="shared" si="19"/>
        <v>0</v>
      </c>
      <c r="AS232" s="6">
        <f t="shared" si="20"/>
        <v>0</v>
      </c>
      <c r="AT232" s="6">
        <f t="shared" si="21"/>
        <v>0</v>
      </c>
      <c r="AU232" s="7">
        <v>0.42499999999999999</v>
      </c>
      <c r="AV232" s="7">
        <f t="shared" si="22"/>
        <v>0.71250000000000002</v>
      </c>
      <c r="AW232" s="5">
        <v>7.8</v>
      </c>
      <c r="AX232">
        <v>0</v>
      </c>
      <c r="AY232">
        <f>VLOOKUP(A232,'[2]查询当前所有门店保管帐库存（后勤用）'!$D$1:$G$65536,4,FALSE)</f>
        <v>4</v>
      </c>
      <c r="AZ232">
        <f t="shared" si="23"/>
        <v>4</v>
      </c>
    </row>
    <row r="233" spans="1:54">
      <c r="A233" s="5">
        <v>62803</v>
      </c>
      <c r="B233" s="5" t="s">
        <v>351</v>
      </c>
      <c r="C233" s="5"/>
      <c r="D233" s="5"/>
      <c r="E233" s="5" t="s">
        <v>49</v>
      </c>
      <c r="F233" s="5" t="s">
        <v>353</v>
      </c>
      <c r="G233" s="5" t="s">
        <v>50</v>
      </c>
      <c r="H233" s="5" t="s">
        <v>51</v>
      </c>
      <c r="I233" s="5" t="s">
        <v>364</v>
      </c>
      <c r="J233" s="5" t="s">
        <v>364</v>
      </c>
      <c r="K233" s="5" t="s">
        <v>364</v>
      </c>
      <c r="L233" s="6" t="s">
        <v>437</v>
      </c>
      <c r="M233" s="5" t="s">
        <v>364</v>
      </c>
      <c r="N233" s="5" t="s">
        <v>364</v>
      </c>
      <c r="O233" s="5" t="s">
        <v>364</v>
      </c>
      <c r="P233" s="5" t="s">
        <v>364</v>
      </c>
      <c r="Q233" s="5" t="s">
        <v>438</v>
      </c>
      <c r="R233" s="5">
        <v>2</v>
      </c>
      <c r="S233" s="5">
        <v>5</v>
      </c>
      <c r="T233" s="5" t="s">
        <v>438</v>
      </c>
      <c r="U233" s="5" t="s">
        <v>438</v>
      </c>
      <c r="V233" s="5">
        <v>4</v>
      </c>
      <c r="W233" s="5" t="s">
        <v>357</v>
      </c>
      <c r="X233" s="5">
        <v>404</v>
      </c>
      <c r="Y233" s="5" t="s">
        <v>358</v>
      </c>
      <c r="Z233" s="5">
        <v>40409</v>
      </c>
      <c r="AA233" s="5" t="s">
        <v>359</v>
      </c>
      <c r="AB233" s="5" t="s">
        <v>364</v>
      </c>
      <c r="AC233" s="5" t="s">
        <v>361</v>
      </c>
      <c r="AD233" s="5" t="s">
        <v>362</v>
      </c>
      <c r="AE233" s="5" t="s">
        <v>363</v>
      </c>
      <c r="AF233" s="5" t="s">
        <v>364</v>
      </c>
      <c r="AG233" s="5" t="s">
        <v>365</v>
      </c>
      <c r="AH233" s="5" t="s">
        <v>52</v>
      </c>
      <c r="AI233" s="5" t="s">
        <v>364</v>
      </c>
      <c r="AJ233" s="5" t="s">
        <v>364</v>
      </c>
      <c r="AK233" s="5">
        <v>3.5</v>
      </c>
      <c r="AL233" s="6">
        <v>2</v>
      </c>
      <c r="AM233" s="6" t="s">
        <v>881</v>
      </c>
      <c r="AN233" s="6">
        <f t="shared" si="18"/>
        <v>0</v>
      </c>
      <c r="AO233" s="6">
        <v>12</v>
      </c>
      <c r="AP233" s="6">
        <v>12</v>
      </c>
      <c r="AQ233" s="6">
        <v>6</v>
      </c>
      <c r="AR233" s="6">
        <f t="shared" si="19"/>
        <v>0</v>
      </c>
      <c r="AS233" s="6">
        <f t="shared" si="20"/>
        <v>0</v>
      </c>
      <c r="AT233" s="6">
        <f t="shared" si="21"/>
        <v>0</v>
      </c>
      <c r="AU233" s="7">
        <v>0.41666666666666669</v>
      </c>
      <c r="AV233" s="7">
        <f t="shared" si="22"/>
        <v>0.70833333333333337</v>
      </c>
      <c r="AW233" s="5" t="s">
        <v>438</v>
      </c>
      <c r="AX233">
        <v>0</v>
      </c>
      <c r="AY233">
        <f>VLOOKUP(A233,'[2]查询当前所有门店保管帐库存（后勤用）'!$D$1:$G$65536,4,FALSE)</f>
        <v>2</v>
      </c>
      <c r="AZ233">
        <f t="shared" si="23"/>
        <v>2</v>
      </c>
    </row>
    <row r="234" spans="1:54">
      <c r="A234" s="5">
        <v>43164</v>
      </c>
      <c r="B234" s="5" t="s">
        <v>351</v>
      </c>
      <c r="C234" s="5"/>
      <c r="D234" s="5"/>
      <c r="E234" s="5" t="s">
        <v>53</v>
      </c>
      <c r="F234" s="5" t="s">
        <v>353</v>
      </c>
      <c r="G234" s="5" t="s">
        <v>54</v>
      </c>
      <c r="H234" s="5" t="s">
        <v>51</v>
      </c>
      <c r="I234" s="5">
        <v>7</v>
      </c>
      <c r="J234" s="5">
        <v>49.41</v>
      </c>
      <c r="K234" s="5">
        <v>32.31</v>
      </c>
      <c r="L234" s="6" t="s">
        <v>55</v>
      </c>
      <c r="M234" s="5">
        <v>0.23</v>
      </c>
      <c r="N234" s="5">
        <v>1.65</v>
      </c>
      <c r="O234" s="5" t="s">
        <v>364</v>
      </c>
      <c r="P234" s="5" t="s">
        <v>364</v>
      </c>
      <c r="Q234" s="5" t="s">
        <v>372</v>
      </c>
      <c r="R234" s="5">
        <v>6</v>
      </c>
      <c r="S234" s="5">
        <v>13.8</v>
      </c>
      <c r="T234" s="5">
        <v>25.71</v>
      </c>
      <c r="U234" s="5">
        <v>25.71</v>
      </c>
      <c r="V234" s="5">
        <v>4</v>
      </c>
      <c r="W234" s="5" t="s">
        <v>357</v>
      </c>
      <c r="X234" s="5">
        <v>404</v>
      </c>
      <c r="Y234" s="5" t="s">
        <v>358</v>
      </c>
      <c r="Z234" s="5">
        <v>40409</v>
      </c>
      <c r="AA234" s="5" t="s">
        <v>359</v>
      </c>
      <c r="AB234" s="5" t="s">
        <v>364</v>
      </c>
      <c r="AC234" s="5" t="s">
        <v>361</v>
      </c>
      <c r="AD234" s="5" t="s">
        <v>362</v>
      </c>
      <c r="AE234" s="5" t="s">
        <v>363</v>
      </c>
      <c r="AF234" s="5" t="s">
        <v>364</v>
      </c>
      <c r="AG234" s="5" t="s">
        <v>365</v>
      </c>
      <c r="AH234" s="5" t="s">
        <v>56</v>
      </c>
      <c r="AI234" s="5" t="s">
        <v>364</v>
      </c>
      <c r="AJ234" s="5" t="s">
        <v>364</v>
      </c>
      <c r="AK234" s="5">
        <v>2.2999999999999998</v>
      </c>
      <c r="AL234" s="6">
        <v>5</v>
      </c>
      <c r="AM234" s="6" t="s">
        <v>377</v>
      </c>
      <c r="AN234" s="6">
        <f t="shared" si="18"/>
        <v>0</v>
      </c>
      <c r="AO234" s="6">
        <v>10</v>
      </c>
      <c r="AP234" s="6">
        <v>7.5</v>
      </c>
      <c r="AQ234" s="6">
        <v>5</v>
      </c>
      <c r="AR234" s="6">
        <f t="shared" si="19"/>
        <v>0</v>
      </c>
      <c r="AS234" s="6">
        <f t="shared" si="20"/>
        <v>0</v>
      </c>
      <c r="AT234" s="6">
        <f t="shared" si="21"/>
        <v>0</v>
      </c>
      <c r="AU234" s="7">
        <v>0.54</v>
      </c>
      <c r="AV234" s="7">
        <f t="shared" si="22"/>
        <v>0.69333333333333336</v>
      </c>
      <c r="AW234" s="5">
        <v>7.06</v>
      </c>
      <c r="AX234">
        <v>0</v>
      </c>
      <c r="AY234">
        <v>0</v>
      </c>
      <c r="AZ234">
        <f t="shared" si="23"/>
        <v>0</v>
      </c>
    </row>
    <row r="235" spans="1:54">
      <c r="A235" s="5">
        <v>62813</v>
      </c>
      <c r="B235" s="5" t="s">
        <v>351</v>
      </c>
      <c r="C235" s="5"/>
      <c r="D235" s="5"/>
      <c r="E235" s="5" t="s">
        <v>57</v>
      </c>
      <c r="F235" s="5" t="s">
        <v>353</v>
      </c>
      <c r="G235" s="5" t="s">
        <v>58</v>
      </c>
      <c r="H235" s="5" t="s">
        <v>51</v>
      </c>
      <c r="I235" s="5">
        <v>8</v>
      </c>
      <c r="J235" s="5">
        <v>64</v>
      </c>
      <c r="K235" s="5">
        <v>43.2</v>
      </c>
      <c r="L235" s="6" t="s">
        <v>1098</v>
      </c>
      <c r="M235" s="5">
        <v>0.27</v>
      </c>
      <c r="N235" s="5">
        <v>2.13</v>
      </c>
      <c r="O235" s="5" t="s">
        <v>364</v>
      </c>
      <c r="P235" s="5" t="s">
        <v>364</v>
      </c>
      <c r="Q235" s="5" t="s">
        <v>372</v>
      </c>
      <c r="R235" s="5">
        <v>57</v>
      </c>
      <c r="S235" s="5">
        <v>148.19999999999999</v>
      </c>
      <c r="T235" s="5">
        <v>213.75</v>
      </c>
      <c r="U235" s="5">
        <v>213.75</v>
      </c>
      <c r="V235" s="5">
        <v>4</v>
      </c>
      <c r="W235" s="5" t="s">
        <v>357</v>
      </c>
      <c r="X235" s="5">
        <v>404</v>
      </c>
      <c r="Y235" s="5" t="s">
        <v>358</v>
      </c>
      <c r="Z235" s="5">
        <v>40410</v>
      </c>
      <c r="AA235" s="5" t="s">
        <v>59</v>
      </c>
      <c r="AB235" s="5" t="s">
        <v>364</v>
      </c>
      <c r="AC235" s="5" t="s">
        <v>361</v>
      </c>
      <c r="AD235" s="5" t="s">
        <v>362</v>
      </c>
      <c r="AE235" s="5" t="s">
        <v>363</v>
      </c>
      <c r="AF235" s="5" t="s">
        <v>364</v>
      </c>
      <c r="AG235" s="5" t="s">
        <v>365</v>
      </c>
      <c r="AH235" s="5" t="s">
        <v>60</v>
      </c>
      <c r="AI235" s="5" t="s">
        <v>364</v>
      </c>
      <c r="AJ235" s="5" t="s">
        <v>364</v>
      </c>
      <c r="AK235" s="5">
        <v>2.6</v>
      </c>
      <c r="AL235" s="6">
        <v>2</v>
      </c>
      <c r="AM235" s="6" t="s">
        <v>881</v>
      </c>
      <c r="AN235" s="6">
        <f t="shared" si="18"/>
        <v>0</v>
      </c>
      <c r="AO235" s="6">
        <v>8</v>
      </c>
      <c r="AP235" s="6">
        <v>8</v>
      </c>
      <c r="AQ235" s="6">
        <v>4</v>
      </c>
      <c r="AR235" s="6">
        <f t="shared" si="19"/>
        <v>0</v>
      </c>
      <c r="AS235" s="6">
        <f t="shared" si="20"/>
        <v>0</v>
      </c>
      <c r="AT235" s="6">
        <f t="shared" si="21"/>
        <v>0</v>
      </c>
      <c r="AU235" s="7">
        <v>0.35</v>
      </c>
      <c r="AV235" s="7">
        <f t="shared" si="22"/>
        <v>0.67500000000000004</v>
      </c>
      <c r="AW235" s="5">
        <v>8</v>
      </c>
      <c r="AX235">
        <v>0</v>
      </c>
      <c r="AY235">
        <v>0</v>
      </c>
      <c r="AZ235">
        <f t="shared" si="23"/>
        <v>0</v>
      </c>
    </row>
    <row r="236" spans="1:54">
      <c r="A236" s="5">
        <v>43165</v>
      </c>
      <c r="B236" s="5" t="s">
        <v>351</v>
      </c>
      <c r="C236" s="5">
        <f>VLOOKUP(A236,[1]查询时间段分门店销售明细!$D$1:$N$65536,11,FALSE)</f>
        <v>13</v>
      </c>
      <c r="D236" s="5">
        <f>VLOOKUP(A236,[1]查询时间段分门店销售明细!$D$1:$O$65536,12,FALSE)</f>
        <v>64.75</v>
      </c>
      <c r="E236" s="5" t="s">
        <v>53</v>
      </c>
      <c r="F236" s="5" t="s">
        <v>353</v>
      </c>
      <c r="G236" s="5" t="s">
        <v>61</v>
      </c>
      <c r="H236" s="5" t="s">
        <v>51</v>
      </c>
      <c r="I236" s="5">
        <v>96</v>
      </c>
      <c r="J236" s="5">
        <v>429.79</v>
      </c>
      <c r="K236" s="5">
        <v>324.19</v>
      </c>
      <c r="L236" s="6" t="s">
        <v>62</v>
      </c>
      <c r="M236" s="5">
        <v>3.2</v>
      </c>
      <c r="N236" s="5">
        <v>14.33</v>
      </c>
      <c r="O236" s="5" t="s">
        <v>364</v>
      </c>
      <c r="P236" s="5" t="s">
        <v>364</v>
      </c>
      <c r="Q236" s="5" t="s">
        <v>372</v>
      </c>
      <c r="R236" s="5">
        <v>40</v>
      </c>
      <c r="S236" s="5">
        <v>44.06</v>
      </c>
      <c r="T236" s="5">
        <v>12.5</v>
      </c>
      <c r="U236" s="5">
        <v>12.5</v>
      </c>
      <c r="V236" s="5">
        <v>4</v>
      </c>
      <c r="W236" s="5" t="s">
        <v>357</v>
      </c>
      <c r="X236" s="5">
        <v>404</v>
      </c>
      <c r="Y236" s="5" t="s">
        <v>358</v>
      </c>
      <c r="Z236" s="5">
        <v>40409</v>
      </c>
      <c r="AA236" s="5" t="s">
        <v>359</v>
      </c>
      <c r="AB236" s="5" t="s">
        <v>364</v>
      </c>
      <c r="AC236" s="5" t="s">
        <v>361</v>
      </c>
      <c r="AD236" s="5" t="s">
        <v>489</v>
      </c>
      <c r="AE236" s="5" t="s">
        <v>363</v>
      </c>
      <c r="AF236" s="5" t="s">
        <v>364</v>
      </c>
      <c r="AG236" s="5" t="s">
        <v>365</v>
      </c>
      <c r="AH236" s="5" t="s">
        <v>63</v>
      </c>
      <c r="AI236" s="5" t="s">
        <v>364</v>
      </c>
      <c r="AJ236" s="5" t="s">
        <v>364</v>
      </c>
      <c r="AK236" s="5">
        <v>1.1000000000000001</v>
      </c>
      <c r="AL236" s="6">
        <v>5</v>
      </c>
      <c r="AM236" s="6" t="s">
        <v>377</v>
      </c>
      <c r="AN236" s="6">
        <f t="shared" si="18"/>
        <v>14.3</v>
      </c>
      <c r="AO236" s="6">
        <v>5</v>
      </c>
      <c r="AP236" s="6">
        <v>3</v>
      </c>
      <c r="AQ236" s="6">
        <v>2.5</v>
      </c>
      <c r="AR236" s="6">
        <f t="shared" si="19"/>
        <v>32.5</v>
      </c>
      <c r="AS236" s="6">
        <f t="shared" si="20"/>
        <v>50.45</v>
      </c>
      <c r="AT236" s="6">
        <f t="shared" si="21"/>
        <v>18.2</v>
      </c>
      <c r="AU236" s="7">
        <v>0.56000000000000005</v>
      </c>
      <c r="AV236" s="7">
        <f t="shared" si="22"/>
        <v>0.6333333333333333</v>
      </c>
      <c r="AW236" s="5">
        <v>4.4800000000000004</v>
      </c>
      <c r="AX236">
        <v>13</v>
      </c>
      <c r="AY236">
        <f>VLOOKUP(A236,'[2]查询当前所有门店保管帐库存（后勤用）'!$D$1:$G$65536,4,FALSE)</f>
        <v>50</v>
      </c>
      <c r="AZ236">
        <f t="shared" si="23"/>
        <v>24</v>
      </c>
    </row>
    <row r="237" spans="1:54">
      <c r="A237" s="5">
        <v>101144</v>
      </c>
      <c r="B237" s="5" t="s">
        <v>351</v>
      </c>
      <c r="C237" s="5"/>
      <c r="D237" s="5"/>
      <c r="E237" s="5" t="s">
        <v>64</v>
      </c>
      <c r="F237" s="5" t="s">
        <v>353</v>
      </c>
      <c r="G237" s="5" t="s">
        <v>65</v>
      </c>
      <c r="H237" s="5" t="s">
        <v>66</v>
      </c>
      <c r="I237" s="5">
        <v>2</v>
      </c>
      <c r="J237" s="5">
        <v>55</v>
      </c>
      <c r="K237" s="5">
        <v>41.4</v>
      </c>
      <c r="L237" s="6" t="s">
        <v>67</v>
      </c>
      <c r="M237" s="5">
        <v>7.0000000000000007E-2</v>
      </c>
      <c r="N237" s="5">
        <v>1.83</v>
      </c>
      <c r="O237" s="5" t="s">
        <v>364</v>
      </c>
      <c r="P237" s="5" t="s">
        <v>364</v>
      </c>
      <c r="Q237" s="5" t="s">
        <v>372</v>
      </c>
      <c r="R237" s="5">
        <v>25</v>
      </c>
      <c r="S237" s="5">
        <v>170</v>
      </c>
      <c r="T237" s="5">
        <v>375</v>
      </c>
      <c r="U237" s="5">
        <v>375</v>
      </c>
      <c r="V237" s="5">
        <v>4</v>
      </c>
      <c r="W237" s="5" t="s">
        <v>357</v>
      </c>
      <c r="X237" s="5">
        <v>403</v>
      </c>
      <c r="Y237" s="5" t="s">
        <v>34</v>
      </c>
      <c r="Z237" s="5">
        <v>40301</v>
      </c>
      <c r="AA237" s="5" t="s">
        <v>35</v>
      </c>
      <c r="AB237" s="5" t="s">
        <v>364</v>
      </c>
      <c r="AC237" s="5" t="s">
        <v>361</v>
      </c>
      <c r="AD237" s="5" t="s">
        <v>362</v>
      </c>
      <c r="AE237" s="5" t="s">
        <v>363</v>
      </c>
      <c r="AF237" s="5" t="s">
        <v>364</v>
      </c>
      <c r="AG237" s="5" t="s">
        <v>365</v>
      </c>
      <c r="AH237" s="5" t="s">
        <v>68</v>
      </c>
      <c r="AI237" s="5" t="s">
        <v>364</v>
      </c>
      <c r="AJ237" s="5" t="s">
        <v>364</v>
      </c>
      <c r="AK237" s="5">
        <v>6.8</v>
      </c>
      <c r="AL237" s="6">
        <v>7248</v>
      </c>
      <c r="AM237" s="6" t="s">
        <v>69</v>
      </c>
      <c r="AN237" s="6">
        <f t="shared" si="18"/>
        <v>0</v>
      </c>
      <c r="AO237" s="6">
        <v>27.5</v>
      </c>
      <c r="AP237" s="6">
        <v>27.5</v>
      </c>
      <c r="AQ237" s="6">
        <v>13.75</v>
      </c>
      <c r="AR237" s="6">
        <f t="shared" si="19"/>
        <v>0</v>
      </c>
      <c r="AS237" s="6">
        <f t="shared" si="20"/>
        <v>0</v>
      </c>
      <c r="AT237" s="6">
        <f t="shared" si="21"/>
        <v>0</v>
      </c>
      <c r="AU237" s="7">
        <v>0.50545454545454549</v>
      </c>
      <c r="AV237" s="7">
        <f t="shared" si="22"/>
        <v>0.75272727272727269</v>
      </c>
      <c r="AW237" s="5">
        <v>27.5</v>
      </c>
      <c r="AX237">
        <v>0</v>
      </c>
      <c r="AY237">
        <v>0</v>
      </c>
      <c r="AZ237">
        <f t="shared" si="23"/>
        <v>0</v>
      </c>
    </row>
    <row r="238" spans="1:54">
      <c r="A238" s="5">
        <v>101146</v>
      </c>
      <c r="B238" s="5" t="s">
        <v>351</v>
      </c>
      <c r="C238" s="5"/>
      <c r="D238" s="5"/>
      <c r="E238" s="5" t="s">
        <v>64</v>
      </c>
      <c r="F238" s="5" t="s">
        <v>353</v>
      </c>
      <c r="G238" s="5" t="s">
        <v>70</v>
      </c>
      <c r="H238" s="5" t="s">
        <v>66</v>
      </c>
      <c r="I238" s="5">
        <v>7</v>
      </c>
      <c r="J238" s="5">
        <v>192.5</v>
      </c>
      <c r="K238" s="5">
        <v>144.9</v>
      </c>
      <c r="L238" s="6" t="s">
        <v>67</v>
      </c>
      <c r="M238" s="5">
        <v>0.23</v>
      </c>
      <c r="N238" s="5">
        <v>6.42</v>
      </c>
      <c r="O238" s="5" t="s">
        <v>364</v>
      </c>
      <c r="P238" s="5" t="s">
        <v>364</v>
      </c>
      <c r="Q238" s="5" t="s">
        <v>372</v>
      </c>
      <c r="R238" s="5">
        <v>48</v>
      </c>
      <c r="S238" s="5">
        <v>326.39999999999998</v>
      </c>
      <c r="T238" s="5">
        <v>205.71</v>
      </c>
      <c r="U238" s="5">
        <v>205.71</v>
      </c>
      <c r="V238" s="5">
        <v>4</v>
      </c>
      <c r="W238" s="5" t="s">
        <v>357</v>
      </c>
      <c r="X238" s="5">
        <v>403</v>
      </c>
      <c r="Y238" s="5" t="s">
        <v>34</v>
      </c>
      <c r="Z238" s="5">
        <v>40301</v>
      </c>
      <c r="AA238" s="5" t="s">
        <v>35</v>
      </c>
      <c r="AB238" s="5" t="s">
        <v>364</v>
      </c>
      <c r="AC238" s="5" t="s">
        <v>361</v>
      </c>
      <c r="AD238" s="5" t="s">
        <v>362</v>
      </c>
      <c r="AE238" s="5" t="s">
        <v>363</v>
      </c>
      <c r="AF238" s="5" t="s">
        <v>364</v>
      </c>
      <c r="AG238" s="5" t="s">
        <v>365</v>
      </c>
      <c r="AH238" s="5" t="s">
        <v>68</v>
      </c>
      <c r="AI238" s="5" t="s">
        <v>364</v>
      </c>
      <c r="AJ238" s="5" t="s">
        <v>364</v>
      </c>
      <c r="AK238" s="5">
        <v>6.8</v>
      </c>
      <c r="AL238" s="6">
        <v>7248</v>
      </c>
      <c r="AM238" s="6" t="s">
        <v>69</v>
      </c>
      <c r="AN238" s="6">
        <f t="shared" si="18"/>
        <v>0</v>
      </c>
      <c r="AO238" s="6">
        <v>27.5</v>
      </c>
      <c r="AP238" s="6">
        <v>27.5</v>
      </c>
      <c r="AQ238" s="6">
        <v>13.75</v>
      </c>
      <c r="AR238" s="6">
        <f t="shared" si="19"/>
        <v>0</v>
      </c>
      <c r="AS238" s="6">
        <f t="shared" si="20"/>
        <v>0</v>
      </c>
      <c r="AT238" s="6">
        <f t="shared" si="21"/>
        <v>0</v>
      </c>
      <c r="AU238" s="7">
        <v>0.50545454545454549</v>
      </c>
      <c r="AV238" s="7">
        <f t="shared" si="22"/>
        <v>0.75272727272727269</v>
      </c>
      <c r="AW238" s="5">
        <v>27.5</v>
      </c>
      <c r="AX238">
        <v>0</v>
      </c>
      <c r="AY238">
        <v>0</v>
      </c>
      <c r="AZ238">
        <f t="shared" si="23"/>
        <v>0</v>
      </c>
    </row>
    <row r="239" spans="1:54">
      <c r="A239" s="5">
        <v>101147</v>
      </c>
      <c r="B239" s="5" t="s">
        <v>351</v>
      </c>
      <c r="C239" s="5"/>
      <c r="D239" s="5"/>
      <c r="E239" s="5" t="s">
        <v>64</v>
      </c>
      <c r="F239" s="5" t="s">
        <v>353</v>
      </c>
      <c r="G239" s="5" t="s">
        <v>71</v>
      </c>
      <c r="H239" s="5" t="s">
        <v>66</v>
      </c>
      <c r="I239" s="5">
        <v>16</v>
      </c>
      <c r="J239" s="5">
        <v>434.02</v>
      </c>
      <c r="K239" s="5">
        <v>325.22000000000003</v>
      </c>
      <c r="L239" s="6" t="s">
        <v>72</v>
      </c>
      <c r="M239" s="5">
        <v>0.53</v>
      </c>
      <c r="N239" s="5">
        <v>14.47</v>
      </c>
      <c r="O239" s="5" t="s">
        <v>364</v>
      </c>
      <c r="P239" s="5" t="s">
        <v>364</v>
      </c>
      <c r="Q239" s="5" t="s">
        <v>372</v>
      </c>
      <c r="R239" s="5">
        <v>81</v>
      </c>
      <c r="S239" s="5">
        <v>550.79999999999995</v>
      </c>
      <c r="T239" s="5">
        <v>151.88</v>
      </c>
      <c r="U239" s="5">
        <v>151.88</v>
      </c>
      <c r="V239" s="5">
        <v>4</v>
      </c>
      <c r="W239" s="5" t="s">
        <v>357</v>
      </c>
      <c r="X239" s="5">
        <v>403</v>
      </c>
      <c r="Y239" s="5" t="s">
        <v>34</v>
      </c>
      <c r="Z239" s="5">
        <v>40301</v>
      </c>
      <c r="AA239" s="5" t="s">
        <v>35</v>
      </c>
      <c r="AB239" s="5" t="s">
        <v>364</v>
      </c>
      <c r="AC239" s="5" t="s">
        <v>361</v>
      </c>
      <c r="AD239" s="5" t="s">
        <v>362</v>
      </c>
      <c r="AE239" s="5" t="s">
        <v>363</v>
      </c>
      <c r="AF239" s="5" t="s">
        <v>364</v>
      </c>
      <c r="AG239" s="5" t="s">
        <v>365</v>
      </c>
      <c r="AH239" s="5" t="s">
        <v>68</v>
      </c>
      <c r="AI239" s="5" t="s">
        <v>364</v>
      </c>
      <c r="AJ239" s="5" t="s">
        <v>364</v>
      </c>
      <c r="AK239" s="5">
        <v>6.8</v>
      </c>
      <c r="AL239" s="6">
        <v>7248</v>
      </c>
      <c r="AM239" s="6" t="s">
        <v>69</v>
      </c>
      <c r="AN239" s="6">
        <f t="shared" si="18"/>
        <v>0</v>
      </c>
      <c r="AO239" s="6">
        <v>27.5</v>
      </c>
      <c r="AP239" s="6">
        <v>27.5</v>
      </c>
      <c r="AQ239" s="6">
        <v>13.75</v>
      </c>
      <c r="AR239" s="6">
        <f t="shared" si="19"/>
        <v>0</v>
      </c>
      <c r="AS239" s="6">
        <f t="shared" si="20"/>
        <v>0</v>
      </c>
      <c r="AT239" s="6">
        <f t="shared" si="21"/>
        <v>0</v>
      </c>
      <c r="AU239" s="7">
        <v>0.50545454545454549</v>
      </c>
      <c r="AV239" s="7">
        <f t="shared" si="22"/>
        <v>0.75272727272727269</v>
      </c>
      <c r="AW239" s="5">
        <v>27.13</v>
      </c>
      <c r="AX239">
        <v>0</v>
      </c>
      <c r="AY239">
        <v>0</v>
      </c>
      <c r="AZ239">
        <f t="shared" si="23"/>
        <v>0</v>
      </c>
      <c r="BB239">
        <f>VLOOKUP(A239,[3]请货管理细单!$B$1:$I$65536,8,FALSE)</f>
        <v>1</v>
      </c>
    </row>
    <row r="240" spans="1:54">
      <c r="A240" s="5">
        <v>103966</v>
      </c>
      <c r="B240" s="5" t="s">
        <v>351</v>
      </c>
      <c r="C240" s="5"/>
      <c r="D240" s="5"/>
      <c r="E240" s="5" t="s">
        <v>64</v>
      </c>
      <c r="F240" s="5" t="s">
        <v>353</v>
      </c>
      <c r="G240" s="5" t="s">
        <v>73</v>
      </c>
      <c r="H240" s="5" t="s">
        <v>66</v>
      </c>
      <c r="I240" s="5">
        <v>21</v>
      </c>
      <c r="J240" s="5">
        <v>565.08000000000004</v>
      </c>
      <c r="K240" s="5">
        <v>422.28</v>
      </c>
      <c r="L240" s="6" t="s">
        <v>74</v>
      </c>
      <c r="M240" s="5">
        <v>0.7</v>
      </c>
      <c r="N240" s="5">
        <v>18.84</v>
      </c>
      <c r="O240" s="5" t="s">
        <v>364</v>
      </c>
      <c r="P240" s="5" t="s">
        <v>364</v>
      </c>
      <c r="Q240" s="5" t="s">
        <v>372</v>
      </c>
      <c r="R240" s="5">
        <v>94</v>
      </c>
      <c r="S240" s="5">
        <v>639.20000000000005</v>
      </c>
      <c r="T240" s="5">
        <v>134.29</v>
      </c>
      <c r="U240" s="5">
        <v>134.29</v>
      </c>
      <c r="V240" s="5">
        <v>4</v>
      </c>
      <c r="W240" s="5" t="s">
        <v>357</v>
      </c>
      <c r="X240" s="5">
        <v>403</v>
      </c>
      <c r="Y240" s="5" t="s">
        <v>34</v>
      </c>
      <c r="Z240" s="5">
        <v>40301</v>
      </c>
      <c r="AA240" s="5" t="s">
        <v>35</v>
      </c>
      <c r="AB240" s="5" t="s">
        <v>364</v>
      </c>
      <c r="AC240" s="5" t="s">
        <v>361</v>
      </c>
      <c r="AD240" s="5" t="s">
        <v>362</v>
      </c>
      <c r="AE240" s="5" t="s">
        <v>363</v>
      </c>
      <c r="AF240" s="5" t="s">
        <v>364</v>
      </c>
      <c r="AG240" s="5" t="s">
        <v>365</v>
      </c>
      <c r="AH240" s="5" t="s">
        <v>68</v>
      </c>
      <c r="AI240" s="5" t="s">
        <v>364</v>
      </c>
      <c r="AJ240" s="5" t="s">
        <v>364</v>
      </c>
      <c r="AK240" s="5">
        <v>6.8</v>
      </c>
      <c r="AL240" s="6">
        <v>7248</v>
      </c>
      <c r="AM240" s="6" t="s">
        <v>69</v>
      </c>
      <c r="AN240" s="6">
        <f t="shared" si="18"/>
        <v>0</v>
      </c>
      <c r="AO240" s="6">
        <v>27.5</v>
      </c>
      <c r="AP240" s="6">
        <v>27.5</v>
      </c>
      <c r="AQ240" s="6">
        <v>13.75</v>
      </c>
      <c r="AR240" s="6">
        <f t="shared" si="19"/>
        <v>0</v>
      </c>
      <c r="AS240" s="6">
        <f t="shared" si="20"/>
        <v>0</v>
      </c>
      <c r="AT240" s="6">
        <f t="shared" si="21"/>
        <v>0</v>
      </c>
      <c r="AU240" s="7">
        <v>0.50545454545454549</v>
      </c>
      <c r="AV240" s="7">
        <f t="shared" si="22"/>
        <v>0.75272727272727269</v>
      </c>
      <c r="AW240" s="5">
        <v>26.91</v>
      </c>
      <c r="AX240">
        <v>0</v>
      </c>
      <c r="AY240">
        <v>0</v>
      </c>
      <c r="AZ240">
        <f t="shared" si="23"/>
        <v>0</v>
      </c>
      <c r="BB240">
        <f>VLOOKUP(A240,[3]请货管理细单!$B$1:$I$65536,8,FALSE)</f>
        <v>2</v>
      </c>
    </row>
    <row r="241" spans="1:54">
      <c r="A241" s="5">
        <v>101148</v>
      </c>
      <c r="B241" s="5" t="s">
        <v>351</v>
      </c>
      <c r="C241" s="5"/>
      <c r="D241" s="5"/>
      <c r="E241" s="5" t="s">
        <v>64</v>
      </c>
      <c r="F241" s="5" t="s">
        <v>353</v>
      </c>
      <c r="G241" s="5" t="s">
        <v>75</v>
      </c>
      <c r="H241" s="5" t="s">
        <v>66</v>
      </c>
      <c r="I241" s="5">
        <v>31</v>
      </c>
      <c r="J241" s="5">
        <v>1011.99</v>
      </c>
      <c r="K241" s="5">
        <v>742.29</v>
      </c>
      <c r="L241" s="6" t="s">
        <v>76</v>
      </c>
      <c r="M241" s="5">
        <v>1.03</v>
      </c>
      <c r="N241" s="5">
        <v>33.729999999999997</v>
      </c>
      <c r="O241" s="5" t="s">
        <v>364</v>
      </c>
      <c r="P241" s="5" t="s">
        <v>364</v>
      </c>
      <c r="Q241" s="5" t="s">
        <v>372</v>
      </c>
      <c r="R241" s="5">
        <v>194</v>
      </c>
      <c r="S241" s="5">
        <v>1687.8</v>
      </c>
      <c r="T241" s="5">
        <v>187.74</v>
      </c>
      <c r="U241" s="5">
        <v>187.74</v>
      </c>
      <c r="V241" s="5">
        <v>4</v>
      </c>
      <c r="W241" s="5" t="s">
        <v>357</v>
      </c>
      <c r="X241" s="5">
        <v>403</v>
      </c>
      <c r="Y241" s="5" t="s">
        <v>34</v>
      </c>
      <c r="Z241" s="5">
        <v>40301</v>
      </c>
      <c r="AA241" s="5" t="s">
        <v>35</v>
      </c>
      <c r="AB241" s="5" t="s">
        <v>364</v>
      </c>
      <c r="AC241" s="5" t="s">
        <v>361</v>
      </c>
      <c r="AD241" s="5" t="s">
        <v>362</v>
      </c>
      <c r="AE241" s="5" t="s">
        <v>363</v>
      </c>
      <c r="AF241" s="5" t="s">
        <v>364</v>
      </c>
      <c r="AG241" s="5" t="s">
        <v>365</v>
      </c>
      <c r="AH241" s="5" t="s">
        <v>68</v>
      </c>
      <c r="AI241" s="5" t="s">
        <v>364</v>
      </c>
      <c r="AJ241" s="5" t="s">
        <v>364</v>
      </c>
      <c r="AK241" s="5">
        <v>8.6999999999999993</v>
      </c>
      <c r="AL241" s="6">
        <v>7248</v>
      </c>
      <c r="AM241" s="6" t="s">
        <v>69</v>
      </c>
      <c r="AN241" s="6">
        <f t="shared" si="18"/>
        <v>0</v>
      </c>
      <c r="AO241" s="6">
        <v>35</v>
      </c>
      <c r="AP241" s="6">
        <v>35</v>
      </c>
      <c r="AQ241" s="6">
        <v>17.5</v>
      </c>
      <c r="AR241" s="6">
        <f t="shared" si="19"/>
        <v>0</v>
      </c>
      <c r="AS241" s="6">
        <f t="shared" si="20"/>
        <v>0</v>
      </c>
      <c r="AT241" s="6">
        <f t="shared" si="21"/>
        <v>0</v>
      </c>
      <c r="AU241" s="7">
        <v>0.50285714285714289</v>
      </c>
      <c r="AV241" s="7">
        <f t="shared" si="22"/>
        <v>0.75142857142857145</v>
      </c>
      <c r="AW241" s="5">
        <v>32.64</v>
      </c>
      <c r="AX241">
        <v>0</v>
      </c>
      <c r="AY241">
        <v>0</v>
      </c>
      <c r="AZ241">
        <f t="shared" si="23"/>
        <v>0</v>
      </c>
      <c r="BB241">
        <f>VLOOKUP(A241,[3]请货管理细单!$B$1:$I$65536,8,FALSE)</f>
        <v>1</v>
      </c>
    </row>
    <row r="242" spans="1:54">
      <c r="A242" s="5">
        <v>101145</v>
      </c>
      <c r="B242" s="5" t="s">
        <v>351</v>
      </c>
      <c r="C242" s="5"/>
      <c r="D242" s="5"/>
      <c r="E242" s="5" t="s">
        <v>64</v>
      </c>
      <c r="F242" s="5" t="s">
        <v>353</v>
      </c>
      <c r="G242" s="5" t="s">
        <v>77</v>
      </c>
      <c r="H242" s="5" t="s">
        <v>66</v>
      </c>
      <c r="I242" s="5">
        <v>37</v>
      </c>
      <c r="J242" s="5">
        <v>1185.52</v>
      </c>
      <c r="K242" s="5">
        <v>863.62</v>
      </c>
      <c r="L242" s="6" t="s">
        <v>78</v>
      </c>
      <c r="M242" s="5">
        <v>1.23</v>
      </c>
      <c r="N242" s="5">
        <v>39.520000000000003</v>
      </c>
      <c r="O242" s="5" t="s">
        <v>364</v>
      </c>
      <c r="P242" s="5" t="s">
        <v>364</v>
      </c>
      <c r="Q242" s="5" t="s">
        <v>372</v>
      </c>
      <c r="R242" s="5">
        <v>131</v>
      </c>
      <c r="S242" s="5">
        <v>1139.7</v>
      </c>
      <c r="T242" s="5">
        <v>106.22</v>
      </c>
      <c r="U242" s="5">
        <v>106.22</v>
      </c>
      <c r="V242" s="5">
        <v>4</v>
      </c>
      <c r="W242" s="5" t="s">
        <v>357</v>
      </c>
      <c r="X242" s="5">
        <v>403</v>
      </c>
      <c r="Y242" s="5" t="s">
        <v>34</v>
      </c>
      <c r="Z242" s="5">
        <v>40301</v>
      </c>
      <c r="AA242" s="5" t="s">
        <v>35</v>
      </c>
      <c r="AB242" s="5" t="s">
        <v>364</v>
      </c>
      <c r="AC242" s="5" t="s">
        <v>361</v>
      </c>
      <c r="AD242" s="5" t="s">
        <v>362</v>
      </c>
      <c r="AE242" s="5" t="s">
        <v>363</v>
      </c>
      <c r="AF242" s="5" t="s">
        <v>364</v>
      </c>
      <c r="AG242" s="5" t="s">
        <v>365</v>
      </c>
      <c r="AH242" s="5" t="s">
        <v>68</v>
      </c>
      <c r="AI242" s="5" t="s">
        <v>364</v>
      </c>
      <c r="AJ242" s="5" t="s">
        <v>364</v>
      </c>
      <c r="AK242" s="5">
        <v>8.6999999999999993</v>
      </c>
      <c r="AL242" s="6">
        <v>7248</v>
      </c>
      <c r="AM242" s="6" t="s">
        <v>69</v>
      </c>
      <c r="AN242" s="6">
        <f t="shared" si="18"/>
        <v>0</v>
      </c>
      <c r="AO242" s="6">
        <v>35</v>
      </c>
      <c r="AP242" s="6">
        <v>35</v>
      </c>
      <c r="AQ242" s="6">
        <v>17.5</v>
      </c>
      <c r="AR242" s="6">
        <f t="shared" si="19"/>
        <v>0</v>
      </c>
      <c r="AS242" s="6">
        <f t="shared" si="20"/>
        <v>0</v>
      </c>
      <c r="AT242" s="6">
        <f t="shared" si="21"/>
        <v>0</v>
      </c>
      <c r="AU242" s="7">
        <v>0.50285714285714289</v>
      </c>
      <c r="AV242" s="7">
        <f t="shared" si="22"/>
        <v>0.75142857142857145</v>
      </c>
      <c r="AW242" s="5">
        <v>32.04</v>
      </c>
      <c r="AX242">
        <v>0</v>
      </c>
      <c r="AY242">
        <v>0</v>
      </c>
      <c r="AZ242">
        <f t="shared" si="23"/>
        <v>0</v>
      </c>
      <c r="BB242">
        <f>VLOOKUP(A242,[3]请货管理细单!$B$1:$I$65536,8,FALSE)</f>
        <v>1</v>
      </c>
    </row>
    <row r="243" spans="1:54">
      <c r="A243" s="5">
        <v>37749</v>
      </c>
      <c r="B243" s="5" t="s">
        <v>351</v>
      </c>
      <c r="C243" s="5"/>
      <c r="D243" s="5"/>
      <c r="E243" s="5" t="s">
        <v>94</v>
      </c>
      <c r="F243" s="5" t="s">
        <v>95</v>
      </c>
      <c r="G243" s="5" t="s">
        <v>96</v>
      </c>
      <c r="H243" s="5" t="s">
        <v>97</v>
      </c>
      <c r="I243" s="5">
        <v>4</v>
      </c>
      <c r="J243" s="5">
        <v>7.8</v>
      </c>
      <c r="K243" s="5">
        <v>6.08</v>
      </c>
      <c r="L243" s="6" t="s">
        <v>98</v>
      </c>
      <c r="M243" s="5">
        <v>0.13</v>
      </c>
      <c r="N243" s="5">
        <v>0.26</v>
      </c>
      <c r="O243" s="5" t="s">
        <v>364</v>
      </c>
      <c r="P243" s="5" t="s">
        <v>364</v>
      </c>
      <c r="Q243" s="5" t="s">
        <v>372</v>
      </c>
      <c r="R243" s="5">
        <v>10</v>
      </c>
      <c r="S243" s="5">
        <v>4.3</v>
      </c>
      <c r="T243" s="5">
        <v>75</v>
      </c>
      <c r="U243" s="5">
        <v>75</v>
      </c>
      <c r="V243" s="5">
        <v>4</v>
      </c>
      <c r="W243" s="5" t="s">
        <v>357</v>
      </c>
      <c r="X243" s="5">
        <v>404</v>
      </c>
      <c r="Y243" s="5" t="s">
        <v>358</v>
      </c>
      <c r="Z243" s="5">
        <v>40409</v>
      </c>
      <c r="AA243" s="5" t="s">
        <v>359</v>
      </c>
      <c r="AB243" s="5" t="s">
        <v>364</v>
      </c>
      <c r="AC243" s="5" t="s">
        <v>361</v>
      </c>
      <c r="AD243" s="5" t="s">
        <v>362</v>
      </c>
      <c r="AE243" s="5" t="s">
        <v>363</v>
      </c>
      <c r="AF243" s="5" t="s">
        <v>364</v>
      </c>
      <c r="AG243" s="5" t="s">
        <v>365</v>
      </c>
      <c r="AH243" s="5" t="s">
        <v>99</v>
      </c>
      <c r="AI243" s="5" t="s">
        <v>364</v>
      </c>
      <c r="AJ243" s="5" t="s">
        <v>364</v>
      </c>
      <c r="AK243" s="5">
        <v>0.43</v>
      </c>
      <c r="AL243" s="6">
        <v>5</v>
      </c>
      <c r="AM243" s="6" t="s">
        <v>377</v>
      </c>
      <c r="AN243" s="6">
        <f t="shared" si="18"/>
        <v>0</v>
      </c>
      <c r="AO243" s="6">
        <v>2</v>
      </c>
      <c r="AP243" s="6">
        <v>2</v>
      </c>
      <c r="AQ243" s="6">
        <v>1</v>
      </c>
      <c r="AR243" s="6">
        <f t="shared" si="19"/>
        <v>0</v>
      </c>
      <c r="AS243" s="6">
        <f t="shared" si="20"/>
        <v>0</v>
      </c>
      <c r="AT243" s="6">
        <f t="shared" si="21"/>
        <v>0</v>
      </c>
      <c r="AU243" s="7">
        <v>0.56999999999999995</v>
      </c>
      <c r="AV243" s="7">
        <f t="shared" si="22"/>
        <v>0.78500000000000003</v>
      </c>
      <c r="AW243" s="5">
        <v>1.95</v>
      </c>
      <c r="AX243">
        <v>0</v>
      </c>
      <c r="AY243">
        <v>0</v>
      </c>
      <c r="AZ243">
        <f t="shared" si="23"/>
        <v>0</v>
      </c>
    </row>
    <row r="244" spans="1:54">
      <c r="A244" s="5">
        <v>98240</v>
      </c>
      <c r="B244" s="5" t="s">
        <v>351</v>
      </c>
      <c r="C244" s="5"/>
      <c r="D244" s="5"/>
      <c r="E244" s="5" t="s">
        <v>100</v>
      </c>
      <c r="F244" s="5" t="s">
        <v>101</v>
      </c>
      <c r="G244" s="5" t="s">
        <v>102</v>
      </c>
      <c r="H244" s="5" t="s">
        <v>103</v>
      </c>
      <c r="I244" s="5">
        <v>12</v>
      </c>
      <c r="J244" s="5">
        <v>561.6</v>
      </c>
      <c r="K244" s="5">
        <v>331.2</v>
      </c>
      <c r="L244" s="6" t="s">
        <v>844</v>
      </c>
      <c r="M244" s="5">
        <v>0.4</v>
      </c>
      <c r="N244" s="5">
        <v>18.72</v>
      </c>
      <c r="O244" s="5">
        <v>135</v>
      </c>
      <c r="P244" s="5">
        <v>2592</v>
      </c>
      <c r="Q244" s="5">
        <v>337.5</v>
      </c>
      <c r="R244" s="5">
        <v>180</v>
      </c>
      <c r="S244" s="5">
        <v>3456</v>
      </c>
      <c r="T244" s="5">
        <v>450</v>
      </c>
      <c r="U244" s="5">
        <v>787.5</v>
      </c>
      <c r="V244" s="5">
        <v>4</v>
      </c>
      <c r="W244" s="5" t="s">
        <v>357</v>
      </c>
      <c r="X244" s="5">
        <v>403</v>
      </c>
      <c r="Y244" s="5" t="s">
        <v>34</v>
      </c>
      <c r="Z244" s="5">
        <v>40301</v>
      </c>
      <c r="AA244" s="5" t="s">
        <v>35</v>
      </c>
      <c r="AB244" s="5" t="s">
        <v>364</v>
      </c>
      <c r="AC244" s="5" t="s">
        <v>361</v>
      </c>
      <c r="AD244" s="5" t="s">
        <v>362</v>
      </c>
      <c r="AE244" s="5" t="s">
        <v>363</v>
      </c>
      <c r="AF244" s="5" t="s">
        <v>364</v>
      </c>
      <c r="AG244" s="5" t="s">
        <v>365</v>
      </c>
      <c r="AH244" s="5" t="s">
        <v>104</v>
      </c>
      <c r="AI244" s="5" t="s">
        <v>364</v>
      </c>
      <c r="AJ244" s="5" t="s">
        <v>364</v>
      </c>
      <c r="AK244" s="5">
        <v>19.2</v>
      </c>
      <c r="AL244" s="6">
        <v>26574</v>
      </c>
      <c r="AM244" s="6" t="s">
        <v>105</v>
      </c>
      <c r="AN244" s="6">
        <f t="shared" si="18"/>
        <v>0</v>
      </c>
      <c r="AO244" s="6">
        <v>48</v>
      </c>
      <c r="AP244" s="6">
        <v>48</v>
      </c>
      <c r="AQ244" s="6">
        <v>24</v>
      </c>
      <c r="AR244" s="6">
        <f t="shared" si="19"/>
        <v>0</v>
      </c>
      <c r="AS244" s="6">
        <f t="shared" si="20"/>
        <v>0</v>
      </c>
      <c r="AT244" s="6">
        <f t="shared" si="21"/>
        <v>0</v>
      </c>
      <c r="AU244" s="7">
        <v>0.2</v>
      </c>
      <c r="AV244" s="7">
        <f t="shared" si="22"/>
        <v>0.6</v>
      </c>
      <c r="AW244" s="5">
        <v>46.8</v>
      </c>
      <c r="AX244">
        <v>0</v>
      </c>
      <c r="AY244">
        <f>VLOOKUP(A244,'[2]查询当前所有门店保管帐库存（后勤用）'!$D$1:$G$65536,4,FALSE)</f>
        <v>1</v>
      </c>
      <c r="AZ244">
        <f t="shared" si="23"/>
        <v>1</v>
      </c>
    </row>
    <row r="245" spans="1:54">
      <c r="A245" s="5">
        <v>69153</v>
      </c>
      <c r="B245" s="5" t="s">
        <v>351</v>
      </c>
      <c r="C245" s="5"/>
      <c r="D245" s="5"/>
      <c r="E245" s="5" t="s">
        <v>106</v>
      </c>
      <c r="F245" s="5" t="s">
        <v>353</v>
      </c>
      <c r="G245" s="5" t="s">
        <v>107</v>
      </c>
      <c r="H245" s="5" t="s">
        <v>103</v>
      </c>
      <c r="I245" s="5">
        <v>15</v>
      </c>
      <c r="J245" s="5">
        <v>551.62</v>
      </c>
      <c r="K245" s="5">
        <v>323.62</v>
      </c>
      <c r="L245" s="6" t="s">
        <v>108</v>
      </c>
      <c r="M245" s="5">
        <v>0.5</v>
      </c>
      <c r="N245" s="5">
        <v>18.39</v>
      </c>
      <c r="O245" s="5">
        <v>206</v>
      </c>
      <c r="P245" s="5">
        <v>3131.2</v>
      </c>
      <c r="Q245" s="5">
        <v>412</v>
      </c>
      <c r="R245" s="5">
        <v>167</v>
      </c>
      <c r="S245" s="5">
        <v>2538.4</v>
      </c>
      <c r="T245" s="5">
        <v>334</v>
      </c>
      <c r="U245" s="5">
        <v>746</v>
      </c>
      <c r="V245" s="5">
        <v>4</v>
      </c>
      <c r="W245" s="5" t="s">
        <v>357</v>
      </c>
      <c r="X245" s="5">
        <v>403</v>
      </c>
      <c r="Y245" s="5" t="s">
        <v>34</v>
      </c>
      <c r="Z245" s="5">
        <v>40301</v>
      </c>
      <c r="AA245" s="5" t="s">
        <v>35</v>
      </c>
      <c r="AB245" s="5" t="s">
        <v>364</v>
      </c>
      <c r="AC245" s="5" t="s">
        <v>361</v>
      </c>
      <c r="AD245" s="5" t="s">
        <v>489</v>
      </c>
      <c r="AE245" s="5" t="s">
        <v>363</v>
      </c>
      <c r="AF245" s="5" t="s">
        <v>364</v>
      </c>
      <c r="AG245" s="5" t="s">
        <v>365</v>
      </c>
      <c r="AH245" s="5" t="s">
        <v>109</v>
      </c>
      <c r="AI245" s="5" t="s">
        <v>364</v>
      </c>
      <c r="AJ245" s="5" t="s">
        <v>364</v>
      </c>
      <c r="AK245" s="5">
        <v>15.2</v>
      </c>
      <c r="AL245" s="6">
        <v>26574</v>
      </c>
      <c r="AM245" s="6" t="s">
        <v>105</v>
      </c>
      <c r="AN245" s="6">
        <f t="shared" si="18"/>
        <v>0</v>
      </c>
      <c r="AO245" s="6">
        <v>38</v>
      </c>
      <c r="AP245" s="6">
        <v>38</v>
      </c>
      <c r="AQ245" s="6">
        <v>19</v>
      </c>
      <c r="AR245" s="6">
        <f t="shared" si="19"/>
        <v>0</v>
      </c>
      <c r="AS245" s="6">
        <f t="shared" si="20"/>
        <v>0</v>
      </c>
      <c r="AT245" s="6">
        <f t="shared" si="21"/>
        <v>0</v>
      </c>
      <c r="AU245" s="7">
        <v>0.2</v>
      </c>
      <c r="AV245" s="7">
        <f t="shared" si="22"/>
        <v>0.6</v>
      </c>
      <c r="AW245" s="5">
        <v>36.770000000000003</v>
      </c>
      <c r="AX245">
        <v>0</v>
      </c>
      <c r="AY245">
        <f>VLOOKUP(A245,'[2]查询当前所有门店保管帐库存（后勤用）'!$D$1:$G$65536,4,FALSE)</f>
        <v>2</v>
      </c>
      <c r="AZ245">
        <f t="shared" si="23"/>
        <v>2</v>
      </c>
    </row>
    <row r="246" spans="1:54">
      <c r="A246" s="5">
        <v>69133</v>
      </c>
      <c r="B246" s="5" t="s">
        <v>351</v>
      </c>
      <c r="C246" s="5"/>
      <c r="D246" s="5"/>
      <c r="E246" s="5" t="s">
        <v>106</v>
      </c>
      <c r="F246" s="5" t="s">
        <v>353</v>
      </c>
      <c r="G246" s="5" t="s">
        <v>110</v>
      </c>
      <c r="H246" s="5" t="s">
        <v>103</v>
      </c>
      <c r="I246" s="5">
        <v>17</v>
      </c>
      <c r="J246" s="5">
        <v>633.84</v>
      </c>
      <c r="K246" s="5">
        <v>375.44</v>
      </c>
      <c r="L246" s="6" t="s">
        <v>111</v>
      </c>
      <c r="M246" s="5">
        <v>0.56999999999999995</v>
      </c>
      <c r="N246" s="5">
        <v>21.13</v>
      </c>
      <c r="O246" s="5">
        <v>48</v>
      </c>
      <c r="P246" s="5">
        <v>729.6</v>
      </c>
      <c r="Q246" s="5">
        <v>84.71</v>
      </c>
      <c r="R246" s="5">
        <v>180</v>
      </c>
      <c r="S246" s="5">
        <v>2736</v>
      </c>
      <c r="T246" s="5">
        <v>317.64999999999998</v>
      </c>
      <c r="U246" s="5">
        <v>402.35</v>
      </c>
      <c r="V246" s="5">
        <v>4</v>
      </c>
      <c r="W246" s="5" t="s">
        <v>357</v>
      </c>
      <c r="X246" s="5">
        <v>403</v>
      </c>
      <c r="Y246" s="5" t="s">
        <v>34</v>
      </c>
      <c r="Z246" s="5">
        <v>40301</v>
      </c>
      <c r="AA246" s="5" t="s">
        <v>35</v>
      </c>
      <c r="AB246" s="5" t="s">
        <v>360</v>
      </c>
      <c r="AC246" s="5" t="s">
        <v>361</v>
      </c>
      <c r="AD246" s="5" t="s">
        <v>362</v>
      </c>
      <c r="AE246" s="5" t="s">
        <v>363</v>
      </c>
      <c r="AF246" s="5" t="s">
        <v>364</v>
      </c>
      <c r="AG246" s="5" t="s">
        <v>365</v>
      </c>
      <c r="AH246" s="5" t="s">
        <v>109</v>
      </c>
      <c r="AI246" s="5" t="s">
        <v>364</v>
      </c>
      <c r="AJ246" s="5" t="s">
        <v>364</v>
      </c>
      <c r="AK246" s="5">
        <v>15.2</v>
      </c>
      <c r="AL246" s="6">
        <v>26574</v>
      </c>
      <c r="AM246" s="6" t="s">
        <v>105</v>
      </c>
      <c r="AN246" s="6">
        <f t="shared" si="18"/>
        <v>0</v>
      </c>
      <c r="AO246" s="6">
        <v>38</v>
      </c>
      <c r="AP246" s="6">
        <v>38</v>
      </c>
      <c r="AQ246" s="6">
        <v>19</v>
      </c>
      <c r="AR246" s="6">
        <f t="shared" si="19"/>
        <v>0</v>
      </c>
      <c r="AS246" s="6">
        <f t="shared" si="20"/>
        <v>0</v>
      </c>
      <c r="AT246" s="6">
        <f t="shared" si="21"/>
        <v>0</v>
      </c>
      <c r="AU246" s="7">
        <v>0.2</v>
      </c>
      <c r="AV246" s="7">
        <f t="shared" si="22"/>
        <v>0.6</v>
      </c>
      <c r="AW246" s="5">
        <v>37.28</v>
      </c>
      <c r="AX246">
        <v>0</v>
      </c>
      <c r="AY246">
        <f>VLOOKUP(A246,'[2]查询当前所有门店保管帐库存（后勤用）'!$D$1:$G$65536,4,FALSE)</f>
        <v>1</v>
      </c>
      <c r="AZ246">
        <f t="shared" si="23"/>
        <v>1</v>
      </c>
    </row>
    <row r="247" spans="1:54">
      <c r="A247" s="5">
        <v>69152</v>
      </c>
      <c r="B247" s="5" t="s">
        <v>351</v>
      </c>
      <c r="C247" s="5"/>
      <c r="D247" s="5"/>
      <c r="E247" s="5" t="s">
        <v>106</v>
      </c>
      <c r="F247" s="5" t="s">
        <v>353</v>
      </c>
      <c r="G247" s="5" t="s">
        <v>112</v>
      </c>
      <c r="H247" s="5" t="s">
        <v>103</v>
      </c>
      <c r="I247" s="5">
        <v>16</v>
      </c>
      <c r="J247" s="5">
        <v>599.63</v>
      </c>
      <c r="K247" s="5">
        <v>356.43</v>
      </c>
      <c r="L247" s="6" t="s">
        <v>1764</v>
      </c>
      <c r="M247" s="5">
        <v>0.53</v>
      </c>
      <c r="N247" s="5">
        <v>19.989999999999998</v>
      </c>
      <c r="O247" s="5">
        <v>19</v>
      </c>
      <c r="P247" s="5">
        <v>288.8</v>
      </c>
      <c r="Q247" s="5">
        <v>35.630000000000003</v>
      </c>
      <c r="R247" s="5">
        <v>174</v>
      </c>
      <c r="S247" s="5">
        <v>2644.8</v>
      </c>
      <c r="T247" s="5">
        <v>326.25</v>
      </c>
      <c r="U247" s="5">
        <v>361.88</v>
      </c>
      <c r="V247" s="5">
        <v>4</v>
      </c>
      <c r="W247" s="5" t="s">
        <v>357</v>
      </c>
      <c r="X247" s="5">
        <v>403</v>
      </c>
      <c r="Y247" s="5" t="s">
        <v>34</v>
      </c>
      <c r="Z247" s="5">
        <v>40301</v>
      </c>
      <c r="AA247" s="5" t="s">
        <v>35</v>
      </c>
      <c r="AB247" s="5" t="s">
        <v>364</v>
      </c>
      <c r="AC247" s="5" t="s">
        <v>361</v>
      </c>
      <c r="AD247" s="5" t="s">
        <v>362</v>
      </c>
      <c r="AE247" s="5" t="s">
        <v>363</v>
      </c>
      <c r="AF247" s="5" t="s">
        <v>364</v>
      </c>
      <c r="AG247" s="5" t="s">
        <v>365</v>
      </c>
      <c r="AH247" s="5" t="s">
        <v>109</v>
      </c>
      <c r="AI247" s="5" t="s">
        <v>364</v>
      </c>
      <c r="AJ247" s="5" t="s">
        <v>364</v>
      </c>
      <c r="AK247" s="5">
        <v>15.2</v>
      </c>
      <c r="AL247" s="6">
        <v>26574</v>
      </c>
      <c r="AM247" s="6" t="s">
        <v>105</v>
      </c>
      <c r="AN247" s="6">
        <f t="shared" si="18"/>
        <v>0</v>
      </c>
      <c r="AO247" s="6">
        <v>38</v>
      </c>
      <c r="AP247" s="6">
        <v>38</v>
      </c>
      <c r="AQ247" s="6">
        <v>19</v>
      </c>
      <c r="AR247" s="6">
        <f t="shared" si="19"/>
        <v>0</v>
      </c>
      <c r="AS247" s="6">
        <f t="shared" si="20"/>
        <v>0</v>
      </c>
      <c r="AT247" s="6">
        <f t="shared" si="21"/>
        <v>0</v>
      </c>
      <c r="AU247" s="7">
        <v>0.2</v>
      </c>
      <c r="AV247" s="7">
        <f t="shared" si="22"/>
        <v>0.6</v>
      </c>
      <c r="AW247" s="5">
        <v>37.479999999999997</v>
      </c>
      <c r="AX247">
        <v>0</v>
      </c>
      <c r="AY247">
        <v>0</v>
      </c>
      <c r="AZ247">
        <f t="shared" si="23"/>
        <v>0</v>
      </c>
    </row>
    <row r="248" spans="1:54">
      <c r="A248" s="5">
        <v>53863</v>
      </c>
      <c r="B248" s="5" t="s">
        <v>351</v>
      </c>
      <c r="C248" s="5"/>
      <c r="D248" s="5"/>
      <c r="E248" s="5" t="s">
        <v>113</v>
      </c>
      <c r="F248" s="5" t="s">
        <v>353</v>
      </c>
      <c r="G248" s="5" t="s">
        <v>114</v>
      </c>
      <c r="H248" s="5" t="s">
        <v>115</v>
      </c>
      <c r="I248" s="5">
        <v>1</v>
      </c>
      <c r="J248" s="5">
        <v>24</v>
      </c>
      <c r="K248" s="5">
        <v>16.100000000000001</v>
      </c>
      <c r="L248" s="6" t="s">
        <v>116</v>
      </c>
      <c r="M248" s="5">
        <v>0.03</v>
      </c>
      <c r="N248" s="5">
        <v>0.8</v>
      </c>
      <c r="O248" s="5" t="s">
        <v>364</v>
      </c>
      <c r="P248" s="5" t="s">
        <v>364</v>
      </c>
      <c r="Q248" s="5" t="s">
        <v>372</v>
      </c>
      <c r="R248" s="5">
        <v>2</v>
      </c>
      <c r="S248" s="5">
        <v>15.8</v>
      </c>
      <c r="T248" s="5">
        <v>60</v>
      </c>
      <c r="U248" s="5">
        <v>60</v>
      </c>
      <c r="V248" s="5">
        <v>4</v>
      </c>
      <c r="W248" s="5" t="s">
        <v>357</v>
      </c>
      <c r="X248" s="5">
        <v>403</v>
      </c>
      <c r="Y248" s="5" t="s">
        <v>34</v>
      </c>
      <c r="Z248" s="5">
        <v>40301</v>
      </c>
      <c r="AA248" s="5" t="s">
        <v>35</v>
      </c>
      <c r="AB248" s="5" t="s">
        <v>364</v>
      </c>
      <c r="AC248" s="5" t="s">
        <v>361</v>
      </c>
      <c r="AD248" s="5" t="s">
        <v>362</v>
      </c>
      <c r="AE248" s="5" t="s">
        <v>363</v>
      </c>
      <c r="AF248" s="5" t="s">
        <v>364</v>
      </c>
      <c r="AG248" s="5" t="s">
        <v>365</v>
      </c>
      <c r="AH248" s="5" t="s">
        <v>117</v>
      </c>
      <c r="AI248" s="5" t="s">
        <v>364</v>
      </c>
      <c r="AJ248" s="5" t="s">
        <v>364</v>
      </c>
      <c r="AK248" s="5">
        <v>7.9</v>
      </c>
      <c r="AL248" s="6">
        <v>5</v>
      </c>
      <c r="AM248" s="6" t="s">
        <v>377</v>
      </c>
      <c r="AN248" s="6">
        <f t="shared" si="18"/>
        <v>0</v>
      </c>
      <c r="AO248" s="6">
        <v>24</v>
      </c>
      <c r="AP248" s="6">
        <v>24</v>
      </c>
      <c r="AQ248" s="6">
        <v>12</v>
      </c>
      <c r="AR248" s="6">
        <f t="shared" si="19"/>
        <v>0</v>
      </c>
      <c r="AS248" s="6">
        <f t="shared" si="20"/>
        <v>0</v>
      </c>
      <c r="AT248" s="6">
        <f t="shared" si="21"/>
        <v>0</v>
      </c>
      <c r="AU248" s="7">
        <v>0.34166666666666662</v>
      </c>
      <c r="AV248" s="7">
        <f t="shared" si="22"/>
        <v>0.67083333333333339</v>
      </c>
      <c r="AW248" s="5">
        <v>24</v>
      </c>
      <c r="AX248">
        <v>1</v>
      </c>
      <c r="AY248">
        <f>VLOOKUP(A248,'[2]查询当前所有门店保管帐库存（后勤用）'!$D$1:$G$65536,4,FALSE)</f>
        <v>1</v>
      </c>
      <c r="AZ248">
        <f t="shared" si="23"/>
        <v>-1</v>
      </c>
    </row>
    <row r="249" spans="1:54">
      <c r="A249" s="5">
        <v>23892</v>
      </c>
      <c r="B249" s="5" t="s">
        <v>351</v>
      </c>
      <c r="C249" s="5"/>
      <c r="D249" s="5"/>
      <c r="E249" s="5" t="s">
        <v>118</v>
      </c>
      <c r="F249" s="5" t="s">
        <v>101</v>
      </c>
      <c r="G249" s="5" t="s">
        <v>119</v>
      </c>
      <c r="H249" s="5" t="s">
        <v>120</v>
      </c>
      <c r="I249" s="5">
        <v>1</v>
      </c>
      <c r="J249" s="5">
        <v>149.15</v>
      </c>
      <c r="K249" s="5">
        <v>67.150000000000006</v>
      </c>
      <c r="L249" s="6" t="s">
        <v>121</v>
      </c>
      <c r="M249" s="5">
        <v>0.03</v>
      </c>
      <c r="N249" s="5">
        <v>4.97</v>
      </c>
      <c r="O249" s="5" t="s">
        <v>364</v>
      </c>
      <c r="P249" s="5" t="s">
        <v>364</v>
      </c>
      <c r="Q249" s="5" t="s">
        <v>372</v>
      </c>
      <c r="R249" s="5">
        <v>1</v>
      </c>
      <c r="S249" s="5">
        <v>56</v>
      </c>
      <c r="T249" s="5">
        <v>30</v>
      </c>
      <c r="U249" s="5">
        <v>30</v>
      </c>
      <c r="V249" s="5">
        <v>4</v>
      </c>
      <c r="W249" s="5" t="s">
        <v>357</v>
      </c>
      <c r="X249" s="5">
        <v>404</v>
      </c>
      <c r="Y249" s="5" t="s">
        <v>358</v>
      </c>
      <c r="Z249" s="5">
        <v>40408</v>
      </c>
      <c r="AA249" s="5" t="s">
        <v>122</v>
      </c>
      <c r="AB249" s="5" t="s">
        <v>364</v>
      </c>
      <c r="AC249" s="5" t="s">
        <v>361</v>
      </c>
      <c r="AD249" s="5" t="s">
        <v>362</v>
      </c>
      <c r="AE249" s="5" t="s">
        <v>363</v>
      </c>
      <c r="AF249" s="5" t="s">
        <v>364</v>
      </c>
      <c r="AG249" s="5" t="s">
        <v>365</v>
      </c>
      <c r="AH249" s="5" t="s">
        <v>364</v>
      </c>
      <c r="AI249" s="5" t="s">
        <v>364</v>
      </c>
      <c r="AJ249" s="5" t="s">
        <v>364</v>
      </c>
      <c r="AK249" s="5">
        <v>56</v>
      </c>
      <c r="AL249" s="6">
        <v>5</v>
      </c>
      <c r="AM249" s="6" t="s">
        <v>377</v>
      </c>
      <c r="AN249" s="6">
        <f t="shared" si="18"/>
        <v>0</v>
      </c>
      <c r="AO249" s="6">
        <v>157</v>
      </c>
      <c r="AP249" s="6">
        <v>157</v>
      </c>
      <c r="AQ249" s="6">
        <v>78.5</v>
      </c>
      <c r="AR249" s="6">
        <f t="shared" si="19"/>
        <v>0</v>
      </c>
      <c r="AS249" s="6">
        <f t="shared" si="20"/>
        <v>0</v>
      </c>
      <c r="AT249" s="6">
        <f t="shared" si="21"/>
        <v>0</v>
      </c>
      <c r="AU249" s="7">
        <v>0.28662420382165604</v>
      </c>
      <c r="AV249" s="7">
        <f t="shared" si="22"/>
        <v>0.64331210191082799</v>
      </c>
      <c r="AW249" s="5">
        <v>149.15</v>
      </c>
      <c r="AX249">
        <v>0</v>
      </c>
      <c r="AY249">
        <v>0</v>
      </c>
      <c r="AZ249">
        <f t="shared" si="23"/>
        <v>0</v>
      </c>
    </row>
    <row r="250" spans="1:54">
      <c r="A250" s="5">
        <v>50175</v>
      </c>
      <c r="B250" s="5" t="s">
        <v>351</v>
      </c>
      <c r="C250" s="5"/>
      <c r="D250" s="5"/>
      <c r="E250" s="5" t="s">
        <v>160</v>
      </c>
      <c r="F250" s="5" t="s">
        <v>353</v>
      </c>
      <c r="G250" s="5" t="s">
        <v>161</v>
      </c>
      <c r="H250" s="5" t="s">
        <v>162</v>
      </c>
      <c r="I250" s="5">
        <v>86</v>
      </c>
      <c r="J250" s="5">
        <v>3190.06</v>
      </c>
      <c r="K250" s="5">
        <v>2106.46</v>
      </c>
      <c r="L250" s="6" t="s">
        <v>163</v>
      </c>
      <c r="M250" s="5">
        <v>2.87</v>
      </c>
      <c r="N250" s="5">
        <v>106.34</v>
      </c>
      <c r="O250" s="5">
        <v>286</v>
      </c>
      <c r="P250" s="5">
        <v>3603.6</v>
      </c>
      <c r="Q250" s="5">
        <v>99.77</v>
      </c>
      <c r="R250" s="5">
        <v>268</v>
      </c>
      <c r="S250" s="5">
        <v>3376.793052</v>
      </c>
      <c r="T250" s="5">
        <v>93.49</v>
      </c>
      <c r="U250" s="5">
        <v>193.26</v>
      </c>
      <c r="V250" s="5">
        <v>4</v>
      </c>
      <c r="W250" s="5" t="s">
        <v>357</v>
      </c>
      <c r="X250" s="5">
        <v>401</v>
      </c>
      <c r="Y250" s="5" t="s">
        <v>46</v>
      </c>
      <c r="Z250" s="5">
        <v>40102</v>
      </c>
      <c r="AA250" s="5" t="s">
        <v>47</v>
      </c>
      <c r="AB250" s="5" t="s">
        <v>360</v>
      </c>
      <c r="AC250" s="5" t="s">
        <v>361</v>
      </c>
      <c r="AD250" s="5" t="s">
        <v>362</v>
      </c>
      <c r="AE250" s="5" t="s">
        <v>363</v>
      </c>
      <c r="AF250" s="5" t="s">
        <v>364</v>
      </c>
      <c r="AG250" s="5" t="s">
        <v>365</v>
      </c>
      <c r="AH250" s="5" t="s">
        <v>164</v>
      </c>
      <c r="AI250" s="5" t="s">
        <v>364</v>
      </c>
      <c r="AJ250" s="5" t="s">
        <v>364</v>
      </c>
      <c r="AK250" s="5">
        <v>12.6</v>
      </c>
      <c r="AL250" s="6">
        <v>4467</v>
      </c>
      <c r="AM250" s="6" t="s">
        <v>165</v>
      </c>
      <c r="AN250" s="6">
        <f t="shared" si="18"/>
        <v>0</v>
      </c>
      <c r="AO250" s="6">
        <v>42</v>
      </c>
      <c r="AP250" s="6">
        <v>42</v>
      </c>
      <c r="AQ250" s="6">
        <v>21</v>
      </c>
      <c r="AR250" s="6">
        <f t="shared" si="19"/>
        <v>0</v>
      </c>
      <c r="AS250" s="6">
        <f t="shared" si="20"/>
        <v>0</v>
      </c>
      <c r="AT250" s="6">
        <f t="shared" si="21"/>
        <v>0</v>
      </c>
      <c r="AU250" s="7">
        <v>0.4</v>
      </c>
      <c r="AV250" s="7">
        <f t="shared" si="22"/>
        <v>0.7</v>
      </c>
      <c r="AW250" s="5">
        <v>37.090000000000003</v>
      </c>
      <c r="AX250">
        <v>0</v>
      </c>
      <c r="AY250">
        <f>VLOOKUP(A250,'[2]查询当前所有门店保管帐库存（后勤用）'!$D$1:$G$65536,4,FALSE)</f>
        <v>3</v>
      </c>
      <c r="AZ250">
        <f t="shared" si="23"/>
        <v>3</v>
      </c>
    </row>
    <row r="251" spans="1:54">
      <c r="A251" s="5">
        <v>50176</v>
      </c>
      <c r="B251" s="5" t="s">
        <v>351</v>
      </c>
      <c r="C251" s="5"/>
      <c r="D251" s="5"/>
      <c r="E251" s="5" t="s">
        <v>166</v>
      </c>
      <c r="F251" s="5" t="s">
        <v>353</v>
      </c>
      <c r="G251" s="5" t="s">
        <v>161</v>
      </c>
      <c r="H251" s="5" t="s">
        <v>162</v>
      </c>
      <c r="I251" s="5">
        <v>88</v>
      </c>
      <c r="J251" s="5">
        <v>3212.67</v>
      </c>
      <c r="K251" s="5">
        <v>2103.87</v>
      </c>
      <c r="L251" s="6" t="s">
        <v>167</v>
      </c>
      <c r="M251" s="5">
        <v>2.93</v>
      </c>
      <c r="N251" s="5">
        <v>107.09</v>
      </c>
      <c r="O251" s="5">
        <v>80</v>
      </c>
      <c r="P251" s="5">
        <v>1008</v>
      </c>
      <c r="Q251" s="5">
        <v>27.27</v>
      </c>
      <c r="R251" s="5">
        <v>276</v>
      </c>
      <c r="S251" s="5">
        <v>3477.5973279999998</v>
      </c>
      <c r="T251" s="5">
        <v>94.09</v>
      </c>
      <c r="U251" s="5">
        <v>121.36</v>
      </c>
      <c r="V251" s="5">
        <v>4</v>
      </c>
      <c r="W251" s="5" t="s">
        <v>357</v>
      </c>
      <c r="X251" s="5">
        <v>401</v>
      </c>
      <c r="Y251" s="5" t="s">
        <v>46</v>
      </c>
      <c r="Z251" s="5">
        <v>40102</v>
      </c>
      <c r="AA251" s="5" t="s">
        <v>47</v>
      </c>
      <c r="AB251" s="5" t="s">
        <v>360</v>
      </c>
      <c r="AC251" s="5" t="s">
        <v>361</v>
      </c>
      <c r="AD251" s="5" t="s">
        <v>362</v>
      </c>
      <c r="AE251" s="5" t="s">
        <v>363</v>
      </c>
      <c r="AF251" s="5" t="s">
        <v>364</v>
      </c>
      <c r="AG251" s="5" t="s">
        <v>365</v>
      </c>
      <c r="AH251" s="5" t="s">
        <v>168</v>
      </c>
      <c r="AI251" s="5" t="s">
        <v>364</v>
      </c>
      <c r="AJ251" s="5" t="s">
        <v>364</v>
      </c>
      <c r="AK251" s="5">
        <v>12.6</v>
      </c>
      <c r="AL251" s="6">
        <v>4467</v>
      </c>
      <c r="AM251" s="6" t="s">
        <v>165</v>
      </c>
      <c r="AN251" s="6">
        <f t="shared" si="18"/>
        <v>0</v>
      </c>
      <c r="AO251" s="6">
        <v>42</v>
      </c>
      <c r="AP251" s="6">
        <v>42</v>
      </c>
      <c r="AQ251" s="6">
        <v>21</v>
      </c>
      <c r="AR251" s="6">
        <f t="shared" si="19"/>
        <v>0</v>
      </c>
      <c r="AS251" s="6">
        <f t="shared" si="20"/>
        <v>0</v>
      </c>
      <c r="AT251" s="6">
        <f t="shared" si="21"/>
        <v>0</v>
      </c>
      <c r="AU251" s="7">
        <v>0.4</v>
      </c>
      <c r="AV251" s="7">
        <f t="shared" si="22"/>
        <v>0.7</v>
      </c>
      <c r="AW251" s="5">
        <v>36.51</v>
      </c>
      <c r="AX251">
        <v>3</v>
      </c>
      <c r="AY251">
        <f>VLOOKUP(A251,'[2]查询当前所有门店保管帐库存（后勤用）'!$D$1:$G$65536,4,FALSE)</f>
        <v>10</v>
      </c>
      <c r="AZ251">
        <f t="shared" si="23"/>
        <v>4</v>
      </c>
    </row>
    <row r="252" spans="1:54">
      <c r="A252" s="5">
        <v>50180</v>
      </c>
      <c r="B252" s="5" t="s">
        <v>351</v>
      </c>
      <c r="C252" s="5"/>
      <c r="D252" s="5"/>
      <c r="E252" s="5" t="s">
        <v>169</v>
      </c>
      <c r="F252" s="5" t="s">
        <v>353</v>
      </c>
      <c r="G252" s="5" t="s">
        <v>161</v>
      </c>
      <c r="H252" s="5" t="s">
        <v>162</v>
      </c>
      <c r="I252" s="5">
        <v>115</v>
      </c>
      <c r="J252" s="5">
        <v>3810.73</v>
      </c>
      <c r="K252" s="5">
        <v>2488.23</v>
      </c>
      <c r="L252" s="6" t="s">
        <v>170</v>
      </c>
      <c r="M252" s="5">
        <v>3.83</v>
      </c>
      <c r="N252" s="5">
        <v>127.02</v>
      </c>
      <c r="O252" s="5">
        <v>78</v>
      </c>
      <c r="P252" s="5">
        <v>897</v>
      </c>
      <c r="Q252" s="5">
        <v>20.350000000000001</v>
      </c>
      <c r="R252" s="5">
        <v>238</v>
      </c>
      <c r="S252" s="5">
        <v>2737</v>
      </c>
      <c r="T252" s="5">
        <v>62.09</v>
      </c>
      <c r="U252" s="5">
        <v>82.43</v>
      </c>
      <c r="V252" s="5">
        <v>4</v>
      </c>
      <c r="W252" s="5" t="s">
        <v>357</v>
      </c>
      <c r="X252" s="5">
        <v>401</v>
      </c>
      <c r="Y252" s="5" t="s">
        <v>46</v>
      </c>
      <c r="Z252" s="5">
        <v>40102</v>
      </c>
      <c r="AA252" s="5" t="s">
        <v>47</v>
      </c>
      <c r="AB252" s="5" t="s">
        <v>360</v>
      </c>
      <c r="AC252" s="5" t="s">
        <v>361</v>
      </c>
      <c r="AD252" s="5" t="s">
        <v>362</v>
      </c>
      <c r="AE252" s="5" t="s">
        <v>363</v>
      </c>
      <c r="AF252" s="5" t="s">
        <v>364</v>
      </c>
      <c r="AG252" s="5" t="s">
        <v>365</v>
      </c>
      <c r="AH252" s="5" t="s">
        <v>171</v>
      </c>
      <c r="AI252" s="5" t="s">
        <v>364</v>
      </c>
      <c r="AJ252" s="5" t="s">
        <v>364</v>
      </c>
      <c r="AK252" s="5">
        <v>11.5</v>
      </c>
      <c r="AL252" s="6">
        <v>4467</v>
      </c>
      <c r="AM252" s="6" t="s">
        <v>165</v>
      </c>
      <c r="AN252" s="6">
        <f t="shared" si="18"/>
        <v>0</v>
      </c>
      <c r="AO252" s="6">
        <v>38</v>
      </c>
      <c r="AP252" s="6">
        <v>38</v>
      </c>
      <c r="AQ252" s="6">
        <v>19</v>
      </c>
      <c r="AR252" s="6">
        <f t="shared" si="19"/>
        <v>0</v>
      </c>
      <c r="AS252" s="6">
        <f t="shared" si="20"/>
        <v>0</v>
      </c>
      <c r="AT252" s="6">
        <f t="shared" si="21"/>
        <v>0</v>
      </c>
      <c r="AU252" s="7">
        <v>0.39473684210526316</v>
      </c>
      <c r="AV252" s="7">
        <f t="shared" si="22"/>
        <v>0.69736842105263153</v>
      </c>
      <c r="AW252" s="5">
        <v>33.14</v>
      </c>
      <c r="AX252">
        <v>0</v>
      </c>
      <c r="AY252">
        <f>VLOOKUP(A252,'[2]查询当前所有门店保管帐库存（后勤用）'!$D$1:$G$65536,4,FALSE)</f>
        <v>2</v>
      </c>
      <c r="AZ252">
        <f t="shared" si="23"/>
        <v>2</v>
      </c>
      <c r="BB252">
        <f>VLOOKUP(A252,[3]请货管理细单!$B$1:$I$65536,8,FALSE)</f>
        <v>3</v>
      </c>
    </row>
    <row r="253" spans="1:54">
      <c r="A253" s="5">
        <v>50178</v>
      </c>
      <c r="B253" s="5" t="s">
        <v>351</v>
      </c>
      <c r="C253" s="5"/>
      <c r="D253" s="5"/>
      <c r="E253" s="5" t="s">
        <v>172</v>
      </c>
      <c r="F253" s="5" t="s">
        <v>353</v>
      </c>
      <c r="G253" s="5" t="s">
        <v>161</v>
      </c>
      <c r="H253" s="5" t="s">
        <v>162</v>
      </c>
      <c r="I253" s="5">
        <v>149</v>
      </c>
      <c r="J253" s="5">
        <v>5074.8</v>
      </c>
      <c r="K253" s="5">
        <v>3361.3</v>
      </c>
      <c r="L253" s="6" t="s">
        <v>173</v>
      </c>
      <c r="M253" s="5">
        <v>4.97</v>
      </c>
      <c r="N253" s="5">
        <v>169.16</v>
      </c>
      <c r="O253" s="5">
        <v>82</v>
      </c>
      <c r="P253" s="5">
        <v>943</v>
      </c>
      <c r="Q253" s="5">
        <v>16.510000000000002</v>
      </c>
      <c r="R253" s="5">
        <v>235</v>
      </c>
      <c r="S253" s="5">
        <v>2702.5</v>
      </c>
      <c r="T253" s="5">
        <v>47.32</v>
      </c>
      <c r="U253" s="5">
        <v>63.83</v>
      </c>
      <c r="V253" s="5">
        <v>4</v>
      </c>
      <c r="W253" s="5" t="s">
        <v>357</v>
      </c>
      <c r="X253" s="5">
        <v>401</v>
      </c>
      <c r="Y253" s="5" t="s">
        <v>46</v>
      </c>
      <c r="Z253" s="5">
        <v>40102</v>
      </c>
      <c r="AA253" s="5" t="s">
        <v>47</v>
      </c>
      <c r="AB253" s="5" t="s">
        <v>360</v>
      </c>
      <c r="AC253" s="5" t="s">
        <v>361</v>
      </c>
      <c r="AD253" s="5" t="s">
        <v>362</v>
      </c>
      <c r="AE253" s="5" t="s">
        <v>363</v>
      </c>
      <c r="AF253" s="5" t="s">
        <v>364</v>
      </c>
      <c r="AG253" s="5" t="s">
        <v>365</v>
      </c>
      <c r="AH253" s="5" t="s">
        <v>174</v>
      </c>
      <c r="AI253" s="5" t="s">
        <v>364</v>
      </c>
      <c r="AJ253" s="5" t="s">
        <v>364</v>
      </c>
      <c r="AK253" s="5">
        <v>11.5</v>
      </c>
      <c r="AL253" s="6">
        <v>4467</v>
      </c>
      <c r="AM253" s="6" t="s">
        <v>165</v>
      </c>
      <c r="AN253" s="6">
        <f t="shared" si="18"/>
        <v>0</v>
      </c>
      <c r="AO253" s="6">
        <v>38</v>
      </c>
      <c r="AP253" s="6">
        <v>38</v>
      </c>
      <c r="AQ253" s="6">
        <v>19</v>
      </c>
      <c r="AR253" s="6">
        <f t="shared" si="19"/>
        <v>0</v>
      </c>
      <c r="AS253" s="6">
        <f t="shared" si="20"/>
        <v>0</v>
      </c>
      <c r="AT253" s="6">
        <f t="shared" si="21"/>
        <v>0</v>
      </c>
      <c r="AU253" s="7">
        <v>0.39473684210526316</v>
      </c>
      <c r="AV253" s="7">
        <f t="shared" si="22"/>
        <v>0.69736842105263153</v>
      </c>
      <c r="AW253" s="5">
        <v>34.06</v>
      </c>
      <c r="AX253">
        <v>0</v>
      </c>
      <c r="AY253">
        <f>VLOOKUP(A253,'[2]查询当前所有门店保管帐库存（后勤用）'!$D$1:$G$65536,4,FALSE)</f>
        <v>1</v>
      </c>
      <c r="AZ253">
        <f t="shared" si="23"/>
        <v>1</v>
      </c>
    </row>
    <row r="254" spans="1:54">
      <c r="A254" s="5">
        <v>50177</v>
      </c>
      <c r="B254" s="5" t="s">
        <v>351</v>
      </c>
      <c r="C254" s="5"/>
      <c r="D254" s="5"/>
      <c r="E254" s="5" t="s">
        <v>175</v>
      </c>
      <c r="F254" s="5" t="s">
        <v>353</v>
      </c>
      <c r="G254" s="5" t="s">
        <v>161</v>
      </c>
      <c r="H254" s="5" t="s">
        <v>162</v>
      </c>
      <c r="I254" s="5">
        <v>112</v>
      </c>
      <c r="J254" s="5">
        <v>3865.84</v>
      </c>
      <c r="K254" s="5">
        <v>2577.84</v>
      </c>
      <c r="L254" s="6" t="s">
        <v>176</v>
      </c>
      <c r="M254" s="5">
        <v>3.73</v>
      </c>
      <c r="N254" s="5">
        <v>128.86000000000001</v>
      </c>
      <c r="O254" s="5">
        <v>182</v>
      </c>
      <c r="P254" s="5">
        <v>2093</v>
      </c>
      <c r="Q254" s="5">
        <v>48.75</v>
      </c>
      <c r="R254" s="5">
        <v>237</v>
      </c>
      <c r="S254" s="5">
        <v>2723.8290999999999</v>
      </c>
      <c r="T254" s="5">
        <v>63.48</v>
      </c>
      <c r="U254" s="5">
        <v>112.23</v>
      </c>
      <c r="V254" s="5">
        <v>4</v>
      </c>
      <c r="W254" s="5" t="s">
        <v>357</v>
      </c>
      <c r="X254" s="5">
        <v>401</v>
      </c>
      <c r="Y254" s="5" t="s">
        <v>46</v>
      </c>
      <c r="Z254" s="5">
        <v>40102</v>
      </c>
      <c r="AA254" s="5" t="s">
        <v>47</v>
      </c>
      <c r="AB254" s="5" t="s">
        <v>360</v>
      </c>
      <c r="AC254" s="5" t="s">
        <v>361</v>
      </c>
      <c r="AD254" s="5" t="s">
        <v>362</v>
      </c>
      <c r="AE254" s="5" t="s">
        <v>363</v>
      </c>
      <c r="AF254" s="5" t="s">
        <v>364</v>
      </c>
      <c r="AG254" s="5" t="s">
        <v>365</v>
      </c>
      <c r="AH254" s="5" t="s">
        <v>177</v>
      </c>
      <c r="AI254" s="5" t="s">
        <v>364</v>
      </c>
      <c r="AJ254" s="5" t="s">
        <v>364</v>
      </c>
      <c r="AK254" s="5">
        <v>11.5</v>
      </c>
      <c r="AL254" s="6">
        <v>4467</v>
      </c>
      <c r="AM254" s="6" t="s">
        <v>165</v>
      </c>
      <c r="AN254" s="6">
        <f t="shared" si="18"/>
        <v>0</v>
      </c>
      <c r="AO254" s="6">
        <v>38</v>
      </c>
      <c r="AP254" s="6">
        <v>38</v>
      </c>
      <c r="AQ254" s="6">
        <v>19</v>
      </c>
      <c r="AR254" s="6">
        <f t="shared" si="19"/>
        <v>0</v>
      </c>
      <c r="AS254" s="6">
        <f t="shared" si="20"/>
        <v>0</v>
      </c>
      <c r="AT254" s="6">
        <f t="shared" si="21"/>
        <v>0</v>
      </c>
      <c r="AU254" s="7">
        <v>0.39473684210526316</v>
      </c>
      <c r="AV254" s="7">
        <f t="shared" si="22"/>
        <v>0.69736842105263153</v>
      </c>
      <c r="AW254" s="5">
        <v>34.520000000000003</v>
      </c>
      <c r="AX254">
        <v>1</v>
      </c>
      <c r="AY254">
        <f>VLOOKUP(A254,'[2]查询当前所有门店保管帐库存（后勤用）'!$D$1:$G$65536,4,FALSE)</f>
        <v>4</v>
      </c>
      <c r="AZ254">
        <f t="shared" si="23"/>
        <v>2</v>
      </c>
    </row>
    <row r="255" spans="1:54">
      <c r="A255" s="5">
        <v>6524</v>
      </c>
      <c r="B255" s="5" t="s">
        <v>351</v>
      </c>
      <c r="C255" s="5"/>
      <c r="D255" s="5"/>
      <c r="E255" s="5" t="s">
        <v>178</v>
      </c>
      <c r="F255" s="5" t="s">
        <v>353</v>
      </c>
      <c r="G255" s="5" t="s">
        <v>179</v>
      </c>
      <c r="H255" s="5" t="s">
        <v>162</v>
      </c>
      <c r="I255" s="5">
        <v>3</v>
      </c>
      <c r="J255" s="5">
        <v>49.59</v>
      </c>
      <c r="K255" s="5">
        <v>31.59</v>
      </c>
      <c r="L255" s="6" t="s">
        <v>2342</v>
      </c>
      <c r="M255" s="5">
        <v>0.1</v>
      </c>
      <c r="N255" s="5">
        <v>1.65</v>
      </c>
      <c r="O255" s="5" t="s">
        <v>364</v>
      </c>
      <c r="P255" s="5" t="s">
        <v>364</v>
      </c>
      <c r="Q255" s="5" t="s">
        <v>372</v>
      </c>
      <c r="R255" s="5">
        <v>37</v>
      </c>
      <c r="S255" s="5">
        <v>222</v>
      </c>
      <c r="T255" s="5">
        <v>370</v>
      </c>
      <c r="U255" s="5">
        <v>370</v>
      </c>
      <c r="V255" s="5">
        <v>4</v>
      </c>
      <c r="W255" s="5" t="s">
        <v>357</v>
      </c>
      <c r="X255" s="5">
        <v>401</v>
      </c>
      <c r="Y255" s="5" t="s">
        <v>46</v>
      </c>
      <c r="Z255" s="5">
        <v>40102</v>
      </c>
      <c r="AA255" s="5" t="s">
        <v>47</v>
      </c>
      <c r="AB255" s="5" t="s">
        <v>364</v>
      </c>
      <c r="AC255" s="5" t="s">
        <v>361</v>
      </c>
      <c r="AD255" s="5" t="s">
        <v>362</v>
      </c>
      <c r="AE255" s="5" t="s">
        <v>363</v>
      </c>
      <c r="AF255" s="5" t="s">
        <v>364</v>
      </c>
      <c r="AG255" s="5" t="s">
        <v>365</v>
      </c>
      <c r="AH255" s="5" t="s">
        <v>180</v>
      </c>
      <c r="AI255" s="5" t="s">
        <v>364</v>
      </c>
      <c r="AJ255" s="5" t="s">
        <v>364</v>
      </c>
      <c r="AK255" s="5">
        <v>6</v>
      </c>
      <c r="AL255" s="6">
        <v>4467</v>
      </c>
      <c r="AM255" s="6" t="s">
        <v>165</v>
      </c>
      <c r="AN255" s="6">
        <f t="shared" si="18"/>
        <v>0</v>
      </c>
      <c r="AO255" s="6">
        <v>19.5</v>
      </c>
      <c r="AP255" s="6">
        <v>19.5</v>
      </c>
      <c r="AQ255" s="6">
        <v>9.75</v>
      </c>
      <c r="AR255" s="6">
        <f t="shared" si="19"/>
        <v>0</v>
      </c>
      <c r="AS255" s="6">
        <f t="shared" si="20"/>
        <v>0</v>
      </c>
      <c r="AT255" s="6">
        <f t="shared" si="21"/>
        <v>0</v>
      </c>
      <c r="AU255" s="7">
        <v>0.38461538461538464</v>
      </c>
      <c r="AV255" s="7">
        <f t="shared" si="22"/>
        <v>0.69230769230769229</v>
      </c>
      <c r="AW255" s="5">
        <v>16.53</v>
      </c>
      <c r="AX255">
        <v>0</v>
      </c>
      <c r="AY255">
        <v>0</v>
      </c>
      <c r="AZ255">
        <f t="shared" si="23"/>
        <v>0</v>
      </c>
    </row>
    <row r="256" spans="1:54">
      <c r="A256" s="5">
        <v>24732</v>
      </c>
      <c r="B256" s="5" t="s">
        <v>351</v>
      </c>
      <c r="C256" s="5"/>
      <c r="D256" s="5"/>
      <c r="E256" s="5" t="s">
        <v>181</v>
      </c>
      <c r="F256" s="5" t="s">
        <v>353</v>
      </c>
      <c r="G256" s="5" t="s">
        <v>179</v>
      </c>
      <c r="H256" s="5" t="s">
        <v>162</v>
      </c>
      <c r="I256" s="5">
        <v>3</v>
      </c>
      <c r="J256" s="5">
        <v>58.5</v>
      </c>
      <c r="K256" s="5">
        <v>40.5</v>
      </c>
      <c r="L256" s="6" t="s">
        <v>182</v>
      </c>
      <c r="M256" s="5">
        <v>0.1</v>
      </c>
      <c r="N256" s="5">
        <v>1.95</v>
      </c>
      <c r="O256" s="5" t="s">
        <v>364</v>
      </c>
      <c r="P256" s="5" t="s">
        <v>364</v>
      </c>
      <c r="Q256" s="5" t="s">
        <v>372</v>
      </c>
      <c r="R256" s="5">
        <v>31</v>
      </c>
      <c r="S256" s="5">
        <v>185.996478</v>
      </c>
      <c r="T256" s="5">
        <v>310</v>
      </c>
      <c r="U256" s="5">
        <v>310</v>
      </c>
      <c r="V256" s="5">
        <v>4</v>
      </c>
      <c r="W256" s="5" t="s">
        <v>357</v>
      </c>
      <c r="X256" s="5">
        <v>401</v>
      </c>
      <c r="Y256" s="5" t="s">
        <v>46</v>
      </c>
      <c r="Z256" s="5">
        <v>40102</v>
      </c>
      <c r="AA256" s="5" t="s">
        <v>47</v>
      </c>
      <c r="AB256" s="5" t="s">
        <v>364</v>
      </c>
      <c r="AC256" s="5" t="s">
        <v>361</v>
      </c>
      <c r="AD256" s="5" t="s">
        <v>362</v>
      </c>
      <c r="AE256" s="5" t="s">
        <v>363</v>
      </c>
      <c r="AF256" s="5" t="s">
        <v>364</v>
      </c>
      <c r="AG256" s="5" t="s">
        <v>365</v>
      </c>
      <c r="AH256" s="5" t="s">
        <v>183</v>
      </c>
      <c r="AI256" s="5" t="s">
        <v>364</v>
      </c>
      <c r="AJ256" s="5" t="s">
        <v>364</v>
      </c>
      <c r="AK256" s="5">
        <v>6</v>
      </c>
      <c r="AL256" s="6">
        <v>4467</v>
      </c>
      <c r="AM256" s="6" t="s">
        <v>165</v>
      </c>
      <c r="AN256" s="6">
        <f t="shared" si="18"/>
        <v>0</v>
      </c>
      <c r="AO256" s="6">
        <v>19.5</v>
      </c>
      <c r="AP256" s="6">
        <v>19.5</v>
      </c>
      <c r="AQ256" s="6">
        <v>9.75</v>
      </c>
      <c r="AR256" s="6">
        <f t="shared" si="19"/>
        <v>0</v>
      </c>
      <c r="AS256" s="6">
        <f t="shared" si="20"/>
        <v>0</v>
      </c>
      <c r="AT256" s="6">
        <f t="shared" si="21"/>
        <v>0</v>
      </c>
      <c r="AU256" s="7">
        <v>0.38461538461538464</v>
      </c>
      <c r="AV256" s="7">
        <f t="shared" si="22"/>
        <v>0.69230769230769229</v>
      </c>
      <c r="AW256" s="5">
        <v>19.5</v>
      </c>
      <c r="AX256">
        <v>0</v>
      </c>
      <c r="AY256">
        <f>VLOOKUP(A256,'[2]查询当前所有门店保管帐库存（后勤用）'!$D$1:$G$65536,4,FALSE)</f>
        <v>1</v>
      </c>
      <c r="AZ256">
        <f t="shared" si="23"/>
        <v>1</v>
      </c>
    </row>
    <row r="257" spans="1:53">
      <c r="A257" s="5">
        <v>6385</v>
      </c>
      <c r="B257" s="5" t="s">
        <v>351</v>
      </c>
      <c r="C257" s="5"/>
      <c r="D257" s="5"/>
      <c r="E257" s="5" t="s">
        <v>184</v>
      </c>
      <c r="F257" s="5" t="s">
        <v>353</v>
      </c>
      <c r="G257" s="5" t="s">
        <v>185</v>
      </c>
      <c r="H257" s="5" t="s">
        <v>162</v>
      </c>
      <c r="I257" s="5">
        <v>14</v>
      </c>
      <c r="J257" s="5">
        <v>255.77</v>
      </c>
      <c r="K257" s="5">
        <v>171.77184800000001</v>
      </c>
      <c r="L257" s="6" t="s">
        <v>186</v>
      </c>
      <c r="M257" s="5">
        <v>0.47</v>
      </c>
      <c r="N257" s="5">
        <v>8.5299999999999994</v>
      </c>
      <c r="O257" s="5" t="s">
        <v>364</v>
      </c>
      <c r="P257" s="5" t="s">
        <v>364</v>
      </c>
      <c r="Q257" s="5" t="s">
        <v>372</v>
      </c>
      <c r="R257" s="5">
        <v>141</v>
      </c>
      <c r="S257" s="5">
        <v>845.98613999999998</v>
      </c>
      <c r="T257" s="5">
        <v>302.14</v>
      </c>
      <c r="U257" s="5">
        <v>302.14</v>
      </c>
      <c r="V257" s="5">
        <v>4</v>
      </c>
      <c r="W257" s="5" t="s">
        <v>357</v>
      </c>
      <c r="X257" s="5">
        <v>401</v>
      </c>
      <c r="Y257" s="5" t="s">
        <v>46</v>
      </c>
      <c r="Z257" s="5">
        <v>40102</v>
      </c>
      <c r="AA257" s="5" t="s">
        <v>47</v>
      </c>
      <c r="AB257" s="5" t="s">
        <v>364</v>
      </c>
      <c r="AC257" s="5" t="s">
        <v>361</v>
      </c>
      <c r="AD257" s="5" t="s">
        <v>362</v>
      </c>
      <c r="AE257" s="5" t="s">
        <v>363</v>
      </c>
      <c r="AF257" s="5" t="s">
        <v>364</v>
      </c>
      <c r="AG257" s="5" t="s">
        <v>365</v>
      </c>
      <c r="AH257" s="5" t="s">
        <v>187</v>
      </c>
      <c r="AI257" s="5" t="s">
        <v>364</v>
      </c>
      <c r="AJ257" s="5" t="s">
        <v>364</v>
      </c>
      <c r="AK257" s="5">
        <v>6</v>
      </c>
      <c r="AL257" s="6">
        <v>4467</v>
      </c>
      <c r="AM257" s="6" t="s">
        <v>165</v>
      </c>
      <c r="AN257" s="6">
        <f t="shared" si="18"/>
        <v>0</v>
      </c>
      <c r="AO257" s="6">
        <v>19.5</v>
      </c>
      <c r="AP257" s="6">
        <v>19.5</v>
      </c>
      <c r="AQ257" s="6">
        <v>9.75</v>
      </c>
      <c r="AR257" s="6">
        <f t="shared" si="19"/>
        <v>0</v>
      </c>
      <c r="AS257" s="6">
        <f t="shared" si="20"/>
        <v>0</v>
      </c>
      <c r="AT257" s="6">
        <f t="shared" si="21"/>
        <v>0</v>
      </c>
      <c r="AU257" s="7">
        <v>0.38461538461538464</v>
      </c>
      <c r="AV257" s="7">
        <f t="shared" si="22"/>
        <v>0.69230769230769229</v>
      </c>
      <c r="AW257" s="5">
        <v>18.27</v>
      </c>
      <c r="AX257">
        <v>0</v>
      </c>
      <c r="AY257">
        <v>0</v>
      </c>
      <c r="AZ257">
        <f t="shared" si="23"/>
        <v>0</v>
      </c>
    </row>
    <row r="258" spans="1:53">
      <c r="A258" s="5">
        <v>26991</v>
      </c>
      <c r="B258" s="5" t="s">
        <v>351</v>
      </c>
      <c r="C258" s="5"/>
      <c r="D258" s="5"/>
      <c r="E258" s="5" t="s">
        <v>204</v>
      </c>
      <c r="F258" s="5" t="s">
        <v>353</v>
      </c>
      <c r="G258" s="5" t="s">
        <v>205</v>
      </c>
      <c r="H258" s="5" t="s">
        <v>206</v>
      </c>
      <c r="I258" s="5">
        <v>6</v>
      </c>
      <c r="J258" s="5">
        <v>72</v>
      </c>
      <c r="K258" s="5">
        <v>43.36</v>
      </c>
      <c r="L258" s="6" t="s">
        <v>207</v>
      </c>
      <c r="M258" s="5">
        <v>0.2</v>
      </c>
      <c r="N258" s="5">
        <v>2.4</v>
      </c>
      <c r="O258" s="5" t="s">
        <v>364</v>
      </c>
      <c r="P258" s="5" t="s">
        <v>364</v>
      </c>
      <c r="Q258" s="5" t="s">
        <v>372</v>
      </c>
      <c r="R258" s="5">
        <v>12</v>
      </c>
      <c r="S258" s="5">
        <v>58.25</v>
      </c>
      <c r="T258" s="5">
        <v>60</v>
      </c>
      <c r="U258" s="5">
        <v>60</v>
      </c>
      <c r="V258" s="5">
        <v>4</v>
      </c>
      <c r="W258" s="5" t="s">
        <v>357</v>
      </c>
      <c r="X258" s="5">
        <v>403</v>
      </c>
      <c r="Y258" s="5" t="s">
        <v>34</v>
      </c>
      <c r="Z258" s="5">
        <v>40301</v>
      </c>
      <c r="AA258" s="5" t="s">
        <v>35</v>
      </c>
      <c r="AB258" s="5" t="s">
        <v>364</v>
      </c>
      <c r="AC258" s="5" t="s">
        <v>361</v>
      </c>
      <c r="AD258" s="5" t="s">
        <v>362</v>
      </c>
      <c r="AE258" s="5" t="s">
        <v>363</v>
      </c>
      <c r="AF258" s="5" t="s">
        <v>364</v>
      </c>
      <c r="AG258" s="5" t="s">
        <v>365</v>
      </c>
      <c r="AH258" s="5" t="s">
        <v>208</v>
      </c>
      <c r="AI258" s="5" t="s">
        <v>364</v>
      </c>
      <c r="AJ258" s="5" t="s">
        <v>364</v>
      </c>
      <c r="AK258" s="5">
        <v>4.75</v>
      </c>
      <c r="AL258" s="6">
        <v>5</v>
      </c>
      <c r="AM258" s="6" t="s">
        <v>377</v>
      </c>
      <c r="AN258" s="6">
        <f t="shared" ref="AN258:AN321" si="24">AK258*C258</f>
        <v>0</v>
      </c>
      <c r="AO258" s="6">
        <v>12</v>
      </c>
      <c r="AP258" s="6">
        <v>12</v>
      </c>
      <c r="AQ258" s="6">
        <v>6</v>
      </c>
      <c r="AR258" s="6">
        <f t="shared" ref="AR258:AR321" si="25">AQ258*C258</f>
        <v>0</v>
      </c>
      <c r="AS258" s="6">
        <f t="shared" ref="AS258:AS321" si="26">D258-AN258</f>
        <v>0</v>
      </c>
      <c r="AT258" s="6">
        <f t="shared" ref="AT258:AT321" si="27">AR258-(AK258*C258)</f>
        <v>0</v>
      </c>
      <c r="AU258" s="7">
        <v>0.20833333333333334</v>
      </c>
      <c r="AV258" s="7">
        <f t="shared" ref="AV258:AV321" si="28">(AP258-AK258)/AP258</f>
        <v>0.60416666666666663</v>
      </c>
      <c r="AW258" s="5">
        <v>12</v>
      </c>
      <c r="AX258">
        <v>0</v>
      </c>
      <c r="AY258">
        <v>0</v>
      </c>
      <c r="AZ258">
        <f t="shared" si="23"/>
        <v>0</v>
      </c>
    </row>
    <row r="259" spans="1:53">
      <c r="A259" s="5">
        <v>37221</v>
      </c>
      <c r="B259" s="5" t="s">
        <v>351</v>
      </c>
      <c r="C259" s="5"/>
      <c r="D259" s="5"/>
      <c r="E259" s="5" t="s">
        <v>209</v>
      </c>
      <c r="F259" s="5" t="s">
        <v>353</v>
      </c>
      <c r="G259" s="5" t="s">
        <v>210</v>
      </c>
      <c r="H259" s="5" t="s">
        <v>211</v>
      </c>
      <c r="I259" s="5">
        <v>122</v>
      </c>
      <c r="J259" s="5">
        <v>2122.83</v>
      </c>
      <c r="K259" s="5">
        <v>1267.1500000000001</v>
      </c>
      <c r="L259" s="6" t="s">
        <v>212</v>
      </c>
      <c r="M259" s="5">
        <v>4.07</v>
      </c>
      <c r="N259" s="5">
        <v>70.760000000000005</v>
      </c>
      <c r="O259" s="5" t="s">
        <v>364</v>
      </c>
      <c r="P259" s="5" t="s">
        <v>364</v>
      </c>
      <c r="Q259" s="5" t="s">
        <v>372</v>
      </c>
      <c r="R259" s="5">
        <v>183</v>
      </c>
      <c r="S259" s="5">
        <v>1283.94</v>
      </c>
      <c r="T259" s="5">
        <v>45</v>
      </c>
      <c r="U259" s="5">
        <v>45</v>
      </c>
      <c r="V259" s="5">
        <v>4</v>
      </c>
      <c r="W259" s="5" t="s">
        <v>357</v>
      </c>
      <c r="X259" s="5">
        <v>403</v>
      </c>
      <c r="Y259" s="5" t="s">
        <v>34</v>
      </c>
      <c r="Z259" s="5">
        <v>40301</v>
      </c>
      <c r="AA259" s="5" t="s">
        <v>35</v>
      </c>
      <c r="AB259" s="5" t="s">
        <v>373</v>
      </c>
      <c r="AC259" s="5" t="s">
        <v>361</v>
      </c>
      <c r="AD259" s="5" t="s">
        <v>362</v>
      </c>
      <c r="AE259" s="5" t="s">
        <v>363</v>
      </c>
      <c r="AF259" s="5" t="s">
        <v>364</v>
      </c>
      <c r="AG259" s="5" t="s">
        <v>365</v>
      </c>
      <c r="AH259" s="5" t="s">
        <v>41</v>
      </c>
      <c r="AI259" s="5" t="s">
        <v>364</v>
      </c>
      <c r="AJ259" s="5" t="s">
        <v>364</v>
      </c>
      <c r="AK259" s="5">
        <v>7</v>
      </c>
      <c r="AL259" s="6">
        <v>5</v>
      </c>
      <c r="AM259" s="6" t="s">
        <v>377</v>
      </c>
      <c r="AN259" s="6">
        <f t="shared" si="24"/>
        <v>0</v>
      </c>
      <c r="AO259" s="6">
        <v>18</v>
      </c>
      <c r="AP259" s="6">
        <v>18</v>
      </c>
      <c r="AQ259" s="6">
        <v>9</v>
      </c>
      <c r="AR259" s="6">
        <f t="shared" si="25"/>
        <v>0</v>
      </c>
      <c r="AS259" s="6">
        <f t="shared" si="26"/>
        <v>0</v>
      </c>
      <c r="AT259" s="6">
        <f t="shared" si="27"/>
        <v>0</v>
      </c>
      <c r="AU259" s="7">
        <v>0.22222222222222221</v>
      </c>
      <c r="AV259" s="7">
        <f t="shared" si="28"/>
        <v>0.61111111111111116</v>
      </c>
      <c r="AW259" s="5">
        <v>17.399999999999999</v>
      </c>
      <c r="AX259">
        <v>0</v>
      </c>
      <c r="AY259">
        <f>VLOOKUP(A259,'[2]查询当前所有门店保管帐库存（后勤用）'!$D$1:$G$65536,4,FALSE)</f>
        <v>1</v>
      </c>
      <c r="AZ259">
        <f t="shared" ref="AZ259:AZ322" si="29">AY259-AX259*2</f>
        <v>1</v>
      </c>
    </row>
    <row r="260" spans="1:53">
      <c r="A260" s="5">
        <v>63974</v>
      </c>
      <c r="B260" s="5" t="s">
        <v>351</v>
      </c>
      <c r="C260" s="5"/>
      <c r="D260" s="5"/>
      <c r="E260" s="5" t="s">
        <v>213</v>
      </c>
      <c r="F260" s="5" t="s">
        <v>214</v>
      </c>
      <c r="G260" s="5" t="s">
        <v>215</v>
      </c>
      <c r="H260" s="5" t="s">
        <v>216</v>
      </c>
      <c r="I260" s="5">
        <v>3</v>
      </c>
      <c r="J260" s="5">
        <v>16.22</v>
      </c>
      <c r="K260" s="5">
        <v>10.36</v>
      </c>
      <c r="L260" s="6" t="s">
        <v>217</v>
      </c>
      <c r="M260" s="5">
        <v>0.1</v>
      </c>
      <c r="N260" s="5">
        <v>0.54</v>
      </c>
      <c r="O260" s="5" t="s">
        <v>364</v>
      </c>
      <c r="P260" s="5" t="s">
        <v>364</v>
      </c>
      <c r="Q260" s="5" t="s">
        <v>372</v>
      </c>
      <c r="R260" s="5">
        <v>8</v>
      </c>
      <c r="S260" s="5">
        <v>15.261799999999999</v>
      </c>
      <c r="T260" s="5">
        <v>80</v>
      </c>
      <c r="U260" s="5">
        <v>80</v>
      </c>
      <c r="V260" s="5">
        <v>4</v>
      </c>
      <c r="W260" s="5" t="s">
        <v>357</v>
      </c>
      <c r="X260" s="5">
        <v>401</v>
      </c>
      <c r="Y260" s="5" t="s">
        <v>46</v>
      </c>
      <c r="Z260" s="5">
        <v>40110</v>
      </c>
      <c r="AA260" s="5" t="s">
        <v>218</v>
      </c>
      <c r="AB260" s="5" t="s">
        <v>364</v>
      </c>
      <c r="AC260" s="5" t="s">
        <v>361</v>
      </c>
      <c r="AD260" s="5" t="s">
        <v>362</v>
      </c>
      <c r="AE260" s="5" t="s">
        <v>363</v>
      </c>
      <c r="AF260" s="5" t="s">
        <v>364</v>
      </c>
      <c r="AG260" s="5" t="s">
        <v>365</v>
      </c>
      <c r="AH260" s="5" t="s">
        <v>219</v>
      </c>
      <c r="AI260" s="5" t="s">
        <v>364</v>
      </c>
      <c r="AJ260" s="5" t="s">
        <v>364</v>
      </c>
      <c r="AK260" s="5">
        <v>2</v>
      </c>
      <c r="AL260" s="6">
        <v>5</v>
      </c>
      <c r="AM260" s="6" t="s">
        <v>377</v>
      </c>
      <c r="AN260" s="6">
        <f t="shared" si="24"/>
        <v>0</v>
      </c>
      <c r="AO260" s="6">
        <v>5.5</v>
      </c>
      <c r="AP260" s="6">
        <v>5.5</v>
      </c>
      <c r="AQ260" s="6">
        <v>2.75</v>
      </c>
      <c r="AR260" s="6">
        <f t="shared" si="25"/>
        <v>0</v>
      </c>
      <c r="AS260" s="6">
        <f t="shared" si="26"/>
        <v>0</v>
      </c>
      <c r="AT260" s="6">
        <f t="shared" si="27"/>
        <v>0</v>
      </c>
      <c r="AU260" s="7">
        <v>0.27272727272727271</v>
      </c>
      <c r="AV260" s="7">
        <f t="shared" si="28"/>
        <v>0.63636363636363635</v>
      </c>
      <c r="AW260" s="5">
        <v>5.41</v>
      </c>
      <c r="AX260">
        <v>0</v>
      </c>
      <c r="AY260">
        <f>VLOOKUP(A260,'[2]查询当前所有门店保管帐库存（后勤用）'!$D$1:$G$65536,4,FALSE)</f>
        <v>1</v>
      </c>
      <c r="AZ260">
        <f t="shared" si="29"/>
        <v>1</v>
      </c>
    </row>
    <row r="261" spans="1:53">
      <c r="A261" s="5">
        <v>61993</v>
      </c>
      <c r="B261" s="5" t="s">
        <v>351</v>
      </c>
      <c r="C261" s="5"/>
      <c r="D261" s="5"/>
      <c r="E261" s="5" t="s">
        <v>220</v>
      </c>
      <c r="F261" s="5" t="s">
        <v>1269</v>
      </c>
      <c r="G261" s="5" t="s">
        <v>221</v>
      </c>
      <c r="H261" s="5" t="s">
        <v>216</v>
      </c>
      <c r="I261" s="5">
        <v>11.68</v>
      </c>
      <c r="J261" s="5">
        <v>141.54</v>
      </c>
      <c r="K261" s="5">
        <v>83.14</v>
      </c>
      <c r="L261" s="6" t="s">
        <v>222</v>
      </c>
      <c r="M261" s="5">
        <v>0.39</v>
      </c>
      <c r="N261" s="5">
        <v>4.72</v>
      </c>
      <c r="O261" s="5" t="s">
        <v>364</v>
      </c>
      <c r="P261" s="5" t="s">
        <v>364</v>
      </c>
      <c r="Q261" s="5" t="s">
        <v>372</v>
      </c>
      <c r="R261" s="5">
        <v>33.08</v>
      </c>
      <c r="S261" s="5">
        <v>165.4</v>
      </c>
      <c r="T261" s="5">
        <v>84.97</v>
      </c>
      <c r="U261" s="5">
        <v>84.97</v>
      </c>
      <c r="V261" s="5">
        <v>4</v>
      </c>
      <c r="W261" s="5" t="s">
        <v>357</v>
      </c>
      <c r="X261" s="5">
        <v>402</v>
      </c>
      <c r="Y261" s="5" t="s">
        <v>128</v>
      </c>
      <c r="Z261" s="5">
        <v>40201</v>
      </c>
      <c r="AA261" s="5" t="s">
        <v>223</v>
      </c>
      <c r="AB261" s="5" t="s">
        <v>364</v>
      </c>
      <c r="AC261" s="5" t="s">
        <v>361</v>
      </c>
      <c r="AD261" s="5" t="s">
        <v>362</v>
      </c>
      <c r="AE261" s="5" t="s">
        <v>363</v>
      </c>
      <c r="AF261" s="5" t="s">
        <v>364</v>
      </c>
      <c r="AG261" s="5" t="s">
        <v>365</v>
      </c>
      <c r="AH261" s="5" t="s">
        <v>224</v>
      </c>
      <c r="AI261" s="5" t="s">
        <v>364</v>
      </c>
      <c r="AJ261" s="5" t="s">
        <v>364</v>
      </c>
      <c r="AK261" s="5">
        <v>5</v>
      </c>
      <c r="AL261" s="6">
        <v>5</v>
      </c>
      <c r="AM261" s="6" t="s">
        <v>377</v>
      </c>
      <c r="AN261" s="6">
        <f t="shared" si="24"/>
        <v>0</v>
      </c>
      <c r="AO261" s="6">
        <v>12.5</v>
      </c>
      <c r="AP261" s="6">
        <v>12.5</v>
      </c>
      <c r="AQ261" s="6">
        <v>6.25</v>
      </c>
      <c r="AR261" s="6">
        <f t="shared" si="25"/>
        <v>0</v>
      </c>
      <c r="AS261" s="6">
        <f t="shared" si="26"/>
        <v>0</v>
      </c>
      <c r="AT261" s="6">
        <f t="shared" si="27"/>
        <v>0</v>
      </c>
      <c r="AU261" s="7">
        <v>0.2</v>
      </c>
      <c r="AV261" s="7">
        <f t="shared" si="28"/>
        <v>0.6</v>
      </c>
      <c r="AW261" s="5">
        <v>12.12</v>
      </c>
      <c r="AX261">
        <v>0</v>
      </c>
      <c r="AY261">
        <v>0</v>
      </c>
      <c r="AZ261">
        <f t="shared" si="29"/>
        <v>0</v>
      </c>
    </row>
    <row r="262" spans="1:53">
      <c r="A262" s="5">
        <v>103959</v>
      </c>
      <c r="B262" s="5" t="s">
        <v>351</v>
      </c>
      <c r="C262" s="5"/>
      <c r="D262" s="5"/>
      <c r="E262" s="5" t="s">
        <v>225</v>
      </c>
      <c r="F262" s="5" t="s">
        <v>353</v>
      </c>
      <c r="G262" s="5" t="s">
        <v>226</v>
      </c>
      <c r="H262" s="5" t="s">
        <v>227</v>
      </c>
      <c r="I262" s="5">
        <v>8</v>
      </c>
      <c r="J262" s="5">
        <v>265.97000000000003</v>
      </c>
      <c r="K262" s="5">
        <v>144.37</v>
      </c>
      <c r="L262" s="6" t="s">
        <v>228</v>
      </c>
      <c r="M262" s="5">
        <v>0.27</v>
      </c>
      <c r="N262" s="5">
        <v>8.8699999999999992</v>
      </c>
      <c r="O262" s="5">
        <v>9</v>
      </c>
      <c r="P262" s="5">
        <v>136.80000000000001</v>
      </c>
      <c r="Q262" s="5">
        <v>33.75</v>
      </c>
      <c r="R262" s="5">
        <v>194</v>
      </c>
      <c r="S262" s="5">
        <v>2948.8000000003999</v>
      </c>
      <c r="T262" s="5">
        <v>727.5</v>
      </c>
      <c r="U262" s="5">
        <v>761.25</v>
      </c>
      <c r="V262" s="5">
        <v>4</v>
      </c>
      <c r="W262" s="5" t="s">
        <v>357</v>
      </c>
      <c r="X262" s="5">
        <v>402</v>
      </c>
      <c r="Y262" s="5" t="s">
        <v>128</v>
      </c>
      <c r="Z262" s="5">
        <v>40207</v>
      </c>
      <c r="AA262" s="5" t="s">
        <v>229</v>
      </c>
      <c r="AB262" s="5" t="s">
        <v>364</v>
      </c>
      <c r="AC262" s="5" t="s">
        <v>361</v>
      </c>
      <c r="AD262" s="5" t="s">
        <v>489</v>
      </c>
      <c r="AE262" s="5" t="s">
        <v>363</v>
      </c>
      <c r="AF262" s="5" t="s">
        <v>364</v>
      </c>
      <c r="AG262" s="5" t="s">
        <v>365</v>
      </c>
      <c r="AH262" s="5" t="s">
        <v>230</v>
      </c>
      <c r="AI262" s="5" t="s">
        <v>364</v>
      </c>
      <c r="AJ262" s="5" t="s">
        <v>364</v>
      </c>
      <c r="AK262" s="5">
        <v>15.2</v>
      </c>
      <c r="AL262" s="6">
        <v>71648</v>
      </c>
      <c r="AM262" s="6" t="s">
        <v>231</v>
      </c>
      <c r="AN262" s="6">
        <f t="shared" si="24"/>
        <v>0</v>
      </c>
      <c r="AO262" s="6">
        <v>38</v>
      </c>
      <c r="AP262" s="6">
        <v>38</v>
      </c>
      <c r="AQ262" s="6">
        <v>19</v>
      </c>
      <c r="AR262" s="6">
        <f t="shared" si="25"/>
        <v>0</v>
      </c>
      <c r="AS262" s="6">
        <f t="shared" si="26"/>
        <v>0</v>
      </c>
      <c r="AT262" s="6">
        <f t="shared" si="27"/>
        <v>0</v>
      </c>
      <c r="AU262" s="7">
        <v>0.2</v>
      </c>
      <c r="AV262" s="7">
        <f t="shared" si="28"/>
        <v>0.6</v>
      </c>
      <c r="AW262" s="5">
        <v>33.25</v>
      </c>
      <c r="AX262">
        <v>0</v>
      </c>
      <c r="AY262">
        <f>VLOOKUP(A262,'[2]查询当前所有门店保管帐库存（后勤用）'!$D$1:$G$65536,4,FALSE)</f>
        <v>7</v>
      </c>
      <c r="AZ262">
        <f t="shared" si="29"/>
        <v>7</v>
      </c>
    </row>
    <row r="263" spans="1:53">
      <c r="A263" s="5">
        <v>27666</v>
      </c>
      <c r="B263" s="5" t="s">
        <v>351</v>
      </c>
      <c r="C263" s="5"/>
      <c r="D263" s="5"/>
      <c r="E263" s="5" t="s">
        <v>238</v>
      </c>
      <c r="F263" s="5" t="s">
        <v>95</v>
      </c>
      <c r="G263" s="5" t="s">
        <v>239</v>
      </c>
      <c r="H263" s="5" t="s">
        <v>240</v>
      </c>
      <c r="I263" s="5">
        <v>235</v>
      </c>
      <c r="J263" s="5">
        <v>435.49</v>
      </c>
      <c r="K263" s="5">
        <v>332.06</v>
      </c>
      <c r="L263" s="6" t="s">
        <v>203</v>
      </c>
      <c r="M263" s="5">
        <v>7.83</v>
      </c>
      <c r="N263" s="5">
        <v>14.52</v>
      </c>
      <c r="O263" s="5" t="s">
        <v>364</v>
      </c>
      <c r="P263" s="5" t="s">
        <v>364</v>
      </c>
      <c r="Q263" s="5" t="s">
        <v>372</v>
      </c>
      <c r="R263" s="5">
        <v>386</v>
      </c>
      <c r="S263" s="5">
        <v>170.15639999999999</v>
      </c>
      <c r="T263" s="5">
        <v>49.28</v>
      </c>
      <c r="U263" s="5">
        <v>49.28</v>
      </c>
      <c r="V263" s="5">
        <v>4</v>
      </c>
      <c r="W263" s="5" t="s">
        <v>357</v>
      </c>
      <c r="X263" s="5">
        <v>404</v>
      </c>
      <c r="Y263" s="5" t="s">
        <v>358</v>
      </c>
      <c r="Z263" s="5">
        <v>40409</v>
      </c>
      <c r="AA263" s="5" t="s">
        <v>359</v>
      </c>
      <c r="AB263" s="5" t="s">
        <v>919</v>
      </c>
      <c r="AC263" s="5" t="s">
        <v>361</v>
      </c>
      <c r="AD263" s="5" t="s">
        <v>362</v>
      </c>
      <c r="AE263" s="5" t="s">
        <v>363</v>
      </c>
      <c r="AF263" s="5" t="s">
        <v>364</v>
      </c>
      <c r="AG263" s="5" t="s">
        <v>365</v>
      </c>
      <c r="AH263" s="5" t="s">
        <v>241</v>
      </c>
      <c r="AI263" s="5" t="s">
        <v>364</v>
      </c>
      <c r="AJ263" s="5" t="s">
        <v>364</v>
      </c>
      <c r="AK263" s="5">
        <v>0.44</v>
      </c>
      <c r="AL263" s="6">
        <v>5</v>
      </c>
      <c r="AM263" s="6" t="s">
        <v>377</v>
      </c>
      <c r="AN263" s="6">
        <f t="shared" si="24"/>
        <v>0</v>
      </c>
      <c r="AO263" s="6">
        <v>2</v>
      </c>
      <c r="AP263" s="6">
        <v>1.5</v>
      </c>
      <c r="AQ263" s="6">
        <v>1</v>
      </c>
      <c r="AR263" s="6">
        <f t="shared" si="25"/>
        <v>0</v>
      </c>
      <c r="AS263" s="6">
        <f t="shared" si="26"/>
        <v>0</v>
      </c>
      <c r="AT263" s="6">
        <f t="shared" si="27"/>
        <v>0</v>
      </c>
      <c r="AU263" s="7">
        <v>0.56000000000000005</v>
      </c>
      <c r="AV263" s="7">
        <f t="shared" si="28"/>
        <v>0.70666666666666667</v>
      </c>
      <c r="AW263" s="5">
        <v>1.85</v>
      </c>
      <c r="AX263">
        <v>0</v>
      </c>
      <c r="AY263">
        <f>VLOOKUP(A263,'[2]查询当前所有门店保管帐库存（后勤用）'!$D$1:$G$65536,4,FALSE)</f>
        <v>33</v>
      </c>
      <c r="AZ263">
        <f t="shared" si="29"/>
        <v>33</v>
      </c>
    </row>
    <row r="264" spans="1:53">
      <c r="A264" s="5">
        <v>43735</v>
      </c>
      <c r="B264" s="5" t="s">
        <v>351</v>
      </c>
      <c r="C264" s="5"/>
      <c r="D264" s="5"/>
      <c r="E264" s="5" t="s">
        <v>238</v>
      </c>
      <c r="F264" s="5" t="s">
        <v>353</v>
      </c>
      <c r="G264" s="5" t="s">
        <v>242</v>
      </c>
      <c r="H264" s="5" t="s">
        <v>243</v>
      </c>
      <c r="I264" s="5">
        <v>620</v>
      </c>
      <c r="J264" s="5">
        <v>2959.66</v>
      </c>
      <c r="K264" s="5">
        <v>1842.9960000000001</v>
      </c>
      <c r="L264" s="6" t="s">
        <v>244</v>
      </c>
      <c r="M264" s="5">
        <v>20.67</v>
      </c>
      <c r="N264" s="5">
        <v>98.66</v>
      </c>
      <c r="O264" s="5" t="s">
        <v>364</v>
      </c>
      <c r="P264" s="5" t="s">
        <v>364</v>
      </c>
      <c r="Q264" s="5" t="s">
        <v>372</v>
      </c>
      <c r="R264" s="5">
        <v>379</v>
      </c>
      <c r="S264" s="5">
        <v>684.67200000000003</v>
      </c>
      <c r="T264" s="5">
        <v>18.34</v>
      </c>
      <c r="U264" s="5">
        <v>18.34</v>
      </c>
      <c r="V264" s="5">
        <v>4</v>
      </c>
      <c r="W264" s="5" t="s">
        <v>357</v>
      </c>
      <c r="X264" s="5">
        <v>404</v>
      </c>
      <c r="Y264" s="5" t="s">
        <v>358</v>
      </c>
      <c r="Z264" s="5">
        <v>40409</v>
      </c>
      <c r="AA264" s="5" t="s">
        <v>359</v>
      </c>
      <c r="AB264" s="5" t="s">
        <v>373</v>
      </c>
      <c r="AC264" s="5" t="s">
        <v>361</v>
      </c>
      <c r="AD264" s="5" t="s">
        <v>489</v>
      </c>
      <c r="AE264" s="5" t="s">
        <v>363</v>
      </c>
      <c r="AF264" s="5" t="s">
        <v>364</v>
      </c>
      <c r="AG264" s="5" t="s">
        <v>365</v>
      </c>
      <c r="AH264" s="5" t="s">
        <v>245</v>
      </c>
      <c r="AI264" s="5" t="s">
        <v>364</v>
      </c>
      <c r="AJ264" s="5" t="s">
        <v>364</v>
      </c>
      <c r="AK264" s="5">
        <v>1.8</v>
      </c>
      <c r="AL264" s="6">
        <v>5</v>
      </c>
      <c r="AM264" s="6" t="s">
        <v>377</v>
      </c>
      <c r="AN264" s="6">
        <f t="shared" si="24"/>
        <v>0</v>
      </c>
      <c r="AO264" s="6">
        <v>5</v>
      </c>
      <c r="AP264" s="6">
        <v>4.5</v>
      </c>
      <c r="AQ264" s="6">
        <v>2.5</v>
      </c>
      <c r="AR264" s="6">
        <f t="shared" si="25"/>
        <v>0</v>
      </c>
      <c r="AS264" s="6">
        <f t="shared" si="26"/>
        <v>0</v>
      </c>
      <c r="AT264" s="6">
        <f t="shared" si="27"/>
        <v>0</v>
      </c>
      <c r="AU264" s="7">
        <v>0.28000000000000003</v>
      </c>
      <c r="AV264" s="7">
        <f t="shared" si="28"/>
        <v>0.60000000000000009</v>
      </c>
      <c r="AW264" s="5">
        <v>4.7699999999999996</v>
      </c>
      <c r="AX264">
        <v>8</v>
      </c>
      <c r="AY264">
        <f>VLOOKUP(A264,'[2]查询当前所有门店保管帐库存（后勤用）'!$D$1:$G$65536,4,FALSE)</f>
        <v>12</v>
      </c>
      <c r="AZ264">
        <f t="shared" si="29"/>
        <v>-4</v>
      </c>
      <c r="BA264">
        <v>5</v>
      </c>
    </row>
    <row r="265" spans="1:53">
      <c r="A265" s="5">
        <v>99137</v>
      </c>
      <c r="B265" s="5" t="s">
        <v>351</v>
      </c>
      <c r="C265" s="5"/>
      <c r="D265" s="5"/>
      <c r="E265" s="5" t="s">
        <v>246</v>
      </c>
      <c r="F265" s="5" t="s">
        <v>353</v>
      </c>
      <c r="G265" s="5" t="s">
        <v>247</v>
      </c>
      <c r="H265" s="5" t="s">
        <v>355</v>
      </c>
      <c r="I265" s="5">
        <v>284</v>
      </c>
      <c r="J265" s="5">
        <v>2101.67</v>
      </c>
      <c r="K265" s="5">
        <v>1903.07</v>
      </c>
      <c r="L265" s="6" t="s">
        <v>248</v>
      </c>
      <c r="M265" s="5">
        <v>9.4700000000000006</v>
      </c>
      <c r="N265" s="5">
        <v>70.06</v>
      </c>
      <c r="O265" s="5">
        <v>216</v>
      </c>
      <c r="P265" s="5">
        <v>151.19999999999999</v>
      </c>
      <c r="Q265" s="5">
        <v>22.82</v>
      </c>
      <c r="R265" s="5">
        <v>360</v>
      </c>
      <c r="S265" s="5">
        <v>252</v>
      </c>
      <c r="T265" s="5">
        <v>38.03</v>
      </c>
      <c r="U265" s="5">
        <v>60.85</v>
      </c>
      <c r="V265" s="5">
        <v>4</v>
      </c>
      <c r="W265" s="5" t="s">
        <v>357</v>
      </c>
      <c r="X265" s="5">
        <v>404</v>
      </c>
      <c r="Y265" s="5" t="s">
        <v>358</v>
      </c>
      <c r="Z265" s="5">
        <v>40409</v>
      </c>
      <c r="AA265" s="5" t="s">
        <v>359</v>
      </c>
      <c r="AB265" s="5" t="s">
        <v>360</v>
      </c>
      <c r="AC265" s="5" t="s">
        <v>361</v>
      </c>
      <c r="AD265" s="5" t="s">
        <v>489</v>
      </c>
      <c r="AE265" s="5" t="s">
        <v>363</v>
      </c>
      <c r="AF265" s="5" t="s">
        <v>364</v>
      </c>
      <c r="AG265" s="5" t="s">
        <v>365</v>
      </c>
      <c r="AH265" s="5" t="s">
        <v>366</v>
      </c>
      <c r="AI265" s="5" t="s">
        <v>364</v>
      </c>
      <c r="AJ265" s="5" t="s">
        <v>364</v>
      </c>
      <c r="AK265" s="5">
        <v>0.7</v>
      </c>
      <c r="AL265" s="6">
        <v>70691</v>
      </c>
      <c r="AM265" s="6" t="s">
        <v>367</v>
      </c>
      <c r="AN265" s="6">
        <f t="shared" si="24"/>
        <v>0</v>
      </c>
      <c r="AO265" s="6">
        <v>8</v>
      </c>
      <c r="AP265" s="6">
        <v>6</v>
      </c>
      <c r="AQ265" s="6">
        <v>4</v>
      </c>
      <c r="AR265" s="6">
        <f t="shared" si="25"/>
        <v>0</v>
      </c>
      <c r="AS265" s="6">
        <f t="shared" si="26"/>
        <v>0</v>
      </c>
      <c r="AT265" s="6">
        <f t="shared" si="27"/>
        <v>0</v>
      </c>
      <c r="AU265" s="7">
        <v>0.82499999999999996</v>
      </c>
      <c r="AV265" s="7">
        <f t="shared" si="28"/>
        <v>0.8833333333333333</v>
      </c>
      <c r="AW265" s="5">
        <v>7.4</v>
      </c>
      <c r="AX265">
        <v>1</v>
      </c>
      <c r="AY265">
        <f>VLOOKUP(A265,'[2]查询当前所有门店保管帐库存（后勤用）'!$D$1:$G$65536,4,FALSE)</f>
        <v>7</v>
      </c>
      <c r="AZ265">
        <f t="shared" si="29"/>
        <v>5</v>
      </c>
    </row>
    <row r="266" spans="1:53">
      <c r="A266" s="5">
        <v>108663</v>
      </c>
      <c r="B266" s="5" t="s">
        <v>351</v>
      </c>
      <c r="C266" s="5"/>
      <c r="D266" s="5"/>
      <c r="E266" s="5" t="s">
        <v>246</v>
      </c>
      <c r="F266" s="5" t="s">
        <v>353</v>
      </c>
      <c r="G266" s="5" t="s">
        <v>249</v>
      </c>
      <c r="H266" s="5" t="s">
        <v>355</v>
      </c>
      <c r="I266" s="5">
        <v>152</v>
      </c>
      <c r="J266" s="5">
        <v>2248.5300000000002</v>
      </c>
      <c r="K266" s="5">
        <v>1716.53</v>
      </c>
      <c r="L266" s="6" t="s">
        <v>250</v>
      </c>
      <c r="M266" s="5">
        <v>5.07</v>
      </c>
      <c r="N266" s="5">
        <v>74.95</v>
      </c>
      <c r="O266" s="5">
        <v>201</v>
      </c>
      <c r="P266" s="5">
        <v>703.5</v>
      </c>
      <c r="Q266" s="5">
        <v>39.67</v>
      </c>
      <c r="R266" s="5">
        <v>194</v>
      </c>
      <c r="S266" s="5">
        <v>679</v>
      </c>
      <c r="T266" s="5">
        <v>38.29</v>
      </c>
      <c r="U266" s="5">
        <v>77.959999999999994</v>
      </c>
      <c r="V266" s="5">
        <v>4</v>
      </c>
      <c r="W266" s="5" t="s">
        <v>357</v>
      </c>
      <c r="X266" s="5">
        <v>404</v>
      </c>
      <c r="Y266" s="5" t="s">
        <v>358</v>
      </c>
      <c r="Z266" s="5">
        <v>40409</v>
      </c>
      <c r="AA266" s="5" t="s">
        <v>359</v>
      </c>
      <c r="AB266" s="5" t="s">
        <v>360</v>
      </c>
      <c r="AC266" s="5" t="s">
        <v>361</v>
      </c>
      <c r="AD266" s="5" t="s">
        <v>362</v>
      </c>
      <c r="AE266" s="5" t="s">
        <v>363</v>
      </c>
      <c r="AF266" s="5" t="s">
        <v>364</v>
      </c>
      <c r="AG266" s="5" t="s">
        <v>365</v>
      </c>
      <c r="AH266" s="5" t="s">
        <v>366</v>
      </c>
      <c r="AI266" s="5" t="s">
        <v>364</v>
      </c>
      <c r="AJ266" s="5" t="s">
        <v>364</v>
      </c>
      <c r="AK266" s="5">
        <v>3.5</v>
      </c>
      <c r="AL266" s="6">
        <v>70691</v>
      </c>
      <c r="AM266" s="6" t="s">
        <v>367</v>
      </c>
      <c r="AN266" s="6">
        <f t="shared" si="24"/>
        <v>0</v>
      </c>
      <c r="AO266" s="6">
        <v>15</v>
      </c>
      <c r="AP266" s="6">
        <v>15</v>
      </c>
      <c r="AQ266" s="6">
        <v>7.5</v>
      </c>
      <c r="AR266" s="6">
        <f t="shared" si="25"/>
        <v>0</v>
      </c>
      <c r="AS266" s="6">
        <f t="shared" si="26"/>
        <v>0</v>
      </c>
      <c r="AT266" s="6">
        <f t="shared" si="27"/>
        <v>0</v>
      </c>
      <c r="AU266" s="7">
        <v>0.53333333333333333</v>
      </c>
      <c r="AV266" s="7">
        <f t="shared" si="28"/>
        <v>0.76666666666666672</v>
      </c>
      <c r="AW266" s="5">
        <v>14.79</v>
      </c>
      <c r="AX266">
        <v>1</v>
      </c>
      <c r="AY266">
        <f>VLOOKUP(A266,'[2]查询当前所有门店保管帐库存（后勤用）'!$D$1:$G$65536,4,FALSE)</f>
        <v>7</v>
      </c>
      <c r="AZ266">
        <f t="shared" si="29"/>
        <v>5</v>
      </c>
    </row>
    <row r="267" spans="1:53">
      <c r="A267" s="5">
        <v>15803</v>
      </c>
      <c r="B267" s="5" t="s">
        <v>469</v>
      </c>
      <c r="C267" s="5"/>
      <c r="D267" s="5"/>
      <c r="E267" s="5" t="s">
        <v>508</v>
      </c>
      <c r="F267" s="5" t="s">
        <v>353</v>
      </c>
      <c r="G267" s="5" t="s">
        <v>509</v>
      </c>
      <c r="H267" s="5" t="s">
        <v>510</v>
      </c>
      <c r="I267" s="5">
        <v>54</v>
      </c>
      <c r="J267" s="5">
        <v>2379.42</v>
      </c>
      <c r="K267" s="5">
        <v>1429.02</v>
      </c>
      <c r="L267" s="6" t="s">
        <v>511</v>
      </c>
      <c r="M267" s="5">
        <v>1.8</v>
      </c>
      <c r="N267" s="5">
        <v>79.31</v>
      </c>
      <c r="O267" s="5" t="s">
        <v>364</v>
      </c>
      <c r="P267" s="5" t="s">
        <v>364</v>
      </c>
      <c r="Q267" s="5" t="s">
        <v>372</v>
      </c>
      <c r="R267" s="5">
        <v>465</v>
      </c>
      <c r="S267" s="5">
        <v>8191.4199994199998</v>
      </c>
      <c r="T267" s="5">
        <v>258.33</v>
      </c>
      <c r="U267" s="5">
        <v>258.33</v>
      </c>
      <c r="V267" s="5">
        <v>3</v>
      </c>
      <c r="W267" s="5" t="s">
        <v>486</v>
      </c>
      <c r="X267" s="5">
        <v>313</v>
      </c>
      <c r="Y267" s="5" t="s">
        <v>505</v>
      </c>
      <c r="Z267" s="5">
        <v>31304</v>
      </c>
      <c r="AA267" s="5" t="s">
        <v>506</v>
      </c>
      <c r="AB267" s="5" t="s">
        <v>373</v>
      </c>
      <c r="AC267" s="5" t="s">
        <v>361</v>
      </c>
      <c r="AD267" s="5" t="s">
        <v>362</v>
      </c>
      <c r="AE267" s="5" t="s">
        <v>363</v>
      </c>
      <c r="AF267" s="5" t="s">
        <v>374</v>
      </c>
      <c r="AG267" s="5" t="s">
        <v>512</v>
      </c>
      <c r="AH267" s="5" t="s">
        <v>513</v>
      </c>
      <c r="AI267" s="5" t="s">
        <v>364</v>
      </c>
      <c r="AJ267" s="5" t="s">
        <v>364</v>
      </c>
      <c r="AK267" s="5">
        <v>17.600000000000001</v>
      </c>
      <c r="AL267" s="6">
        <v>5</v>
      </c>
      <c r="AM267" s="6" t="s">
        <v>377</v>
      </c>
      <c r="AN267" s="6">
        <f t="shared" si="24"/>
        <v>0</v>
      </c>
      <c r="AO267" s="6">
        <v>45</v>
      </c>
      <c r="AP267" s="6">
        <v>45</v>
      </c>
      <c r="AQ267" s="6">
        <v>22.5</v>
      </c>
      <c r="AR267" s="6">
        <f t="shared" si="25"/>
        <v>0</v>
      </c>
      <c r="AS267" s="6">
        <f t="shared" si="26"/>
        <v>0</v>
      </c>
      <c r="AT267" s="6">
        <f t="shared" si="27"/>
        <v>0</v>
      </c>
      <c r="AU267" s="7">
        <v>0.21777777777777771</v>
      </c>
      <c r="AV267" s="7">
        <f t="shared" si="28"/>
        <v>0.60888888888888881</v>
      </c>
      <c r="AW267" s="5">
        <v>44.06</v>
      </c>
      <c r="AX267">
        <v>0</v>
      </c>
      <c r="AY267">
        <f>VLOOKUP(A267,'[2]查询当前所有门店保管帐库存（后勤用）'!$D$1:$G$65536,4,FALSE)</f>
        <v>24</v>
      </c>
      <c r="AZ267">
        <f t="shared" si="29"/>
        <v>24</v>
      </c>
    </row>
    <row r="268" spans="1:53">
      <c r="A268" s="5">
        <v>46519</v>
      </c>
      <c r="B268" s="5" t="s">
        <v>351</v>
      </c>
      <c r="C268" s="5"/>
      <c r="D268" s="5"/>
      <c r="E268" s="5" t="s">
        <v>1512</v>
      </c>
      <c r="F268" s="5" t="s">
        <v>1513</v>
      </c>
      <c r="G268" s="5" t="s">
        <v>1514</v>
      </c>
      <c r="H268" s="5" t="s">
        <v>1515</v>
      </c>
      <c r="I268" s="5">
        <v>261</v>
      </c>
      <c r="J268" s="5">
        <v>3203.99</v>
      </c>
      <c r="K268" s="5">
        <v>2077.12</v>
      </c>
      <c r="L268" s="6" t="s">
        <v>1516</v>
      </c>
      <c r="M268" s="5">
        <v>8.6999999999999993</v>
      </c>
      <c r="N268" s="5">
        <v>106.8</v>
      </c>
      <c r="O268" s="5" t="s">
        <v>364</v>
      </c>
      <c r="P268" s="5" t="s">
        <v>364</v>
      </c>
      <c r="Q268" s="5" t="s">
        <v>372</v>
      </c>
      <c r="R268" s="5">
        <v>482</v>
      </c>
      <c r="S268" s="5">
        <v>2101.4925125</v>
      </c>
      <c r="T268" s="5">
        <v>55.4</v>
      </c>
      <c r="U268" s="5">
        <v>55.4</v>
      </c>
      <c r="V268" s="5">
        <v>1</v>
      </c>
      <c r="W268" s="5" t="s">
        <v>1346</v>
      </c>
      <c r="X268" s="5">
        <v>112</v>
      </c>
      <c r="Y268" s="5" t="s">
        <v>1362</v>
      </c>
      <c r="Z268" s="5">
        <v>11205</v>
      </c>
      <c r="AA268" s="5" t="s">
        <v>1517</v>
      </c>
      <c r="AB268" s="5" t="s">
        <v>373</v>
      </c>
      <c r="AC268" s="5" t="s">
        <v>361</v>
      </c>
      <c r="AD268" s="5" t="s">
        <v>362</v>
      </c>
      <c r="AE268" s="5" t="s">
        <v>363</v>
      </c>
      <c r="AF268" s="5" t="s">
        <v>374</v>
      </c>
      <c r="AG268" s="5" t="s">
        <v>512</v>
      </c>
      <c r="AH268" s="5" t="s">
        <v>1518</v>
      </c>
      <c r="AI268" s="5" t="s">
        <v>364</v>
      </c>
      <c r="AJ268" s="9">
        <v>40778</v>
      </c>
      <c r="AK268" s="5">
        <v>4.3</v>
      </c>
      <c r="AL268" s="6">
        <v>5</v>
      </c>
      <c r="AM268" s="6" t="s">
        <v>377</v>
      </c>
      <c r="AN268" s="6">
        <f t="shared" si="24"/>
        <v>0</v>
      </c>
      <c r="AO268" s="6">
        <v>12.8</v>
      </c>
      <c r="AP268" s="6">
        <v>12.8</v>
      </c>
      <c r="AQ268" s="6">
        <v>6.4</v>
      </c>
      <c r="AR268" s="6">
        <f t="shared" si="25"/>
        <v>0</v>
      </c>
      <c r="AS268" s="6">
        <f t="shared" si="26"/>
        <v>0</v>
      </c>
      <c r="AT268" s="6">
        <f t="shared" si="27"/>
        <v>0</v>
      </c>
      <c r="AU268" s="7">
        <v>0.328125</v>
      </c>
      <c r="AV268" s="7">
        <f t="shared" si="28"/>
        <v>0.6640625</v>
      </c>
      <c r="AW268" s="5">
        <v>12.28</v>
      </c>
      <c r="AX268">
        <v>0</v>
      </c>
      <c r="AY268">
        <f>VLOOKUP(A268,'[2]查询当前所有门店保管帐库存（后勤用）'!$D$1:$G$65536,4,FALSE)</f>
        <v>17</v>
      </c>
      <c r="AZ268">
        <f t="shared" si="29"/>
        <v>17</v>
      </c>
    </row>
    <row r="269" spans="1:53">
      <c r="A269" s="5">
        <v>96677</v>
      </c>
      <c r="B269" s="5" t="s">
        <v>351</v>
      </c>
      <c r="C269" s="5"/>
      <c r="D269" s="5"/>
      <c r="E269" s="5" t="s">
        <v>410</v>
      </c>
      <c r="F269" s="5" t="s">
        <v>353</v>
      </c>
      <c r="G269" s="5" t="s">
        <v>411</v>
      </c>
      <c r="H269" s="5" t="s">
        <v>412</v>
      </c>
      <c r="I269" s="5">
        <v>67</v>
      </c>
      <c r="J269" s="5">
        <v>1450.14</v>
      </c>
      <c r="K269" s="5">
        <v>1036.08</v>
      </c>
      <c r="L269" s="6" t="s">
        <v>413</v>
      </c>
      <c r="M269" s="5">
        <v>2.23</v>
      </c>
      <c r="N269" s="5">
        <v>48.34</v>
      </c>
      <c r="O269" s="5">
        <v>195</v>
      </c>
      <c r="P269" s="5">
        <v>1205.0999999999999</v>
      </c>
      <c r="Q269" s="5">
        <v>87.31</v>
      </c>
      <c r="R269" s="5">
        <v>187</v>
      </c>
      <c r="S269" s="5">
        <v>1155.6600000000001</v>
      </c>
      <c r="T269" s="5">
        <v>83.73</v>
      </c>
      <c r="U269" s="5">
        <v>171.04</v>
      </c>
      <c r="V269" s="5" t="s">
        <v>364</v>
      </c>
      <c r="W269" s="5" t="s">
        <v>364</v>
      </c>
      <c r="X269" s="5" t="s">
        <v>364</v>
      </c>
      <c r="Y269" s="5" t="s">
        <v>364</v>
      </c>
      <c r="Z269" s="5" t="s">
        <v>364</v>
      </c>
      <c r="AA269" s="5" t="s">
        <v>364</v>
      </c>
      <c r="AB269" s="5" t="s">
        <v>373</v>
      </c>
      <c r="AC269" s="5" t="s">
        <v>361</v>
      </c>
      <c r="AD269" s="5" t="s">
        <v>362</v>
      </c>
      <c r="AE269" s="5" t="s">
        <v>363</v>
      </c>
      <c r="AF269" s="5" t="s">
        <v>374</v>
      </c>
      <c r="AG269" s="5" t="s">
        <v>414</v>
      </c>
      <c r="AH269" s="5" t="s">
        <v>415</v>
      </c>
      <c r="AI269" s="5" t="s">
        <v>364</v>
      </c>
      <c r="AJ269" s="5" t="s">
        <v>364</v>
      </c>
      <c r="AK269" s="5">
        <v>6.18</v>
      </c>
      <c r="AL269" s="6">
        <v>5</v>
      </c>
      <c r="AM269" s="6" t="s">
        <v>377</v>
      </c>
      <c r="AN269" s="6">
        <f t="shared" si="24"/>
        <v>0</v>
      </c>
      <c r="AO269" s="6">
        <v>22.8</v>
      </c>
      <c r="AP269" s="6">
        <v>22.8</v>
      </c>
      <c r="AQ269" s="6">
        <v>11.4</v>
      </c>
      <c r="AR269" s="6">
        <f t="shared" si="25"/>
        <v>0</v>
      </c>
      <c r="AS269" s="6">
        <f t="shared" si="26"/>
        <v>0</v>
      </c>
      <c r="AT269" s="6">
        <f t="shared" si="27"/>
        <v>0</v>
      </c>
      <c r="AU269" s="7">
        <v>0.4578947368421053</v>
      </c>
      <c r="AV269" s="7">
        <f t="shared" si="28"/>
        <v>0.72894736842105268</v>
      </c>
      <c r="AW269" s="5">
        <v>21.64</v>
      </c>
      <c r="AX269">
        <v>0</v>
      </c>
      <c r="AY269">
        <v>0</v>
      </c>
      <c r="AZ269">
        <f t="shared" si="29"/>
        <v>0</v>
      </c>
    </row>
    <row r="270" spans="1:53">
      <c r="A270" s="5">
        <v>117363</v>
      </c>
      <c r="B270" s="5" t="s">
        <v>351</v>
      </c>
      <c r="C270" s="5"/>
      <c r="D270" s="5"/>
      <c r="E270" s="5" t="s">
        <v>416</v>
      </c>
      <c r="F270" s="5" t="s">
        <v>353</v>
      </c>
      <c r="G270" s="5" t="s">
        <v>417</v>
      </c>
      <c r="H270" s="5" t="s">
        <v>412</v>
      </c>
      <c r="I270" s="5">
        <v>24</v>
      </c>
      <c r="J270" s="5">
        <v>796.57</v>
      </c>
      <c r="K270" s="5">
        <v>543.61</v>
      </c>
      <c r="L270" s="6" t="s">
        <v>418</v>
      </c>
      <c r="M270" s="5">
        <v>0.8</v>
      </c>
      <c r="N270" s="5">
        <v>26.55</v>
      </c>
      <c r="O270" s="5" t="s">
        <v>364</v>
      </c>
      <c r="P270" s="5" t="s">
        <v>364</v>
      </c>
      <c r="Q270" s="5" t="s">
        <v>372</v>
      </c>
      <c r="R270" s="5">
        <v>124</v>
      </c>
      <c r="S270" s="5">
        <v>1303.92</v>
      </c>
      <c r="T270" s="5">
        <v>155</v>
      </c>
      <c r="U270" s="5">
        <v>155</v>
      </c>
      <c r="V270" s="5" t="s">
        <v>364</v>
      </c>
      <c r="W270" s="5" t="s">
        <v>364</v>
      </c>
      <c r="X270" s="5" t="s">
        <v>364</v>
      </c>
      <c r="Y270" s="5" t="s">
        <v>364</v>
      </c>
      <c r="Z270" s="5" t="s">
        <v>364</v>
      </c>
      <c r="AA270" s="5" t="s">
        <v>364</v>
      </c>
      <c r="AB270" s="5" t="s">
        <v>373</v>
      </c>
      <c r="AC270" s="5" t="s">
        <v>361</v>
      </c>
      <c r="AD270" s="5" t="s">
        <v>362</v>
      </c>
      <c r="AE270" s="5" t="s">
        <v>363</v>
      </c>
      <c r="AF270" s="5" t="s">
        <v>374</v>
      </c>
      <c r="AG270" s="5" t="s">
        <v>414</v>
      </c>
      <c r="AH270" s="5" t="s">
        <v>419</v>
      </c>
      <c r="AI270" s="5" t="s">
        <v>364</v>
      </c>
      <c r="AJ270" s="5" t="s">
        <v>364</v>
      </c>
      <c r="AK270" s="5">
        <v>10.5</v>
      </c>
      <c r="AL270" s="6">
        <v>5</v>
      </c>
      <c r="AM270" s="6" t="s">
        <v>377</v>
      </c>
      <c r="AN270" s="6">
        <f t="shared" si="24"/>
        <v>0</v>
      </c>
      <c r="AO270" s="6">
        <v>36.799999999999997</v>
      </c>
      <c r="AP270" s="6">
        <v>36.799999999999997</v>
      </c>
      <c r="AQ270" s="6">
        <v>18.399999999999999</v>
      </c>
      <c r="AR270" s="6">
        <f t="shared" si="25"/>
        <v>0</v>
      </c>
      <c r="AS270" s="6">
        <f t="shared" si="26"/>
        <v>0</v>
      </c>
      <c r="AT270" s="6">
        <f t="shared" si="27"/>
        <v>0</v>
      </c>
      <c r="AU270" s="7">
        <v>0.42934782608695649</v>
      </c>
      <c r="AV270" s="7">
        <f t="shared" si="28"/>
        <v>0.71467391304347827</v>
      </c>
      <c r="AW270" s="5">
        <v>33.19</v>
      </c>
      <c r="AX270">
        <v>0</v>
      </c>
      <c r="AY270">
        <v>0</v>
      </c>
      <c r="AZ270">
        <f t="shared" si="29"/>
        <v>0</v>
      </c>
    </row>
    <row r="271" spans="1:53">
      <c r="A271" s="5">
        <v>108284</v>
      </c>
      <c r="B271" s="5" t="s">
        <v>351</v>
      </c>
      <c r="C271" s="5"/>
      <c r="D271" s="5"/>
      <c r="E271" s="5" t="s">
        <v>425</v>
      </c>
      <c r="F271" s="5" t="s">
        <v>353</v>
      </c>
      <c r="G271" s="5" t="s">
        <v>426</v>
      </c>
      <c r="H271" s="5" t="s">
        <v>422</v>
      </c>
      <c r="I271" s="5">
        <v>1</v>
      </c>
      <c r="J271" s="5">
        <v>35.93</v>
      </c>
      <c r="K271" s="5">
        <v>22</v>
      </c>
      <c r="L271" s="6" t="s">
        <v>427</v>
      </c>
      <c r="M271" s="5">
        <v>0.03</v>
      </c>
      <c r="N271" s="5">
        <v>1.2</v>
      </c>
      <c r="O271" s="5" t="s">
        <v>364</v>
      </c>
      <c r="P271" s="5" t="s">
        <v>364</v>
      </c>
      <c r="Q271" s="5" t="s">
        <v>372</v>
      </c>
      <c r="R271" s="5">
        <v>53</v>
      </c>
      <c r="S271" s="5">
        <v>738.29</v>
      </c>
      <c r="T271" s="5">
        <v>1590</v>
      </c>
      <c r="U271" s="5">
        <v>1590</v>
      </c>
      <c r="V271" s="5" t="s">
        <v>364</v>
      </c>
      <c r="W271" s="5" t="s">
        <v>364</v>
      </c>
      <c r="X271" s="5" t="s">
        <v>364</v>
      </c>
      <c r="Y271" s="5" t="s">
        <v>364</v>
      </c>
      <c r="Z271" s="5" t="s">
        <v>364</v>
      </c>
      <c r="AA271" s="5" t="s">
        <v>364</v>
      </c>
      <c r="AB271" s="5" t="s">
        <v>373</v>
      </c>
      <c r="AC271" s="5" t="s">
        <v>361</v>
      </c>
      <c r="AD271" s="5" t="s">
        <v>362</v>
      </c>
      <c r="AE271" s="5" t="s">
        <v>363</v>
      </c>
      <c r="AF271" s="5" t="s">
        <v>374</v>
      </c>
      <c r="AG271" s="5" t="s">
        <v>414</v>
      </c>
      <c r="AH271" s="5" t="s">
        <v>428</v>
      </c>
      <c r="AI271" s="5" t="s">
        <v>364</v>
      </c>
      <c r="AJ271" s="5" t="s">
        <v>364</v>
      </c>
      <c r="AK271" s="5">
        <v>13.93</v>
      </c>
      <c r="AL271" s="6">
        <v>5</v>
      </c>
      <c r="AM271" s="6" t="s">
        <v>377</v>
      </c>
      <c r="AN271" s="6">
        <f t="shared" si="24"/>
        <v>0</v>
      </c>
      <c r="AO271" s="6">
        <v>39.799999999999997</v>
      </c>
      <c r="AP271" s="6">
        <v>39.799999999999997</v>
      </c>
      <c r="AQ271" s="6">
        <v>19.899999999999999</v>
      </c>
      <c r="AR271" s="6">
        <f t="shared" si="25"/>
        <v>0</v>
      </c>
      <c r="AS271" s="6">
        <f t="shared" si="26"/>
        <v>0</v>
      </c>
      <c r="AT271" s="6">
        <f t="shared" si="27"/>
        <v>0</v>
      </c>
      <c r="AU271" s="7">
        <v>0.3</v>
      </c>
      <c r="AV271" s="7">
        <f t="shared" si="28"/>
        <v>0.65</v>
      </c>
      <c r="AW271" s="5">
        <v>35.93</v>
      </c>
      <c r="AX271">
        <v>0</v>
      </c>
      <c r="AY271">
        <v>0</v>
      </c>
      <c r="AZ271">
        <f t="shared" si="29"/>
        <v>0</v>
      </c>
    </row>
    <row r="272" spans="1:53">
      <c r="A272" s="5">
        <v>92623</v>
      </c>
      <c r="B272" s="5" t="s">
        <v>351</v>
      </c>
      <c r="C272" s="5"/>
      <c r="D272" s="5"/>
      <c r="E272" s="5" t="s">
        <v>449</v>
      </c>
      <c r="F272" s="5" t="s">
        <v>353</v>
      </c>
      <c r="G272" s="5" t="s">
        <v>450</v>
      </c>
      <c r="H272" s="5" t="s">
        <v>451</v>
      </c>
      <c r="I272" s="5">
        <v>14</v>
      </c>
      <c r="J272" s="5">
        <v>181.35</v>
      </c>
      <c r="K272" s="5">
        <v>123.25</v>
      </c>
      <c r="L272" s="6" t="s">
        <v>452</v>
      </c>
      <c r="M272" s="5">
        <v>0.47</v>
      </c>
      <c r="N272" s="5">
        <v>6.04</v>
      </c>
      <c r="O272" s="5" t="s">
        <v>364</v>
      </c>
      <c r="P272" s="5" t="s">
        <v>364</v>
      </c>
      <c r="Q272" s="5" t="s">
        <v>372</v>
      </c>
      <c r="R272" s="5">
        <v>17</v>
      </c>
      <c r="S272" s="5">
        <v>70.55</v>
      </c>
      <c r="T272" s="5">
        <v>36.43</v>
      </c>
      <c r="U272" s="5">
        <v>36.43</v>
      </c>
      <c r="V272" s="5" t="s">
        <v>364</v>
      </c>
      <c r="W272" s="5" t="s">
        <v>364</v>
      </c>
      <c r="X272" s="5" t="s">
        <v>364</v>
      </c>
      <c r="Y272" s="5" t="s">
        <v>364</v>
      </c>
      <c r="Z272" s="5" t="s">
        <v>364</v>
      </c>
      <c r="AA272" s="5" t="s">
        <v>364</v>
      </c>
      <c r="AB272" s="5" t="s">
        <v>373</v>
      </c>
      <c r="AC272" s="5" t="s">
        <v>361</v>
      </c>
      <c r="AD272" s="5" t="s">
        <v>362</v>
      </c>
      <c r="AE272" s="5" t="s">
        <v>363</v>
      </c>
      <c r="AF272" s="5" t="s">
        <v>374</v>
      </c>
      <c r="AG272" s="5" t="s">
        <v>414</v>
      </c>
      <c r="AH272" s="5" t="s">
        <v>453</v>
      </c>
      <c r="AI272" s="5" t="s">
        <v>364</v>
      </c>
      <c r="AJ272" s="5" t="s">
        <v>364</v>
      </c>
      <c r="AK272" s="5">
        <v>4.1500000000000004</v>
      </c>
      <c r="AL272" s="6">
        <v>5</v>
      </c>
      <c r="AM272" s="6" t="s">
        <v>377</v>
      </c>
      <c r="AN272" s="6">
        <f t="shared" si="24"/>
        <v>0</v>
      </c>
      <c r="AO272" s="6">
        <v>13</v>
      </c>
      <c r="AP272" s="6">
        <v>13</v>
      </c>
      <c r="AQ272" s="6">
        <v>6.5</v>
      </c>
      <c r="AR272" s="6">
        <f t="shared" si="25"/>
        <v>0</v>
      </c>
      <c r="AS272" s="6">
        <f t="shared" si="26"/>
        <v>0</v>
      </c>
      <c r="AT272" s="6">
        <f t="shared" si="27"/>
        <v>0</v>
      </c>
      <c r="AU272" s="7">
        <v>0.36153846153846148</v>
      </c>
      <c r="AV272" s="7">
        <f t="shared" si="28"/>
        <v>0.68076923076923079</v>
      </c>
      <c r="AW272" s="5">
        <v>12.95</v>
      </c>
      <c r="AX272">
        <v>0</v>
      </c>
      <c r="AY272">
        <v>0</v>
      </c>
      <c r="AZ272">
        <f t="shared" si="29"/>
        <v>0</v>
      </c>
    </row>
    <row r="273" spans="1:54">
      <c r="A273" s="5">
        <v>118741</v>
      </c>
      <c r="B273" s="5" t="s">
        <v>351</v>
      </c>
      <c r="C273" s="5"/>
      <c r="D273" s="5"/>
      <c r="E273" s="5" t="s">
        <v>459</v>
      </c>
      <c r="F273" s="5" t="s">
        <v>460</v>
      </c>
      <c r="G273" s="5" t="s">
        <v>461</v>
      </c>
      <c r="H273" s="5" t="s">
        <v>456</v>
      </c>
      <c r="I273" s="5">
        <v>5</v>
      </c>
      <c r="J273" s="5">
        <v>171.53</v>
      </c>
      <c r="K273" s="5">
        <v>108.53</v>
      </c>
      <c r="L273" s="6" t="s">
        <v>462</v>
      </c>
      <c r="M273" s="5">
        <v>0.17</v>
      </c>
      <c r="N273" s="5">
        <v>5.72</v>
      </c>
      <c r="O273" s="5" t="s">
        <v>364</v>
      </c>
      <c r="P273" s="5" t="s">
        <v>364</v>
      </c>
      <c r="Q273" s="5" t="s">
        <v>372</v>
      </c>
      <c r="R273" s="5">
        <v>14</v>
      </c>
      <c r="S273" s="5">
        <v>176.4</v>
      </c>
      <c r="T273" s="5">
        <v>84</v>
      </c>
      <c r="U273" s="5">
        <v>84</v>
      </c>
      <c r="V273" s="5" t="s">
        <v>364</v>
      </c>
      <c r="W273" s="5" t="s">
        <v>364</v>
      </c>
      <c r="X273" s="5" t="s">
        <v>364</v>
      </c>
      <c r="Y273" s="5" t="s">
        <v>364</v>
      </c>
      <c r="Z273" s="5" t="s">
        <v>364</v>
      </c>
      <c r="AA273" s="5" t="s">
        <v>364</v>
      </c>
      <c r="AB273" s="5" t="s">
        <v>373</v>
      </c>
      <c r="AC273" s="5" t="s">
        <v>361</v>
      </c>
      <c r="AD273" s="5" t="s">
        <v>362</v>
      </c>
      <c r="AE273" s="5" t="s">
        <v>363</v>
      </c>
      <c r="AF273" s="5" t="s">
        <v>374</v>
      </c>
      <c r="AG273" s="5" t="s">
        <v>414</v>
      </c>
      <c r="AH273" s="5" t="s">
        <v>463</v>
      </c>
      <c r="AI273" s="5" t="s">
        <v>364</v>
      </c>
      <c r="AJ273" s="5" t="s">
        <v>364</v>
      </c>
      <c r="AK273" s="5">
        <v>12.6</v>
      </c>
      <c r="AL273" s="6">
        <v>5</v>
      </c>
      <c r="AM273" s="6" t="s">
        <v>377</v>
      </c>
      <c r="AN273" s="6">
        <f t="shared" si="24"/>
        <v>0</v>
      </c>
      <c r="AO273" s="6">
        <v>36</v>
      </c>
      <c r="AP273" s="6">
        <v>36</v>
      </c>
      <c r="AQ273" s="6">
        <v>18</v>
      </c>
      <c r="AR273" s="6">
        <f t="shared" si="25"/>
        <v>0</v>
      </c>
      <c r="AS273" s="6">
        <f t="shared" si="26"/>
        <v>0</v>
      </c>
      <c r="AT273" s="6">
        <f t="shared" si="27"/>
        <v>0</v>
      </c>
      <c r="AU273" s="7">
        <v>0.3</v>
      </c>
      <c r="AV273" s="7">
        <f t="shared" si="28"/>
        <v>0.64999999999999991</v>
      </c>
      <c r="AW273" s="5">
        <v>34.31</v>
      </c>
      <c r="AX273">
        <v>0</v>
      </c>
      <c r="AY273">
        <v>0</v>
      </c>
      <c r="AZ273">
        <f t="shared" si="29"/>
        <v>0</v>
      </c>
    </row>
    <row r="274" spans="1:54">
      <c r="A274" s="5">
        <v>68467</v>
      </c>
      <c r="B274" s="5" t="s">
        <v>351</v>
      </c>
      <c r="C274" s="5">
        <f>VLOOKUP(A274,[1]查询时间段分门店销售明细!$D$1:$N$65536,11,FALSE)</f>
        <v>2</v>
      </c>
      <c r="D274" s="5">
        <f>VLOOKUP(A274,[1]查询时间段分门店销售明细!$D$1:$O$65536,12,FALSE)</f>
        <v>26.91</v>
      </c>
      <c r="E274" s="5" t="s">
        <v>1305</v>
      </c>
      <c r="F274" s="5" t="s">
        <v>460</v>
      </c>
      <c r="G274" s="5" t="s">
        <v>1306</v>
      </c>
      <c r="H274" s="5" t="s">
        <v>1307</v>
      </c>
      <c r="I274" s="5">
        <v>189</v>
      </c>
      <c r="J274" s="5">
        <v>2542.5</v>
      </c>
      <c r="K274" s="5">
        <v>1632.7719999999999</v>
      </c>
      <c r="L274" s="6" t="s">
        <v>1308</v>
      </c>
      <c r="M274" s="5">
        <v>6.3</v>
      </c>
      <c r="N274" s="5">
        <v>84.75</v>
      </c>
      <c r="O274" s="5" t="s">
        <v>364</v>
      </c>
      <c r="P274" s="5" t="s">
        <v>364</v>
      </c>
      <c r="Q274" s="5" t="s">
        <v>372</v>
      </c>
      <c r="R274" s="5">
        <v>403</v>
      </c>
      <c r="S274" s="5">
        <v>1939.7479999699999</v>
      </c>
      <c r="T274" s="5">
        <v>63.97</v>
      </c>
      <c r="U274" s="5">
        <v>63.97</v>
      </c>
      <c r="V274" s="5">
        <v>6</v>
      </c>
      <c r="W274" s="5" t="s">
        <v>1309</v>
      </c>
      <c r="X274" s="5">
        <v>604</v>
      </c>
      <c r="Y274" s="5" t="s">
        <v>1310</v>
      </c>
      <c r="Z274" s="5">
        <v>60401</v>
      </c>
      <c r="AA274" s="5" t="s">
        <v>1310</v>
      </c>
      <c r="AB274" s="5" t="s">
        <v>373</v>
      </c>
      <c r="AC274" s="5" t="s">
        <v>361</v>
      </c>
      <c r="AD274" s="5" t="s">
        <v>362</v>
      </c>
      <c r="AE274" s="5" t="s">
        <v>363</v>
      </c>
      <c r="AF274" s="5" t="s">
        <v>374</v>
      </c>
      <c r="AG274" s="5" t="s">
        <v>414</v>
      </c>
      <c r="AH274" s="5" t="s">
        <v>1311</v>
      </c>
      <c r="AI274" s="5" t="s">
        <v>364</v>
      </c>
      <c r="AJ274" s="5" t="s">
        <v>364</v>
      </c>
      <c r="AK274" s="5">
        <v>4.8</v>
      </c>
      <c r="AL274" s="6">
        <v>5</v>
      </c>
      <c r="AM274" s="6" t="s">
        <v>377</v>
      </c>
      <c r="AN274" s="6">
        <f t="shared" si="24"/>
        <v>9.6</v>
      </c>
      <c r="AO274" s="6">
        <v>13.8</v>
      </c>
      <c r="AP274" s="6">
        <v>13.8</v>
      </c>
      <c r="AQ274" s="6">
        <v>6.9</v>
      </c>
      <c r="AR274" s="6">
        <f t="shared" si="25"/>
        <v>13.8</v>
      </c>
      <c r="AS274" s="6">
        <f t="shared" si="26"/>
        <v>17.310000000000002</v>
      </c>
      <c r="AT274" s="6">
        <f t="shared" si="27"/>
        <v>4.2000000000000011</v>
      </c>
      <c r="AU274" s="7">
        <v>0.3043478260869566</v>
      </c>
      <c r="AV274" s="7">
        <f t="shared" si="28"/>
        <v>0.65217391304347827</v>
      </c>
      <c r="AW274" s="5">
        <v>13.45</v>
      </c>
      <c r="AX274">
        <v>2</v>
      </c>
      <c r="AY274">
        <f>VLOOKUP(A274,'[2]查询当前所有门店保管帐库存（后勤用）'!$D$1:$G$65536,4,FALSE)</f>
        <v>7</v>
      </c>
      <c r="AZ274">
        <f t="shared" si="29"/>
        <v>3</v>
      </c>
      <c r="BB274">
        <f>VLOOKUP(A274,[3]请货管理细单!$B$1:$I$65536,8,FALSE)</f>
        <v>1</v>
      </c>
    </row>
    <row r="275" spans="1:54">
      <c r="A275" s="5">
        <v>69177</v>
      </c>
      <c r="B275" s="5" t="s">
        <v>351</v>
      </c>
      <c r="C275" s="5"/>
      <c r="D275" s="5"/>
      <c r="E275" s="5" t="s">
        <v>1312</v>
      </c>
      <c r="F275" s="5" t="s">
        <v>460</v>
      </c>
      <c r="G275" s="5" t="s">
        <v>1306</v>
      </c>
      <c r="H275" s="5" t="s">
        <v>1307</v>
      </c>
      <c r="I275" s="5">
        <v>398</v>
      </c>
      <c r="J275" s="5">
        <v>5350.89</v>
      </c>
      <c r="K275" s="5">
        <v>3439.51</v>
      </c>
      <c r="L275" s="6" t="s">
        <v>1313</v>
      </c>
      <c r="M275" s="5">
        <v>13.27</v>
      </c>
      <c r="N275" s="5">
        <v>178.36</v>
      </c>
      <c r="O275" s="5" t="s">
        <v>364</v>
      </c>
      <c r="P275" s="5" t="s">
        <v>364</v>
      </c>
      <c r="Q275" s="5" t="s">
        <v>372</v>
      </c>
      <c r="R275" s="5">
        <v>406</v>
      </c>
      <c r="S275" s="5">
        <v>1951.74</v>
      </c>
      <c r="T275" s="5">
        <v>30.6</v>
      </c>
      <c r="U275" s="5">
        <v>30.6</v>
      </c>
      <c r="V275" s="5">
        <v>6</v>
      </c>
      <c r="W275" s="5" t="s">
        <v>1309</v>
      </c>
      <c r="X275" s="5">
        <v>601</v>
      </c>
      <c r="Y275" s="5" t="s">
        <v>1314</v>
      </c>
      <c r="Z275" s="5">
        <v>60101</v>
      </c>
      <c r="AA275" s="5" t="s">
        <v>1315</v>
      </c>
      <c r="AB275" s="5" t="s">
        <v>373</v>
      </c>
      <c r="AC275" s="5" t="s">
        <v>361</v>
      </c>
      <c r="AD275" s="5" t="s">
        <v>362</v>
      </c>
      <c r="AE275" s="5" t="s">
        <v>363</v>
      </c>
      <c r="AF275" s="5" t="s">
        <v>374</v>
      </c>
      <c r="AG275" s="5" t="s">
        <v>414</v>
      </c>
      <c r="AH275" s="5" t="s">
        <v>1316</v>
      </c>
      <c r="AI275" s="5" t="s">
        <v>364</v>
      </c>
      <c r="AJ275" s="5" t="s">
        <v>364</v>
      </c>
      <c r="AK275" s="5">
        <v>4.8</v>
      </c>
      <c r="AL275" s="6">
        <v>5</v>
      </c>
      <c r="AM275" s="6" t="s">
        <v>377</v>
      </c>
      <c r="AN275" s="6">
        <f t="shared" si="24"/>
        <v>0</v>
      </c>
      <c r="AO275" s="6">
        <v>13.8</v>
      </c>
      <c r="AP275" s="6">
        <v>13.8</v>
      </c>
      <c r="AQ275" s="6">
        <v>6.9</v>
      </c>
      <c r="AR275" s="6">
        <f t="shared" si="25"/>
        <v>0</v>
      </c>
      <c r="AS275" s="6">
        <f t="shared" si="26"/>
        <v>0</v>
      </c>
      <c r="AT275" s="6">
        <f t="shared" si="27"/>
        <v>0</v>
      </c>
      <c r="AU275" s="7">
        <v>0.3043478260869566</v>
      </c>
      <c r="AV275" s="7">
        <f t="shared" si="28"/>
        <v>0.65217391304347827</v>
      </c>
      <c r="AW275" s="5">
        <v>13.44</v>
      </c>
      <c r="AX275">
        <v>0</v>
      </c>
      <c r="AY275">
        <f>VLOOKUP(A275,'[2]查询当前所有门店保管帐库存（后勤用）'!$D$1:$G$65536,4,FALSE)</f>
        <v>9</v>
      </c>
      <c r="AZ275">
        <f t="shared" si="29"/>
        <v>9</v>
      </c>
    </row>
    <row r="276" spans="1:54">
      <c r="A276" s="5">
        <v>9999</v>
      </c>
      <c r="B276" s="5" t="s">
        <v>351</v>
      </c>
      <c r="C276" s="5">
        <f>VLOOKUP(A276,[1]查询时间段分门店销售明细!$D$1:$N$65536,11,FALSE)</f>
        <v>1</v>
      </c>
      <c r="D276" s="5">
        <f>VLOOKUP(A276,[1]查询时间段分门店销售明细!$D$1:$O$65536,12,FALSE)</f>
        <v>24.96</v>
      </c>
      <c r="E276" s="5" t="s">
        <v>1423</v>
      </c>
      <c r="F276" s="5" t="s">
        <v>353</v>
      </c>
      <c r="G276" s="5" t="s">
        <v>1424</v>
      </c>
      <c r="H276" s="5" t="s">
        <v>1425</v>
      </c>
      <c r="I276" s="5">
        <v>105</v>
      </c>
      <c r="J276" s="5">
        <v>2636.14</v>
      </c>
      <c r="K276" s="5">
        <v>1783.66</v>
      </c>
      <c r="L276" s="6" t="s">
        <v>1426</v>
      </c>
      <c r="M276" s="5">
        <v>3.5</v>
      </c>
      <c r="N276" s="5">
        <v>87.87</v>
      </c>
      <c r="O276" s="5" t="s">
        <v>364</v>
      </c>
      <c r="P276" s="5" t="s">
        <v>364</v>
      </c>
      <c r="Q276" s="5" t="s">
        <v>372</v>
      </c>
      <c r="R276" s="5">
        <v>486</v>
      </c>
      <c r="S276" s="5">
        <v>3959.0000990100002</v>
      </c>
      <c r="T276" s="5">
        <v>138.86000000000001</v>
      </c>
      <c r="U276" s="5">
        <v>138.86000000000001</v>
      </c>
      <c r="V276" s="5">
        <v>1</v>
      </c>
      <c r="W276" s="5" t="s">
        <v>1346</v>
      </c>
      <c r="X276" s="5">
        <v>108</v>
      </c>
      <c r="Y276" s="5" t="s">
        <v>1367</v>
      </c>
      <c r="Z276" s="5">
        <v>10805</v>
      </c>
      <c r="AA276" s="5" t="s">
        <v>1427</v>
      </c>
      <c r="AB276" s="5" t="s">
        <v>373</v>
      </c>
      <c r="AC276" s="5" t="s">
        <v>361</v>
      </c>
      <c r="AD276" s="5" t="s">
        <v>362</v>
      </c>
      <c r="AE276" s="5" t="s">
        <v>363</v>
      </c>
      <c r="AF276" s="5" t="s">
        <v>374</v>
      </c>
      <c r="AG276" s="5" t="s">
        <v>414</v>
      </c>
      <c r="AH276" s="5" t="s">
        <v>1428</v>
      </c>
      <c r="AI276" s="5" t="s">
        <v>364</v>
      </c>
      <c r="AJ276" s="5" t="s">
        <v>364</v>
      </c>
      <c r="AK276" s="5">
        <v>8</v>
      </c>
      <c r="AL276" s="6">
        <v>5</v>
      </c>
      <c r="AM276" s="6" t="s">
        <v>377</v>
      </c>
      <c r="AN276" s="6">
        <f t="shared" si="24"/>
        <v>8</v>
      </c>
      <c r="AO276" s="6">
        <v>26</v>
      </c>
      <c r="AP276" s="6">
        <v>26</v>
      </c>
      <c r="AQ276" s="6">
        <v>13</v>
      </c>
      <c r="AR276" s="6">
        <f t="shared" si="25"/>
        <v>13</v>
      </c>
      <c r="AS276" s="6">
        <f t="shared" si="26"/>
        <v>16.96</v>
      </c>
      <c r="AT276" s="6">
        <f t="shared" si="27"/>
        <v>5</v>
      </c>
      <c r="AU276" s="7">
        <v>0.38461538461538464</v>
      </c>
      <c r="AV276" s="7">
        <f t="shared" si="28"/>
        <v>0.69230769230769229</v>
      </c>
      <c r="AW276" s="5">
        <v>25.11</v>
      </c>
      <c r="AX276">
        <v>1</v>
      </c>
      <c r="AY276">
        <f>VLOOKUP(A276,'[2]查询当前所有门店保管帐库存（后勤用）'!$D$1:$G$65536,4,FALSE)</f>
        <v>9</v>
      </c>
      <c r="AZ276">
        <f t="shared" si="29"/>
        <v>7</v>
      </c>
    </row>
    <row r="277" spans="1:54">
      <c r="A277" s="5">
        <v>114932</v>
      </c>
      <c r="B277" s="5" t="s">
        <v>351</v>
      </c>
      <c r="C277" s="5"/>
      <c r="D277" s="5"/>
      <c r="E277" s="5" t="s">
        <v>1475</v>
      </c>
      <c r="F277" s="5" t="s">
        <v>353</v>
      </c>
      <c r="G277" s="5" t="s">
        <v>1476</v>
      </c>
      <c r="H277" s="5" t="s">
        <v>1472</v>
      </c>
      <c r="I277" s="5">
        <v>356</v>
      </c>
      <c r="J277" s="5">
        <v>5714.05</v>
      </c>
      <c r="K277" s="5">
        <v>3802.6909999999998</v>
      </c>
      <c r="L277" s="6" t="s">
        <v>1477</v>
      </c>
      <c r="M277" s="5">
        <v>11.87</v>
      </c>
      <c r="N277" s="5">
        <v>190.47</v>
      </c>
      <c r="O277" s="5" t="s">
        <v>364</v>
      </c>
      <c r="P277" s="5" t="s">
        <v>364</v>
      </c>
      <c r="Q277" s="5" t="s">
        <v>372</v>
      </c>
      <c r="R277" s="5">
        <v>412</v>
      </c>
      <c r="S277" s="5">
        <v>2212.3730001099998</v>
      </c>
      <c r="T277" s="5">
        <v>34.72</v>
      </c>
      <c r="U277" s="5">
        <v>34.72</v>
      </c>
      <c r="V277" s="5">
        <v>1</v>
      </c>
      <c r="W277" s="5" t="s">
        <v>1346</v>
      </c>
      <c r="X277" s="5">
        <v>126</v>
      </c>
      <c r="Y277" s="5" t="s">
        <v>1478</v>
      </c>
      <c r="Z277" s="5">
        <v>12605</v>
      </c>
      <c r="AA277" s="5" t="s">
        <v>1479</v>
      </c>
      <c r="AB277" s="5" t="s">
        <v>373</v>
      </c>
      <c r="AC277" s="5" t="s">
        <v>361</v>
      </c>
      <c r="AD277" s="5" t="s">
        <v>362</v>
      </c>
      <c r="AE277" s="5" t="s">
        <v>363</v>
      </c>
      <c r="AF277" s="5" t="s">
        <v>374</v>
      </c>
      <c r="AG277" s="5" t="s">
        <v>414</v>
      </c>
      <c r="AH277" s="5" t="s">
        <v>1480</v>
      </c>
      <c r="AI277" s="5" t="s">
        <v>364</v>
      </c>
      <c r="AJ277" s="5" t="s">
        <v>364</v>
      </c>
      <c r="AK277" s="5">
        <v>5.351</v>
      </c>
      <c r="AL277" s="6">
        <v>5</v>
      </c>
      <c r="AM277" s="6" t="s">
        <v>377</v>
      </c>
      <c r="AN277" s="6">
        <f t="shared" si="24"/>
        <v>0</v>
      </c>
      <c r="AO277" s="6">
        <v>17.5</v>
      </c>
      <c r="AP277" s="6">
        <v>17.5</v>
      </c>
      <c r="AQ277" s="6">
        <v>8.75</v>
      </c>
      <c r="AR277" s="6">
        <f t="shared" si="25"/>
        <v>0</v>
      </c>
      <c r="AS277" s="6">
        <f t="shared" si="26"/>
        <v>0</v>
      </c>
      <c r="AT277" s="6">
        <f t="shared" si="27"/>
        <v>0</v>
      </c>
      <c r="AU277" s="7">
        <v>0.38845714285714283</v>
      </c>
      <c r="AV277" s="7">
        <f t="shared" si="28"/>
        <v>0.69422857142857153</v>
      </c>
      <c r="AW277" s="5">
        <v>16.05</v>
      </c>
      <c r="AX277">
        <v>2</v>
      </c>
      <c r="AY277">
        <f>VLOOKUP(A277,'[2]查询当前所有门店保管帐库存（后勤用）'!$D$1:$G$65536,4,FALSE)</f>
        <v>8</v>
      </c>
      <c r="AZ277">
        <f t="shared" si="29"/>
        <v>4</v>
      </c>
      <c r="BB277">
        <f>VLOOKUP(A277,[3]请货管理细单!$B$1:$I$65536,8,FALSE)</f>
        <v>2</v>
      </c>
    </row>
    <row r="278" spans="1:54">
      <c r="A278" s="5">
        <v>86066</v>
      </c>
      <c r="B278" s="5" t="s">
        <v>351</v>
      </c>
      <c r="C278" s="5"/>
      <c r="D278" s="5"/>
      <c r="E278" s="5" t="s">
        <v>1535</v>
      </c>
      <c r="F278" s="5" t="s">
        <v>353</v>
      </c>
      <c r="G278" s="5" t="s">
        <v>1536</v>
      </c>
      <c r="H278" s="5" t="s">
        <v>1537</v>
      </c>
      <c r="I278" s="5">
        <v>89</v>
      </c>
      <c r="J278" s="5">
        <v>3259.29</v>
      </c>
      <c r="K278" s="5">
        <v>2075.194</v>
      </c>
      <c r="L278" s="6" t="s">
        <v>1538</v>
      </c>
      <c r="M278" s="5">
        <v>2.97</v>
      </c>
      <c r="N278" s="5">
        <v>108.64</v>
      </c>
      <c r="O278" s="5" t="s">
        <v>364</v>
      </c>
      <c r="P278" s="5" t="s">
        <v>364</v>
      </c>
      <c r="Q278" s="5" t="s">
        <v>372</v>
      </c>
      <c r="R278" s="5">
        <v>311</v>
      </c>
      <c r="S278" s="5">
        <v>4158.6840000000002</v>
      </c>
      <c r="T278" s="5">
        <v>104.83</v>
      </c>
      <c r="U278" s="5">
        <v>104.83</v>
      </c>
      <c r="V278" s="5">
        <v>1</v>
      </c>
      <c r="W278" s="5" t="s">
        <v>1346</v>
      </c>
      <c r="X278" s="5">
        <v>111</v>
      </c>
      <c r="Y278" s="5" t="s">
        <v>1539</v>
      </c>
      <c r="Z278" s="5">
        <v>11102</v>
      </c>
      <c r="AA278" s="5" t="s">
        <v>1540</v>
      </c>
      <c r="AB278" s="5" t="s">
        <v>373</v>
      </c>
      <c r="AC278" s="5" t="s">
        <v>361</v>
      </c>
      <c r="AD278" s="5" t="s">
        <v>362</v>
      </c>
      <c r="AE278" s="5" t="s">
        <v>363</v>
      </c>
      <c r="AF278" s="5" t="s">
        <v>374</v>
      </c>
      <c r="AG278" s="5" t="s">
        <v>414</v>
      </c>
      <c r="AH278" s="5" t="s">
        <v>1541</v>
      </c>
      <c r="AI278" s="5" t="s">
        <v>364</v>
      </c>
      <c r="AJ278" s="5" t="s">
        <v>364</v>
      </c>
      <c r="AK278" s="5">
        <v>13.2</v>
      </c>
      <c r="AL278" s="6">
        <v>5</v>
      </c>
      <c r="AM278" s="6" t="s">
        <v>377</v>
      </c>
      <c r="AN278" s="6">
        <f t="shared" si="24"/>
        <v>0</v>
      </c>
      <c r="AO278" s="6">
        <v>38.6</v>
      </c>
      <c r="AP278" s="6">
        <v>38.6</v>
      </c>
      <c r="AQ278" s="6">
        <v>19.3</v>
      </c>
      <c r="AR278" s="6">
        <f t="shared" si="25"/>
        <v>0</v>
      </c>
      <c r="AS278" s="6">
        <f t="shared" si="26"/>
        <v>0</v>
      </c>
      <c r="AT278" s="6">
        <f t="shared" si="27"/>
        <v>0</v>
      </c>
      <c r="AU278" s="7">
        <v>0.31606217616580318</v>
      </c>
      <c r="AV278" s="7">
        <f t="shared" si="28"/>
        <v>0.65803108808290156</v>
      </c>
      <c r="AW278" s="5">
        <v>36.619999999999997</v>
      </c>
      <c r="AX278">
        <v>0</v>
      </c>
      <c r="AY278">
        <f>VLOOKUP(A278,'[2]查询当前所有门店保管帐库存（后勤用）'!$D$1:$G$65536,4,FALSE)</f>
        <v>15</v>
      </c>
      <c r="AZ278">
        <f t="shared" si="29"/>
        <v>15</v>
      </c>
    </row>
    <row r="279" spans="1:54">
      <c r="A279" s="5">
        <v>86079</v>
      </c>
      <c r="B279" s="5" t="s">
        <v>351</v>
      </c>
      <c r="C279" s="5">
        <f>VLOOKUP(A279,[1]查询时间段分门店销售明细!$D$1:$N$65536,11,FALSE)</f>
        <v>5</v>
      </c>
      <c r="D279" s="5">
        <f>VLOOKUP(A279,[1]查询时间段分门店销售明细!$D$1:$O$65536,12,FALSE)</f>
        <v>38.119999999999997</v>
      </c>
      <c r="E279" s="5" t="s">
        <v>1547</v>
      </c>
      <c r="F279" s="5" t="s">
        <v>353</v>
      </c>
      <c r="G279" s="5" t="s">
        <v>1543</v>
      </c>
      <c r="H279" s="5" t="s">
        <v>1537</v>
      </c>
      <c r="I279" s="5">
        <v>709</v>
      </c>
      <c r="J279" s="5">
        <v>6678.54</v>
      </c>
      <c r="K279" s="5">
        <v>3973.1590000000001</v>
      </c>
      <c r="L279" s="6" t="s">
        <v>1548</v>
      </c>
      <c r="M279" s="5">
        <v>23.63</v>
      </c>
      <c r="N279" s="5">
        <v>222.62</v>
      </c>
      <c r="O279" s="5" t="s">
        <v>364</v>
      </c>
      <c r="P279" s="5" t="s">
        <v>364</v>
      </c>
      <c r="Q279" s="5" t="s">
        <v>372</v>
      </c>
      <c r="R279" s="5">
        <v>780</v>
      </c>
      <c r="S279" s="5">
        <v>2979.92</v>
      </c>
      <c r="T279" s="5">
        <v>33</v>
      </c>
      <c r="U279" s="5">
        <v>33</v>
      </c>
      <c r="V279" s="5">
        <v>1</v>
      </c>
      <c r="W279" s="5" t="s">
        <v>1346</v>
      </c>
      <c r="X279" s="5">
        <v>111</v>
      </c>
      <c r="Y279" s="5" t="s">
        <v>1539</v>
      </c>
      <c r="Z279" s="5">
        <v>11103</v>
      </c>
      <c r="AA279" s="5" t="s">
        <v>1545</v>
      </c>
      <c r="AB279" s="5" t="s">
        <v>373</v>
      </c>
      <c r="AC279" s="5" t="s">
        <v>361</v>
      </c>
      <c r="AD279" s="5" t="s">
        <v>362</v>
      </c>
      <c r="AE279" s="5" t="s">
        <v>363</v>
      </c>
      <c r="AF279" s="5" t="s">
        <v>374</v>
      </c>
      <c r="AG279" s="5" t="s">
        <v>414</v>
      </c>
      <c r="AH279" s="5" t="s">
        <v>1549</v>
      </c>
      <c r="AI279" s="5" t="s">
        <v>364</v>
      </c>
      <c r="AJ279" s="5" t="s">
        <v>364</v>
      </c>
      <c r="AK279" s="5">
        <v>3.8</v>
      </c>
      <c r="AL279" s="6">
        <v>5</v>
      </c>
      <c r="AM279" s="6" t="s">
        <v>377</v>
      </c>
      <c r="AN279" s="6">
        <f t="shared" si="24"/>
        <v>19</v>
      </c>
      <c r="AO279" s="6">
        <v>9.9</v>
      </c>
      <c r="AP279" s="6">
        <v>9.9</v>
      </c>
      <c r="AQ279" s="6">
        <v>4.95</v>
      </c>
      <c r="AR279" s="6">
        <f t="shared" si="25"/>
        <v>24.75</v>
      </c>
      <c r="AS279" s="6">
        <f t="shared" si="26"/>
        <v>19.119999999999997</v>
      </c>
      <c r="AT279" s="6">
        <f t="shared" si="27"/>
        <v>5.75</v>
      </c>
      <c r="AU279" s="7">
        <v>0.23232323232323238</v>
      </c>
      <c r="AV279" s="7">
        <f t="shared" si="28"/>
        <v>0.61616161616161624</v>
      </c>
      <c r="AW279" s="5">
        <v>9.42</v>
      </c>
      <c r="AX279">
        <v>5</v>
      </c>
      <c r="AY279">
        <f>VLOOKUP(A279,'[2]查询当前所有门店保管帐库存（后勤用）'!$D$1:$G$65536,4,FALSE)</f>
        <v>26</v>
      </c>
      <c r="AZ279">
        <f t="shared" si="29"/>
        <v>16</v>
      </c>
    </row>
    <row r="280" spans="1:54">
      <c r="A280" s="5">
        <v>106912</v>
      </c>
      <c r="B280" s="5" t="s">
        <v>351</v>
      </c>
      <c r="C280" s="5"/>
      <c r="D280" s="5"/>
      <c r="E280" s="5" t="s">
        <v>1550</v>
      </c>
      <c r="F280" s="5" t="s">
        <v>353</v>
      </c>
      <c r="G280" s="5" t="s">
        <v>1551</v>
      </c>
      <c r="H280" s="5" t="s">
        <v>1537</v>
      </c>
      <c r="I280" s="5">
        <v>319</v>
      </c>
      <c r="J280" s="5">
        <v>1506.04</v>
      </c>
      <c r="K280" s="5">
        <v>898.82</v>
      </c>
      <c r="L280" s="6" t="s">
        <v>1552</v>
      </c>
      <c r="M280" s="5">
        <v>10.63</v>
      </c>
      <c r="N280" s="5">
        <v>50.2</v>
      </c>
      <c r="O280" s="5" t="s">
        <v>364</v>
      </c>
      <c r="P280" s="5" t="s">
        <v>364</v>
      </c>
      <c r="Q280" s="5" t="s">
        <v>372</v>
      </c>
      <c r="R280" s="5">
        <v>471</v>
      </c>
      <c r="S280" s="5">
        <v>897.6</v>
      </c>
      <c r="T280" s="5">
        <v>44.29</v>
      </c>
      <c r="U280" s="5">
        <v>44.29</v>
      </c>
      <c r="V280" s="5">
        <v>1</v>
      </c>
      <c r="W280" s="5" t="s">
        <v>1346</v>
      </c>
      <c r="X280" s="5">
        <v>111</v>
      </c>
      <c r="Y280" s="5" t="s">
        <v>1539</v>
      </c>
      <c r="Z280" s="5">
        <v>11104</v>
      </c>
      <c r="AA280" s="5" t="s">
        <v>1553</v>
      </c>
      <c r="AB280" s="5" t="s">
        <v>373</v>
      </c>
      <c r="AC280" s="5" t="s">
        <v>361</v>
      </c>
      <c r="AD280" s="5" t="s">
        <v>362</v>
      </c>
      <c r="AE280" s="5" t="s">
        <v>363</v>
      </c>
      <c r="AF280" s="5" t="s">
        <v>374</v>
      </c>
      <c r="AG280" s="5" t="s">
        <v>414</v>
      </c>
      <c r="AH280" s="5" t="s">
        <v>1554</v>
      </c>
      <c r="AI280" s="5" t="s">
        <v>364</v>
      </c>
      <c r="AJ280" s="5" t="s">
        <v>364</v>
      </c>
      <c r="AK280" s="5">
        <v>1.9</v>
      </c>
      <c r="AL280" s="6">
        <v>5</v>
      </c>
      <c r="AM280" s="6" t="s">
        <v>377</v>
      </c>
      <c r="AN280" s="6">
        <f t="shared" si="24"/>
        <v>0</v>
      </c>
      <c r="AO280" s="6">
        <v>4.9000000000000004</v>
      </c>
      <c r="AP280" s="6">
        <v>4.9000000000000004</v>
      </c>
      <c r="AQ280" s="6">
        <v>2.4500000000000002</v>
      </c>
      <c r="AR280" s="6">
        <f t="shared" si="25"/>
        <v>0</v>
      </c>
      <c r="AS280" s="6">
        <f t="shared" si="26"/>
        <v>0</v>
      </c>
      <c r="AT280" s="6">
        <f t="shared" si="27"/>
        <v>0</v>
      </c>
      <c r="AU280" s="7">
        <v>0.22448979591836743</v>
      </c>
      <c r="AV280" s="7">
        <f t="shared" si="28"/>
        <v>0.61224489795918369</v>
      </c>
      <c r="AW280" s="5">
        <v>4.72</v>
      </c>
      <c r="AX280">
        <v>6</v>
      </c>
      <c r="AY280">
        <f>VLOOKUP(A280,'[2]查询当前所有门店保管帐库存（后勤用）'!$D$1:$G$65536,4,FALSE)</f>
        <v>4</v>
      </c>
      <c r="AZ280">
        <f t="shared" si="29"/>
        <v>-8</v>
      </c>
      <c r="BA280">
        <v>10</v>
      </c>
    </row>
    <row r="281" spans="1:54">
      <c r="A281" s="5">
        <v>107476</v>
      </c>
      <c r="B281" s="5" t="s">
        <v>351</v>
      </c>
      <c r="C281" s="5">
        <f>VLOOKUP(A281,[1]查询时间段分门店销售明细!$D$1:$N$65536,11,FALSE)</f>
        <v>4</v>
      </c>
      <c r="D281" s="5">
        <f>VLOOKUP(A281,[1]查询时间段分门店销售明细!$D$1:$O$65536,12,FALSE)</f>
        <v>38.4</v>
      </c>
      <c r="E281" s="5" t="s">
        <v>1555</v>
      </c>
      <c r="F281" s="5" t="s">
        <v>353</v>
      </c>
      <c r="G281" s="5" t="s">
        <v>1556</v>
      </c>
      <c r="H281" s="5" t="s">
        <v>1537</v>
      </c>
      <c r="I281" s="5">
        <v>163</v>
      </c>
      <c r="J281" s="5">
        <v>1499.79</v>
      </c>
      <c r="K281" s="5">
        <v>859.05</v>
      </c>
      <c r="L281" s="6" t="s">
        <v>1557</v>
      </c>
      <c r="M281" s="5">
        <v>5.43</v>
      </c>
      <c r="N281" s="5">
        <v>49.99</v>
      </c>
      <c r="O281" s="5" t="s">
        <v>364</v>
      </c>
      <c r="P281" s="5" t="s">
        <v>364</v>
      </c>
      <c r="Q281" s="5" t="s">
        <v>372</v>
      </c>
      <c r="R281" s="5">
        <v>478</v>
      </c>
      <c r="S281" s="5">
        <v>1915.59</v>
      </c>
      <c r="T281" s="5">
        <v>87.98</v>
      </c>
      <c r="U281" s="5">
        <v>87.98</v>
      </c>
      <c r="V281" s="5">
        <v>1</v>
      </c>
      <c r="W281" s="5" t="s">
        <v>1346</v>
      </c>
      <c r="X281" s="5">
        <v>111</v>
      </c>
      <c r="Y281" s="5" t="s">
        <v>1539</v>
      </c>
      <c r="Z281" s="5">
        <v>11109</v>
      </c>
      <c r="AA281" s="5" t="s">
        <v>1558</v>
      </c>
      <c r="AB281" s="5" t="s">
        <v>373</v>
      </c>
      <c r="AC281" s="5" t="s">
        <v>361</v>
      </c>
      <c r="AD281" s="5" t="s">
        <v>362</v>
      </c>
      <c r="AE281" s="5" t="s">
        <v>363</v>
      </c>
      <c r="AF281" s="5" t="s">
        <v>374</v>
      </c>
      <c r="AG281" s="5" t="s">
        <v>414</v>
      </c>
      <c r="AH281" s="5" t="s">
        <v>1559</v>
      </c>
      <c r="AI281" s="5" t="s">
        <v>364</v>
      </c>
      <c r="AJ281" s="5" t="s">
        <v>364</v>
      </c>
      <c r="AK281" s="5">
        <v>3.8</v>
      </c>
      <c r="AL281" s="6">
        <v>5</v>
      </c>
      <c r="AM281" s="6" t="s">
        <v>377</v>
      </c>
      <c r="AN281" s="6">
        <f t="shared" si="24"/>
        <v>15.2</v>
      </c>
      <c r="AO281" s="6">
        <v>9.6</v>
      </c>
      <c r="AP281" s="6">
        <v>9.6</v>
      </c>
      <c r="AQ281" s="6">
        <v>4.8</v>
      </c>
      <c r="AR281" s="6">
        <f t="shared" si="25"/>
        <v>19.2</v>
      </c>
      <c r="AS281" s="6">
        <f t="shared" si="26"/>
        <v>23.2</v>
      </c>
      <c r="AT281" s="6">
        <f t="shared" si="27"/>
        <v>4</v>
      </c>
      <c r="AU281" s="7">
        <v>0.20833333333333334</v>
      </c>
      <c r="AV281" s="7">
        <f t="shared" si="28"/>
        <v>0.60416666666666663</v>
      </c>
      <c r="AW281" s="5">
        <v>9.1999999999999993</v>
      </c>
      <c r="AX281">
        <v>4</v>
      </c>
      <c r="AY281">
        <f>VLOOKUP(A281,'[2]查询当前所有门店保管帐库存（后勤用）'!$D$1:$G$65536,4,FALSE)</f>
        <v>10</v>
      </c>
      <c r="AZ281">
        <f t="shared" si="29"/>
        <v>2</v>
      </c>
      <c r="BB281">
        <f>VLOOKUP(A281,[3]请货管理细单!$B$1:$I$65536,8,FALSE)</f>
        <v>4</v>
      </c>
    </row>
    <row r="282" spans="1:54">
      <c r="A282" s="5">
        <v>106896</v>
      </c>
      <c r="B282" s="5" t="s">
        <v>351</v>
      </c>
      <c r="C282" s="5"/>
      <c r="D282" s="5"/>
      <c r="E282" s="5" t="s">
        <v>1560</v>
      </c>
      <c r="F282" s="5" t="s">
        <v>353</v>
      </c>
      <c r="G282" s="5" t="s">
        <v>1561</v>
      </c>
      <c r="H282" s="5" t="s">
        <v>1537</v>
      </c>
      <c r="I282" s="5">
        <v>103</v>
      </c>
      <c r="J282" s="5">
        <v>956.39</v>
      </c>
      <c r="K282" s="5">
        <v>558.59100000000001</v>
      </c>
      <c r="L282" s="6" t="s">
        <v>730</v>
      </c>
      <c r="M282" s="5">
        <v>3.43</v>
      </c>
      <c r="N282" s="5">
        <v>31.88</v>
      </c>
      <c r="O282" s="5" t="s">
        <v>364</v>
      </c>
      <c r="P282" s="5" t="s">
        <v>364</v>
      </c>
      <c r="Q282" s="5" t="s">
        <v>372</v>
      </c>
      <c r="R282" s="5">
        <v>482</v>
      </c>
      <c r="S282" s="5">
        <v>1875.905</v>
      </c>
      <c r="T282" s="5">
        <v>140.38999999999999</v>
      </c>
      <c r="U282" s="5">
        <v>140.38999999999999</v>
      </c>
      <c r="V282" s="5">
        <v>1</v>
      </c>
      <c r="W282" s="5" t="s">
        <v>1346</v>
      </c>
      <c r="X282" s="5">
        <v>111</v>
      </c>
      <c r="Y282" s="5" t="s">
        <v>1539</v>
      </c>
      <c r="Z282" s="5">
        <v>11104</v>
      </c>
      <c r="AA282" s="5" t="s">
        <v>1553</v>
      </c>
      <c r="AB282" s="5" t="s">
        <v>373</v>
      </c>
      <c r="AC282" s="5" t="s">
        <v>361</v>
      </c>
      <c r="AD282" s="5" t="s">
        <v>362</v>
      </c>
      <c r="AE282" s="5" t="s">
        <v>363</v>
      </c>
      <c r="AF282" s="5" t="s">
        <v>374</v>
      </c>
      <c r="AG282" s="5" t="s">
        <v>414</v>
      </c>
      <c r="AH282" s="5" t="s">
        <v>1562</v>
      </c>
      <c r="AI282" s="5" t="s">
        <v>364</v>
      </c>
      <c r="AJ282" s="5" t="s">
        <v>364</v>
      </c>
      <c r="AK282" s="5">
        <v>3.8</v>
      </c>
      <c r="AL282" s="6">
        <v>5</v>
      </c>
      <c r="AM282" s="6" t="s">
        <v>377</v>
      </c>
      <c r="AN282" s="6">
        <f t="shared" si="24"/>
        <v>0</v>
      </c>
      <c r="AO282" s="6">
        <v>9.6</v>
      </c>
      <c r="AP282" s="6">
        <v>9.6</v>
      </c>
      <c r="AQ282" s="6">
        <v>4.8</v>
      </c>
      <c r="AR282" s="6">
        <f t="shared" si="25"/>
        <v>0</v>
      </c>
      <c r="AS282" s="6">
        <f t="shared" si="26"/>
        <v>0</v>
      </c>
      <c r="AT282" s="6">
        <f t="shared" si="27"/>
        <v>0</v>
      </c>
      <c r="AU282" s="7">
        <v>0.20833333333333334</v>
      </c>
      <c r="AV282" s="7">
        <f t="shared" si="28"/>
        <v>0.60416666666666663</v>
      </c>
      <c r="AW282" s="5">
        <v>9.2899999999999991</v>
      </c>
      <c r="AX282">
        <v>0</v>
      </c>
      <c r="AY282">
        <f>VLOOKUP(A282,'[2]查询当前所有门店保管帐库存（后勤用）'!$D$1:$G$65536,4,FALSE)</f>
        <v>16</v>
      </c>
      <c r="AZ282">
        <f t="shared" si="29"/>
        <v>16</v>
      </c>
    </row>
    <row r="283" spans="1:54">
      <c r="A283" s="5">
        <v>106890</v>
      </c>
      <c r="B283" s="5" t="s">
        <v>351</v>
      </c>
      <c r="C283" s="5"/>
      <c r="D283" s="5"/>
      <c r="E283" s="5" t="s">
        <v>1563</v>
      </c>
      <c r="F283" s="5" t="s">
        <v>353</v>
      </c>
      <c r="G283" s="5" t="s">
        <v>1564</v>
      </c>
      <c r="H283" s="5" t="s">
        <v>1537</v>
      </c>
      <c r="I283" s="5">
        <v>57</v>
      </c>
      <c r="J283" s="5">
        <v>1093.8900000000001</v>
      </c>
      <c r="K283" s="5">
        <v>628.91</v>
      </c>
      <c r="L283" s="6" t="s">
        <v>1565</v>
      </c>
      <c r="M283" s="5">
        <v>1.9</v>
      </c>
      <c r="N283" s="5">
        <v>36.46</v>
      </c>
      <c r="O283" s="5" t="s">
        <v>364</v>
      </c>
      <c r="P283" s="5" t="s">
        <v>364</v>
      </c>
      <c r="Q283" s="5" t="s">
        <v>372</v>
      </c>
      <c r="R283" s="5">
        <v>318</v>
      </c>
      <c r="S283" s="5">
        <v>2561.8739999999998</v>
      </c>
      <c r="T283" s="5">
        <v>167.37</v>
      </c>
      <c r="U283" s="5">
        <v>167.37</v>
      </c>
      <c r="V283" s="5">
        <v>1</v>
      </c>
      <c r="W283" s="5" t="s">
        <v>1346</v>
      </c>
      <c r="X283" s="5">
        <v>111</v>
      </c>
      <c r="Y283" s="5" t="s">
        <v>1539</v>
      </c>
      <c r="Z283" s="5">
        <v>11104</v>
      </c>
      <c r="AA283" s="5" t="s">
        <v>1553</v>
      </c>
      <c r="AB283" s="5" t="s">
        <v>373</v>
      </c>
      <c r="AC283" s="5" t="s">
        <v>361</v>
      </c>
      <c r="AD283" s="5" t="s">
        <v>362</v>
      </c>
      <c r="AE283" s="5" t="s">
        <v>363</v>
      </c>
      <c r="AF283" s="5" t="s">
        <v>374</v>
      </c>
      <c r="AG283" s="5" t="s">
        <v>414</v>
      </c>
      <c r="AH283" s="5" t="s">
        <v>1566</v>
      </c>
      <c r="AI283" s="5" t="s">
        <v>364</v>
      </c>
      <c r="AJ283" s="5" t="s">
        <v>364</v>
      </c>
      <c r="AK283" s="5">
        <v>7.9</v>
      </c>
      <c r="AL283" s="6">
        <v>5</v>
      </c>
      <c r="AM283" s="6" t="s">
        <v>377</v>
      </c>
      <c r="AN283" s="6">
        <f t="shared" si="24"/>
        <v>0</v>
      </c>
      <c r="AO283" s="6">
        <v>19.8</v>
      </c>
      <c r="AP283" s="6">
        <v>19.8</v>
      </c>
      <c r="AQ283" s="6">
        <v>9.9</v>
      </c>
      <c r="AR283" s="6">
        <f t="shared" si="25"/>
        <v>0</v>
      </c>
      <c r="AS283" s="6">
        <f t="shared" si="26"/>
        <v>0</v>
      </c>
      <c r="AT283" s="6">
        <f t="shared" si="27"/>
        <v>0</v>
      </c>
      <c r="AU283" s="7">
        <v>0.20202020202020202</v>
      </c>
      <c r="AV283" s="7">
        <f t="shared" si="28"/>
        <v>0.60101010101010099</v>
      </c>
      <c r="AW283" s="5">
        <v>19.190000000000001</v>
      </c>
      <c r="AX283">
        <v>0</v>
      </c>
      <c r="AY283">
        <v>0</v>
      </c>
      <c r="AZ283">
        <f t="shared" si="29"/>
        <v>0</v>
      </c>
      <c r="BB283">
        <f>VLOOKUP(A283,[3]请货管理细单!$B$1:$I$65536,8,FALSE)</f>
        <v>10</v>
      </c>
    </row>
    <row r="284" spans="1:54">
      <c r="A284" s="5">
        <v>26411</v>
      </c>
      <c r="B284" s="5" t="s">
        <v>351</v>
      </c>
      <c r="C284" s="5"/>
      <c r="D284" s="5"/>
      <c r="E284" s="5" t="s">
        <v>1567</v>
      </c>
      <c r="F284" s="5" t="s">
        <v>1513</v>
      </c>
      <c r="G284" s="5" t="s">
        <v>1568</v>
      </c>
      <c r="H284" s="5" t="s">
        <v>1537</v>
      </c>
      <c r="I284" s="5">
        <v>28</v>
      </c>
      <c r="J284" s="5">
        <v>454.15</v>
      </c>
      <c r="K284" s="5">
        <v>257.45</v>
      </c>
      <c r="L284" s="6" t="s">
        <v>1569</v>
      </c>
      <c r="M284" s="5">
        <v>0.93</v>
      </c>
      <c r="N284" s="5">
        <v>15.14</v>
      </c>
      <c r="O284" s="5" t="s">
        <v>364</v>
      </c>
      <c r="P284" s="5" t="s">
        <v>364</v>
      </c>
      <c r="Q284" s="5" t="s">
        <v>372</v>
      </c>
      <c r="R284" s="5">
        <v>296</v>
      </c>
      <c r="S284" s="5">
        <v>2045.36</v>
      </c>
      <c r="T284" s="5">
        <v>317.14</v>
      </c>
      <c r="U284" s="5">
        <v>317.14</v>
      </c>
      <c r="V284" s="5">
        <v>1</v>
      </c>
      <c r="W284" s="5" t="s">
        <v>1346</v>
      </c>
      <c r="X284" s="5">
        <v>111</v>
      </c>
      <c r="Y284" s="5" t="s">
        <v>1539</v>
      </c>
      <c r="Z284" s="5">
        <v>11111</v>
      </c>
      <c r="AA284" s="5" t="s">
        <v>1570</v>
      </c>
      <c r="AB284" s="5" t="s">
        <v>373</v>
      </c>
      <c r="AC284" s="5" t="s">
        <v>361</v>
      </c>
      <c r="AD284" s="5" t="s">
        <v>362</v>
      </c>
      <c r="AE284" s="5" t="s">
        <v>363</v>
      </c>
      <c r="AF284" s="5" t="s">
        <v>374</v>
      </c>
      <c r="AG284" s="5" t="s">
        <v>414</v>
      </c>
      <c r="AH284" s="5" t="s">
        <v>1571</v>
      </c>
      <c r="AI284" s="5" t="s">
        <v>364</v>
      </c>
      <c r="AJ284" s="5" t="s">
        <v>364</v>
      </c>
      <c r="AK284" s="5">
        <v>6.72</v>
      </c>
      <c r="AL284" s="6">
        <v>5</v>
      </c>
      <c r="AM284" s="6" t="s">
        <v>377</v>
      </c>
      <c r="AN284" s="6">
        <f t="shared" si="24"/>
        <v>0</v>
      </c>
      <c r="AO284" s="6">
        <v>16.8</v>
      </c>
      <c r="AP284" s="6">
        <v>16.8</v>
      </c>
      <c r="AQ284" s="6">
        <v>8.4</v>
      </c>
      <c r="AR284" s="6">
        <f t="shared" si="25"/>
        <v>0</v>
      </c>
      <c r="AS284" s="6">
        <f t="shared" si="26"/>
        <v>0</v>
      </c>
      <c r="AT284" s="6">
        <f t="shared" si="27"/>
        <v>0</v>
      </c>
      <c r="AU284" s="7">
        <v>0.2</v>
      </c>
      <c r="AV284" s="7">
        <f t="shared" si="28"/>
        <v>0.60000000000000009</v>
      </c>
      <c r="AW284" s="5">
        <v>16.22</v>
      </c>
      <c r="AX284">
        <v>0</v>
      </c>
      <c r="AY284">
        <f>VLOOKUP(A284,'[2]查询当前所有门店保管帐库存（后勤用）'!$D$1:$G$65536,4,FALSE)</f>
        <v>11</v>
      </c>
      <c r="AZ284">
        <f t="shared" si="29"/>
        <v>11</v>
      </c>
    </row>
    <row r="285" spans="1:54">
      <c r="A285" s="5">
        <v>26410</v>
      </c>
      <c r="B285" s="5" t="s">
        <v>351</v>
      </c>
      <c r="C285" s="5"/>
      <c r="D285" s="5"/>
      <c r="E285" s="5" t="s">
        <v>1572</v>
      </c>
      <c r="F285" s="5" t="s">
        <v>1513</v>
      </c>
      <c r="G285" s="5" t="s">
        <v>1573</v>
      </c>
      <c r="H285" s="5" t="s">
        <v>1537</v>
      </c>
      <c r="I285" s="5">
        <v>46</v>
      </c>
      <c r="J285" s="5">
        <v>1223.9000000000001</v>
      </c>
      <c r="K285" s="5">
        <v>681.89359999999999</v>
      </c>
      <c r="L285" s="6" t="s">
        <v>1574</v>
      </c>
      <c r="M285" s="5">
        <v>1.53</v>
      </c>
      <c r="N285" s="5">
        <v>40.799999999999997</v>
      </c>
      <c r="O285" s="5" t="s">
        <v>364</v>
      </c>
      <c r="P285" s="5" t="s">
        <v>364</v>
      </c>
      <c r="Q285" s="5" t="s">
        <v>372</v>
      </c>
      <c r="R285" s="5">
        <v>284</v>
      </c>
      <c r="S285" s="5">
        <v>3407.6714000000002</v>
      </c>
      <c r="T285" s="5">
        <v>185.22</v>
      </c>
      <c r="U285" s="5">
        <v>185.22</v>
      </c>
      <c r="V285" s="5">
        <v>1</v>
      </c>
      <c r="W285" s="5" t="s">
        <v>1346</v>
      </c>
      <c r="X285" s="5">
        <v>111</v>
      </c>
      <c r="Y285" s="5" t="s">
        <v>1539</v>
      </c>
      <c r="Z285" s="5">
        <v>11102</v>
      </c>
      <c r="AA285" s="5" t="s">
        <v>1540</v>
      </c>
      <c r="AB285" s="5" t="s">
        <v>373</v>
      </c>
      <c r="AC285" s="5" t="s">
        <v>361</v>
      </c>
      <c r="AD285" s="5" t="s">
        <v>362</v>
      </c>
      <c r="AE285" s="5" t="s">
        <v>363</v>
      </c>
      <c r="AF285" s="5" t="s">
        <v>374</v>
      </c>
      <c r="AG285" s="5" t="s">
        <v>414</v>
      </c>
      <c r="AH285" s="5" t="s">
        <v>1575</v>
      </c>
      <c r="AI285" s="5" t="s">
        <v>364</v>
      </c>
      <c r="AJ285" s="5" t="s">
        <v>364</v>
      </c>
      <c r="AK285" s="5">
        <v>11.44</v>
      </c>
      <c r="AL285" s="6">
        <v>5</v>
      </c>
      <c r="AM285" s="6" t="s">
        <v>377</v>
      </c>
      <c r="AN285" s="6">
        <f t="shared" si="24"/>
        <v>0</v>
      </c>
      <c r="AO285" s="6">
        <v>28.6</v>
      </c>
      <c r="AP285" s="6">
        <v>28.6</v>
      </c>
      <c r="AQ285" s="6">
        <v>14.3</v>
      </c>
      <c r="AR285" s="6">
        <f t="shared" si="25"/>
        <v>0</v>
      </c>
      <c r="AS285" s="6">
        <f t="shared" si="26"/>
        <v>0</v>
      </c>
      <c r="AT285" s="6">
        <f t="shared" si="27"/>
        <v>0</v>
      </c>
      <c r="AU285" s="7">
        <v>0.2</v>
      </c>
      <c r="AV285" s="7">
        <f t="shared" si="28"/>
        <v>0.60000000000000009</v>
      </c>
      <c r="AW285" s="5">
        <v>26.61</v>
      </c>
      <c r="AX285">
        <v>0</v>
      </c>
      <c r="AY285">
        <f>VLOOKUP(A285,'[2]查询当前所有门店保管帐库存（后勤用）'!$D$1:$G$65536,4,FALSE)</f>
        <v>10</v>
      </c>
      <c r="AZ285">
        <f t="shared" si="29"/>
        <v>10</v>
      </c>
    </row>
    <row r="286" spans="1:54">
      <c r="A286" s="5">
        <v>63648</v>
      </c>
      <c r="B286" s="5" t="s">
        <v>351</v>
      </c>
      <c r="C286" s="5"/>
      <c r="D286" s="5"/>
      <c r="E286" s="5" t="s">
        <v>1580</v>
      </c>
      <c r="F286" s="5" t="s">
        <v>1513</v>
      </c>
      <c r="G286" s="5" t="s">
        <v>1581</v>
      </c>
      <c r="H286" s="5" t="s">
        <v>1582</v>
      </c>
      <c r="I286" s="5">
        <v>263</v>
      </c>
      <c r="J286" s="5">
        <v>5424.86</v>
      </c>
      <c r="K286" s="5">
        <v>3670.06</v>
      </c>
      <c r="L286" s="6" t="s">
        <v>1583</v>
      </c>
      <c r="M286" s="5">
        <v>8.77</v>
      </c>
      <c r="N286" s="5">
        <v>180.83</v>
      </c>
      <c r="O286" s="5" t="s">
        <v>364</v>
      </c>
      <c r="P286" s="5" t="s">
        <v>364</v>
      </c>
      <c r="Q286" s="5" t="s">
        <v>372</v>
      </c>
      <c r="R286" s="5">
        <v>400</v>
      </c>
      <c r="S286" s="5">
        <v>2787.6</v>
      </c>
      <c r="T286" s="5">
        <v>45.63</v>
      </c>
      <c r="U286" s="5">
        <v>45.63</v>
      </c>
      <c r="V286" s="5">
        <v>1</v>
      </c>
      <c r="W286" s="5" t="s">
        <v>1346</v>
      </c>
      <c r="X286" s="5">
        <v>121</v>
      </c>
      <c r="Y286" s="5" t="s">
        <v>1584</v>
      </c>
      <c r="Z286" s="5">
        <v>12122</v>
      </c>
      <c r="AA286" s="5" t="s">
        <v>1585</v>
      </c>
      <c r="AB286" s="5" t="s">
        <v>373</v>
      </c>
      <c r="AC286" s="5" t="s">
        <v>361</v>
      </c>
      <c r="AD286" s="5" t="s">
        <v>362</v>
      </c>
      <c r="AE286" s="5" t="s">
        <v>363</v>
      </c>
      <c r="AF286" s="5" t="s">
        <v>374</v>
      </c>
      <c r="AG286" s="5" t="s">
        <v>414</v>
      </c>
      <c r="AH286" s="5" t="s">
        <v>1586</v>
      </c>
      <c r="AI286" s="5" t="s">
        <v>364</v>
      </c>
      <c r="AJ286" s="5" t="s">
        <v>364</v>
      </c>
      <c r="AK286" s="5">
        <v>6</v>
      </c>
      <c r="AL286" s="6">
        <v>5</v>
      </c>
      <c r="AM286" s="6" t="s">
        <v>377</v>
      </c>
      <c r="AN286" s="6">
        <f t="shared" si="24"/>
        <v>0</v>
      </c>
      <c r="AO286" s="6">
        <v>21</v>
      </c>
      <c r="AP286" s="6">
        <v>21</v>
      </c>
      <c r="AQ286" s="6">
        <v>10.5</v>
      </c>
      <c r="AR286" s="6">
        <f t="shared" si="25"/>
        <v>0</v>
      </c>
      <c r="AS286" s="6">
        <f t="shared" si="26"/>
        <v>0</v>
      </c>
      <c r="AT286" s="6">
        <f t="shared" si="27"/>
        <v>0</v>
      </c>
      <c r="AU286" s="7">
        <v>0.42857142857142855</v>
      </c>
      <c r="AV286" s="7">
        <f t="shared" si="28"/>
        <v>0.7142857142857143</v>
      </c>
      <c r="AW286" s="5">
        <v>20.63</v>
      </c>
      <c r="AX286">
        <v>1</v>
      </c>
      <c r="AY286">
        <f>VLOOKUP(A286,'[2]查询当前所有门店保管帐库存（后勤用）'!$D$1:$G$65536,4,FALSE)</f>
        <v>10</v>
      </c>
      <c r="AZ286">
        <f t="shared" si="29"/>
        <v>8</v>
      </c>
    </row>
    <row r="287" spans="1:54">
      <c r="A287" s="5">
        <v>101084</v>
      </c>
      <c r="B287" s="5" t="s">
        <v>351</v>
      </c>
      <c r="C287" s="5"/>
      <c r="D287" s="5"/>
      <c r="E287" s="5" t="s">
        <v>1736</v>
      </c>
      <c r="F287" s="5" t="s">
        <v>353</v>
      </c>
      <c r="G287" s="5" t="s">
        <v>1737</v>
      </c>
      <c r="H287" s="5" t="s">
        <v>407</v>
      </c>
      <c r="I287" s="5">
        <v>8</v>
      </c>
      <c r="J287" s="5">
        <v>163.86</v>
      </c>
      <c r="K287" s="5">
        <v>103.86</v>
      </c>
      <c r="L287" s="6" t="s">
        <v>1738</v>
      </c>
      <c r="M287" s="5">
        <v>0.27</v>
      </c>
      <c r="N287" s="5">
        <v>5.46</v>
      </c>
      <c r="O287" s="5" t="s">
        <v>364</v>
      </c>
      <c r="P287" s="5" t="s">
        <v>364</v>
      </c>
      <c r="Q287" s="5" t="s">
        <v>372</v>
      </c>
      <c r="R287" s="5">
        <v>66</v>
      </c>
      <c r="S287" s="5">
        <v>495</v>
      </c>
      <c r="T287" s="5">
        <v>247.5</v>
      </c>
      <c r="U287" s="5">
        <v>247.5</v>
      </c>
      <c r="V287" s="5">
        <v>1</v>
      </c>
      <c r="W287" s="5" t="s">
        <v>1346</v>
      </c>
      <c r="X287" s="5">
        <v>107</v>
      </c>
      <c r="Y287" s="5" t="s">
        <v>1462</v>
      </c>
      <c r="Z287" s="5">
        <v>10702</v>
      </c>
      <c r="AA287" s="5" t="s">
        <v>1463</v>
      </c>
      <c r="AB287" s="5" t="s">
        <v>373</v>
      </c>
      <c r="AC287" s="5" t="s">
        <v>361</v>
      </c>
      <c r="AD287" s="5" t="s">
        <v>362</v>
      </c>
      <c r="AE287" s="5" t="s">
        <v>363</v>
      </c>
      <c r="AF287" s="5" t="s">
        <v>374</v>
      </c>
      <c r="AG287" s="5" t="s">
        <v>414</v>
      </c>
      <c r="AH287" s="5" t="s">
        <v>1739</v>
      </c>
      <c r="AI287" s="5" t="s">
        <v>364</v>
      </c>
      <c r="AJ287" s="5" t="s">
        <v>364</v>
      </c>
      <c r="AK287" s="5">
        <v>7.5</v>
      </c>
      <c r="AL287" s="6">
        <v>5</v>
      </c>
      <c r="AM287" s="6" t="s">
        <v>377</v>
      </c>
      <c r="AN287" s="6">
        <f t="shared" si="24"/>
        <v>0</v>
      </c>
      <c r="AO287" s="6">
        <v>23.8</v>
      </c>
      <c r="AP287" s="6">
        <v>23.8</v>
      </c>
      <c r="AQ287" s="6">
        <v>11.9</v>
      </c>
      <c r="AR287" s="6">
        <f t="shared" si="25"/>
        <v>0</v>
      </c>
      <c r="AS287" s="6">
        <f t="shared" si="26"/>
        <v>0</v>
      </c>
      <c r="AT287" s="6">
        <f t="shared" si="27"/>
        <v>0</v>
      </c>
      <c r="AU287" s="7">
        <v>0.36974789915966388</v>
      </c>
      <c r="AV287" s="7">
        <f t="shared" si="28"/>
        <v>0.68487394957983194</v>
      </c>
      <c r="AW287" s="5">
        <v>20.48</v>
      </c>
      <c r="AX287">
        <v>0</v>
      </c>
      <c r="AY287">
        <f>VLOOKUP(A287,'[2]查询当前所有门店保管帐库存（后勤用）'!$D$1:$G$65536,4,FALSE)</f>
        <v>11</v>
      </c>
      <c r="AZ287">
        <f t="shared" si="29"/>
        <v>11</v>
      </c>
    </row>
    <row r="288" spans="1:54">
      <c r="A288" s="5">
        <v>47011</v>
      </c>
      <c r="B288" s="5" t="s">
        <v>351</v>
      </c>
      <c r="C288" s="5"/>
      <c r="D288" s="5"/>
      <c r="E288" s="5" t="s">
        <v>1740</v>
      </c>
      <c r="F288" s="5" t="s">
        <v>353</v>
      </c>
      <c r="G288" s="5" t="s">
        <v>1741</v>
      </c>
      <c r="H288" s="5" t="s">
        <v>407</v>
      </c>
      <c r="I288" s="5">
        <v>44</v>
      </c>
      <c r="J288" s="5">
        <v>530.77</v>
      </c>
      <c r="K288" s="5">
        <v>331.89</v>
      </c>
      <c r="L288" s="6" t="s">
        <v>1742</v>
      </c>
      <c r="M288" s="5">
        <v>1.47</v>
      </c>
      <c r="N288" s="5">
        <v>17.690000000000001</v>
      </c>
      <c r="O288" s="5" t="s">
        <v>364</v>
      </c>
      <c r="P288" s="5" t="s">
        <v>364</v>
      </c>
      <c r="Q288" s="5" t="s">
        <v>372</v>
      </c>
      <c r="R288" s="5">
        <v>72</v>
      </c>
      <c r="S288" s="5">
        <v>325.44</v>
      </c>
      <c r="T288" s="5">
        <v>49.09</v>
      </c>
      <c r="U288" s="5">
        <v>49.09</v>
      </c>
      <c r="V288" s="5">
        <v>1</v>
      </c>
      <c r="W288" s="5" t="s">
        <v>1346</v>
      </c>
      <c r="X288" s="5">
        <v>109</v>
      </c>
      <c r="Y288" s="5" t="s">
        <v>1509</v>
      </c>
      <c r="Z288" s="5">
        <v>10902</v>
      </c>
      <c r="AA288" s="5" t="s">
        <v>1510</v>
      </c>
      <c r="AB288" s="5" t="s">
        <v>373</v>
      </c>
      <c r="AC288" s="5" t="s">
        <v>361</v>
      </c>
      <c r="AD288" s="5" t="s">
        <v>489</v>
      </c>
      <c r="AE288" s="5" t="s">
        <v>363</v>
      </c>
      <c r="AF288" s="5" t="s">
        <v>374</v>
      </c>
      <c r="AG288" s="5" t="s">
        <v>414</v>
      </c>
      <c r="AH288" s="5" t="s">
        <v>1743</v>
      </c>
      <c r="AI288" s="5" t="s">
        <v>364</v>
      </c>
      <c r="AJ288" s="9">
        <v>40778</v>
      </c>
      <c r="AK288" s="5">
        <v>4.5199999999999996</v>
      </c>
      <c r="AL288" s="6">
        <v>5</v>
      </c>
      <c r="AM288" s="6" t="s">
        <v>377</v>
      </c>
      <c r="AN288" s="6">
        <f t="shared" si="24"/>
        <v>0</v>
      </c>
      <c r="AO288" s="6">
        <v>12.8</v>
      </c>
      <c r="AP288" s="6">
        <v>12.8</v>
      </c>
      <c r="AQ288" s="6">
        <v>6.4</v>
      </c>
      <c r="AR288" s="6">
        <f t="shared" si="25"/>
        <v>0</v>
      </c>
      <c r="AS288" s="6">
        <f t="shared" si="26"/>
        <v>0</v>
      </c>
      <c r="AT288" s="6">
        <f t="shared" si="27"/>
        <v>0</v>
      </c>
      <c r="AU288" s="7">
        <v>0.29375000000000001</v>
      </c>
      <c r="AV288" s="7">
        <f t="shared" si="28"/>
        <v>0.64687500000000009</v>
      </c>
      <c r="AW288" s="5">
        <v>12.06</v>
      </c>
      <c r="AX288">
        <v>0</v>
      </c>
      <c r="AY288">
        <f>VLOOKUP(A288,'[2]查询当前所有门店保管帐库存（后勤用）'!$D$1:$G$65536,4,FALSE)</f>
        <v>5</v>
      </c>
      <c r="AZ288">
        <f t="shared" si="29"/>
        <v>5</v>
      </c>
    </row>
    <row r="289" spans="1:54">
      <c r="A289" s="5">
        <v>12650</v>
      </c>
      <c r="B289" s="5" t="s">
        <v>351</v>
      </c>
      <c r="C289" s="5">
        <f>VLOOKUP(A289,[1]查询时间段分门店销售明细!$D$1:$N$65536,11,FALSE)</f>
        <v>6</v>
      </c>
      <c r="D289" s="5">
        <f>VLOOKUP(A289,[1]查询时间段分门店销售明细!$D$1:$O$65536,12,FALSE)</f>
        <v>46.18</v>
      </c>
      <c r="E289" s="5" t="s">
        <v>1744</v>
      </c>
      <c r="F289" s="5" t="s">
        <v>353</v>
      </c>
      <c r="G289" s="5" t="s">
        <v>1811</v>
      </c>
      <c r="H289" s="5" t="s">
        <v>1812</v>
      </c>
      <c r="I289" s="5">
        <v>499.5</v>
      </c>
      <c r="J289" s="5">
        <v>3835.81</v>
      </c>
      <c r="K289" s="5">
        <v>2583.48</v>
      </c>
      <c r="L289" s="6" t="s">
        <v>1813</v>
      </c>
      <c r="M289" s="5">
        <v>16.649999999999999</v>
      </c>
      <c r="N289" s="5">
        <v>127.86</v>
      </c>
      <c r="O289" s="5" t="s">
        <v>364</v>
      </c>
      <c r="P289" s="5" t="s">
        <v>364</v>
      </c>
      <c r="Q289" s="5" t="s">
        <v>372</v>
      </c>
      <c r="R289" s="5">
        <v>581</v>
      </c>
      <c r="S289" s="5">
        <v>1455.68</v>
      </c>
      <c r="T289" s="5">
        <v>34.89</v>
      </c>
      <c r="U289" s="5">
        <v>34.89</v>
      </c>
      <c r="V289" s="5">
        <v>1</v>
      </c>
      <c r="W289" s="5" t="s">
        <v>1346</v>
      </c>
      <c r="X289" s="5">
        <v>101</v>
      </c>
      <c r="Y289" s="5" t="s">
        <v>1401</v>
      </c>
      <c r="Z289" s="5">
        <v>10107</v>
      </c>
      <c r="AA289" s="5" t="s">
        <v>1747</v>
      </c>
      <c r="AB289" s="5" t="s">
        <v>373</v>
      </c>
      <c r="AC289" s="5" t="s">
        <v>361</v>
      </c>
      <c r="AD289" s="5" t="s">
        <v>362</v>
      </c>
      <c r="AE289" s="5" t="s">
        <v>363</v>
      </c>
      <c r="AF289" s="5" t="s">
        <v>374</v>
      </c>
      <c r="AG289" s="5" t="s">
        <v>414</v>
      </c>
      <c r="AH289" s="5" t="s">
        <v>1814</v>
      </c>
      <c r="AI289" s="5" t="s">
        <v>364</v>
      </c>
      <c r="AJ289" s="5" t="s">
        <v>364</v>
      </c>
      <c r="AK289" s="5">
        <v>2.5</v>
      </c>
      <c r="AL289" s="6">
        <v>5</v>
      </c>
      <c r="AM289" s="6" t="s">
        <v>377</v>
      </c>
      <c r="AN289" s="6">
        <f t="shared" si="24"/>
        <v>15</v>
      </c>
      <c r="AO289" s="6">
        <v>7.8</v>
      </c>
      <c r="AP289" s="6">
        <v>7.8</v>
      </c>
      <c r="AQ289" s="6">
        <v>3.9</v>
      </c>
      <c r="AR289" s="6">
        <f t="shared" si="25"/>
        <v>23.4</v>
      </c>
      <c r="AS289" s="6">
        <f t="shared" si="26"/>
        <v>31.18</v>
      </c>
      <c r="AT289" s="6">
        <f t="shared" si="27"/>
        <v>8.3999999999999986</v>
      </c>
      <c r="AU289" s="7">
        <v>0.35897435897435898</v>
      </c>
      <c r="AV289" s="7">
        <f t="shared" si="28"/>
        <v>0.67948717948717952</v>
      </c>
      <c r="AW289" s="5">
        <v>7.68</v>
      </c>
      <c r="AX289">
        <v>6</v>
      </c>
      <c r="AY289">
        <f>VLOOKUP(A289,'[2]查询当前所有门店保管帐库存（后勤用）'!$D$1:$G$65536,4,FALSE)</f>
        <v>25</v>
      </c>
      <c r="AZ289">
        <f t="shared" si="29"/>
        <v>13</v>
      </c>
    </row>
    <row r="290" spans="1:54">
      <c r="A290" s="5">
        <v>40673</v>
      </c>
      <c r="B290" s="5" t="s">
        <v>351</v>
      </c>
      <c r="C290" s="5">
        <f>VLOOKUP(A290,[1]查询时间段分门店销售明细!$D$1:$N$65536,11,FALSE)</f>
        <v>5</v>
      </c>
      <c r="D290" s="5">
        <f>VLOOKUP(A290,[1]查询时间段分门店销售明细!$D$1:$O$65536,12,FALSE)</f>
        <v>87.27</v>
      </c>
      <c r="E290" s="5" t="s">
        <v>1834</v>
      </c>
      <c r="F290" s="5" t="s">
        <v>353</v>
      </c>
      <c r="G290" s="5" t="s">
        <v>1835</v>
      </c>
      <c r="H290" s="5" t="s">
        <v>1831</v>
      </c>
      <c r="I290" s="5">
        <v>272</v>
      </c>
      <c r="J290" s="5">
        <v>4564.71</v>
      </c>
      <c r="K290" s="5">
        <v>2712.47</v>
      </c>
      <c r="L290" s="6" t="s">
        <v>1836</v>
      </c>
      <c r="M290" s="5">
        <v>9.07</v>
      </c>
      <c r="N290" s="5">
        <v>152.16</v>
      </c>
      <c r="O290" s="5" t="s">
        <v>364</v>
      </c>
      <c r="P290" s="5" t="s">
        <v>364</v>
      </c>
      <c r="Q290" s="5" t="s">
        <v>372</v>
      </c>
      <c r="R290" s="5">
        <v>352</v>
      </c>
      <c r="S290" s="5">
        <v>2399.6999999999998</v>
      </c>
      <c r="T290" s="5">
        <v>38.82</v>
      </c>
      <c r="U290" s="5">
        <v>38.82</v>
      </c>
      <c r="V290" s="5">
        <v>1</v>
      </c>
      <c r="W290" s="5" t="s">
        <v>1346</v>
      </c>
      <c r="X290" s="5">
        <v>107</v>
      </c>
      <c r="Y290" s="5" t="s">
        <v>1462</v>
      </c>
      <c r="Z290" s="5">
        <v>10703</v>
      </c>
      <c r="AA290" s="5" t="s">
        <v>1488</v>
      </c>
      <c r="AB290" s="5" t="s">
        <v>373</v>
      </c>
      <c r="AC290" s="5" t="s">
        <v>361</v>
      </c>
      <c r="AD290" s="5" t="s">
        <v>362</v>
      </c>
      <c r="AE290" s="5" t="s">
        <v>1601</v>
      </c>
      <c r="AF290" s="5" t="s">
        <v>374</v>
      </c>
      <c r="AG290" s="5" t="s">
        <v>414</v>
      </c>
      <c r="AH290" s="5" t="s">
        <v>1837</v>
      </c>
      <c r="AI290" s="5" t="s">
        <v>364</v>
      </c>
      <c r="AJ290" s="5" t="s">
        <v>364</v>
      </c>
      <c r="AK290" s="5">
        <v>6.8</v>
      </c>
      <c r="AL290" s="6">
        <v>5</v>
      </c>
      <c r="AM290" s="6" t="s">
        <v>377</v>
      </c>
      <c r="AN290" s="6">
        <f t="shared" si="24"/>
        <v>34</v>
      </c>
      <c r="AO290" s="6">
        <v>18.5</v>
      </c>
      <c r="AP290" s="6">
        <v>17</v>
      </c>
      <c r="AQ290" s="6">
        <v>9.25</v>
      </c>
      <c r="AR290" s="6">
        <f t="shared" si="25"/>
        <v>46.25</v>
      </c>
      <c r="AS290" s="6">
        <f t="shared" si="26"/>
        <v>53.269999999999996</v>
      </c>
      <c r="AT290" s="6">
        <f t="shared" si="27"/>
        <v>12.25</v>
      </c>
      <c r="AU290" s="7">
        <v>0.26486486486486488</v>
      </c>
      <c r="AV290" s="7">
        <f t="shared" si="28"/>
        <v>0.6</v>
      </c>
      <c r="AW290" s="5">
        <v>16.78</v>
      </c>
      <c r="AX290">
        <v>5</v>
      </c>
      <c r="AY290">
        <f>VLOOKUP(A290,'[2]查询当前所有门店保管帐库存（后勤用）'!$D$1:$G$65536,4,FALSE)</f>
        <v>37</v>
      </c>
      <c r="AZ290">
        <f t="shared" si="29"/>
        <v>27</v>
      </c>
    </row>
    <row r="291" spans="1:54">
      <c r="A291" s="5">
        <v>115429</v>
      </c>
      <c r="B291" s="5" t="s">
        <v>351</v>
      </c>
      <c r="C291" s="5"/>
      <c r="D291" s="5"/>
      <c r="E291" s="5" t="s">
        <v>1903</v>
      </c>
      <c r="F291" s="5" t="s">
        <v>353</v>
      </c>
      <c r="G291" s="5" t="s">
        <v>1904</v>
      </c>
      <c r="H291" s="5" t="s">
        <v>1905</v>
      </c>
      <c r="I291" s="5">
        <v>32</v>
      </c>
      <c r="J291" s="5">
        <v>986.33</v>
      </c>
      <c r="K291" s="5">
        <v>574.83000000000004</v>
      </c>
      <c r="L291" s="6" t="s">
        <v>1906</v>
      </c>
      <c r="M291" s="5">
        <v>1.07</v>
      </c>
      <c r="N291" s="5">
        <v>32.880000000000003</v>
      </c>
      <c r="O291" s="5" t="s">
        <v>364</v>
      </c>
      <c r="P291" s="5" t="s">
        <v>364</v>
      </c>
      <c r="Q291" s="5" t="s">
        <v>372</v>
      </c>
      <c r="R291" s="5">
        <v>181</v>
      </c>
      <c r="S291" s="5">
        <v>2333.9</v>
      </c>
      <c r="T291" s="5">
        <v>169.69</v>
      </c>
      <c r="U291" s="5">
        <v>169.69</v>
      </c>
      <c r="V291" s="5">
        <v>1</v>
      </c>
      <c r="W291" s="5" t="s">
        <v>1346</v>
      </c>
      <c r="X291" s="5">
        <v>115</v>
      </c>
      <c r="Y291" s="5" t="s">
        <v>1378</v>
      </c>
      <c r="Z291" s="5">
        <v>11501</v>
      </c>
      <c r="AA291" s="5" t="s">
        <v>1379</v>
      </c>
      <c r="AB291" s="5" t="s">
        <v>373</v>
      </c>
      <c r="AC291" s="5" t="s">
        <v>361</v>
      </c>
      <c r="AD291" s="5" t="s">
        <v>362</v>
      </c>
      <c r="AE291" s="5" t="s">
        <v>363</v>
      </c>
      <c r="AF291" s="5" t="s">
        <v>374</v>
      </c>
      <c r="AG291" s="5" t="s">
        <v>414</v>
      </c>
      <c r="AH291" s="5" t="s">
        <v>1907</v>
      </c>
      <c r="AI291" s="5" t="s">
        <v>364</v>
      </c>
      <c r="AJ291" s="5" t="s">
        <v>364</v>
      </c>
      <c r="AK291" s="5">
        <v>12.8</v>
      </c>
      <c r="AL291" s="6">
        <v>5</v>
      </c>
      <c r="AM291" s="6" t="s">
        <v>377</v>
      </c>
      <c r="AN291" s="6">
        <f t="shared" si="24"/>
        <v>0</v>
      </c>
      <c r="AO291" s="6">
        <v>35.6</v>
      </c>
      <c r="AP291" s="6">
        <v>35.6</v>
      </c>
      <c r="AQ291" s="6">
        <v>17.8</v>
      </c>
      <c r="AR291" s="6">
        <f t="shared" si="25"/>
        <v>0</v>
      </c>
      <c r="AS291" s="6">
        <f t="shared" si="26"/>
        <v>0</v>
      </c>
      <c r="AT291" s="6">
        <f t="shared" si="27"/>
        <v>0</v>
      </c>
      <c r="AU291" s="7">
        <v>0.28089887640449435</v>
      </c>
      <c r="AV291" s="7">
        <f t="shared" si="28"/>
        <v>0.6404494382022472</v>
      </c>
      <c r="AW291" s="5">
        <v>30.82</v>
      </c>
      <c r="AX291">
        <v>0</v>
      </c>
      <c r="AY291">
        <f>VLOOKUP(A291,'[2]查询当前所有门店保管帐库存（后勤用）'!$D$1:$G$65536,4,FALSE)</f>
        <v>5</v>
      </c>
      <c r="AZ291">
        <f t="shared" si="29"/>
        <v>5</v>
      </c>
    </row>
    <row r="292" spans="1:54">
      <c r="A292" s="5">
        <v>118248</v>
      </c>
      <c r="B292" s="5" t="s">
        <v>1341</v>
      </c>
      <c r="C292" s="5"/>
      <c r="D292" s="5"/>
      <c r="E292" s="5" t="s">
        <v>1995</v>
      </c>
      <c r="F292" s="5" t="s">
        <v>353</v>
      </c>
      <c r="G292" s="5" t="s">
        <v>1996</v>
      </c>
      <c r="H292" s="5" t="s">
        <v>1997</v>
      </c>
      <c r="I292" s="5">
        <v>50</v>
      </c>
      <c r="J292" s="5">
        <v>1445.74</v>
      </c>
      <c r="K292" s="5">
        <v>841.32</v>
      </c>
      <c r="L292" s="6" t="s">
        <v>1998</v>
      </c>
      <c r="M292" s="5">
        <v>1.67</v>
      </c>
      <c r="N292" s="5">
        <v>48.19</v>
      </c>
      <c r="O292" s="5" t="s">
        <v>364</v>
      </c>
      <c r="P292" s="5" t="s">
        <v>364</v>
      </c>
      <c r="Q292" s="5" t="s">
        <v>372</v>
      </c>
      <c r="R292" s="5">
        <v>166</v>
      </c>
      <c r="S292" s="5">
        <v>2033.9</v>
      </c>
      <c r="T292" s="5">
        <v>99.6</v>
      </c>
      <c r="U292" s="5">
        <v>99.6</v>
      </c>
      <c r="V292" s="5">
        <v>1</v>
      </c>
      <c r="W292" s="5" t="s">
        <v>1346</v>
      </c>
      <c r="X292" s="5">
        <v>126</v>
      </c>
      <c r="Y292" s="5" t="s">
        <v>1478</v>
      </c>
      <c r="Z292" s="5">
        <v>12608</v>
      </c>
      <c r="AA292" s="5" t="s">
        <v>1972</v>
      </c>
      <c r="AB292" s="5" t="s">
        <v>373</v>
      </c>
      <c r="AC292" s="5" t="s">
        <v>361</v>
      </c>
      <c r="AD292" s="5" t="s">
        <v>362</v>
      </c>
      <c r="AE292" s="5" t="s">
        <v>363</v>
      </c>
      <c r="AF292" s="5" t="s">
        <v>374</v>
      </c>
      <c r="AG292" s="5" t="s">
        <v>414</v>
      </c>
      <c r="AH292" s="5" t="s">
        <v>1999</v>
      </c>
      <c r="AI292" s="5" t="s">
        <v>364</v>
      </c>
      <c r="AJ292" s="5" t="s">
        <v>364</v>
      </c>
      <c r="AK292" s="5">
        <v>11.76</v>
      </c>
      <c r="AL292" s="6">
        <v>5</v>
      </c>
      <c r="AM292" s="6" t="s">
        <v>377</v>
      </c>
      <c r="AN292" s="6">
        <f t="shared" si="24"/>
        <v>0</v>
      </c>
      <c r="AO292" s="6">
        <v>30</v>
      </c>
      <c r="AP292" s="6">
        <v>30</v>
      </c>
      <c r="AQ292" s="6">
        <v>15</v>
      </c>
      <c r="AR292" s="6">
        <f t="shared" si="25"/>
        <v>0</v>
      </c>
      <c r="AS292" s="6">
        <f t="shared" si="26"/>
        <v>0</v>
      </c>
      <c r="AT292" s="6">
        <f t="shared" si="27"/>
        <v>0</v>
      </c>
      <c r="AU292" s="7">
        <v>0.21600000000000003</v>
      </c>
      <c r="AV292" s="7">
        <f t="shared" si="28"/>
        <v>0.6080000000000001</v>
      </c>
      <c r="AW292" s="5">
        <v>28.91</v>
      </c>
      <c r="AX292">
        <v>0</v>
      </c>
      <c r="AY292">
        <f>VLOOKUP(A292,'[2]查询当前所有门店保管帐库存（后勤用）'!$D$1:$G$65536,4,FALSE)</f>
        <v>2</v>
      </c>
      <c r="AZ292">
        <f t="shared" si="29"/>
        <v>2</v>
      </c>
    </row>
    <row r="293" spans="1:54">
      <c r="A293" s="5">
        <v>118251</v>
      </c>
      <c r="B293" s="5" t="s">
        <v>351</v>
      </c>
      <c r="C293" s="5"/>
      <c r="D293" s="5"/>
      <c r="E293" s="5" t="s">
        <v>1995</v>
      </c>
      <c r="F293" s="5" t="s">
        <v>353</v>
      </c>
      <c r="G293" s="5" t="s">
        <v>2000</v>
      </c>
      <c r="H293" s="5" t="s">
        <v>1997</v>
      </c>
      <c r="I293" s="5">
        <v>74</v>
      </c>
      <c r="J293" s="5">
        <v>2161.71</v>
      </c>
      <c r="K293" s="5">
        <v>1275.29</v>
      </c>
      <c r="L293" s="6" t="s">
        <v>1188</v>
      </c>
      <c r="M293" s="5">
        <v>2.4700000000000002</v>
      </c>
      <c r="N293" s="5">
        <v>72.06</v>
      </c>
      <c r="O293" s="5" t="s">
        <v>364</v>
      </c>
      <c r="P293" s="5" t="s">
        <v>364</v>
      </c>
      <c r="Q293" s="5" t="s">
        <v>372</v>
      </c>
      <c r="R293" s="5">
        <v>169</v>
      </c>
      <c r="S293" s="5">
        <v>2048.15</v>
      </c>
      <c r="T293" s="5">
        <v>68.510000000000005</v>
      </c>
      <c r="U293" s="5">
        <v>68.510000000000005</v>
      </c>
      <c r="V293" s="5">
        <v>1</v>
      </c>
      <c r="W293" s="5" t="s">
        <v>1346</v>
      </c>
      <c r="X293" s="5">
        <v>126</v>
      </c>
      <c r="Y293" s="5" t="s">
        <v>1478</v>
      </c>
      <c r="Z293" s="5">
        <v>12608</v>
      </c>
      <c r="AA293" s="5" t="s">
        <v>1972</v>
      </c>
      <c r="AB293" s="5" t="s">
        <v>373</v>
      </c>
      <c r="AC293" s="5" t="s">
        <v>361</v>
      </c>
      <c r="AD293" s="5" t="s">
        <v>362</v>
      </c>
      <c r="AE293" s="5" t="s">
        <v>363</v>
      </c>
      <c r="AF293" s="5" t="s">
        <v>374</v>
      </c>
      <c r="AG293" s="5" t="s">
        <v>414</v>
      </c>
      <c r="AH293" s="5" t="s">
        <v>2001</v>
      </c>
      <c r="AI293" s="5" t="s">
        <v>364</v>
      </c>
      <c r="AJ293" s="5" t="s">
        <v>364</v>
      </c>
      <c r="AK293" s="5">
        <v>11.76</v>
      </c>
      <c r="AL293" s="6">
        <v>5</v>
      </c>
      <c r="AM293" s="6" t="s">
        <v>377</v>
      </c>
      <c r="AN293" s="6">
        <f t="shared" si="24"/>
        <v>0</v>
      </c>
      <c r="AO293" s="6">
        <v>30</v>
      </c>
      <c r="AP293" s="6">
        <v>30</v>
      </c>
      <c r="AQ293" s="6">
        <v>15</v>
      </c>
      <c r="AR293" s="6">
        <f t="shared" si="25"/>
        <v>0</v>
      </c>
      <c r="AS293" s="6">
        <f t="shared" si="26"/>
        <v>0</v>
      </c>
      <c r="AT293" s="6">
        <f t="shared" si="27"/>
        <v>0</v>
      </c>
      <c r="AU293" s="7">
        <v>0.21600000000000003</v>
      </c>
      <c r="AV293" s="7">
        <f t="shared" si="28"/>
        <v>0.6080000000000001</v>
      </c>
      <c r="AW293" s="5">
        <v>29.21</v>
      </c>
      <c r="AX293">
        <v>0</v>
      </c>
      <c r="AY293">
        <f>VLOOKUP(A293,'[2]查询当前所有门店保管帐库存（后勤用）'!$D$1:$G$65536,4,FALSE)</f>
        <v>2</v>
      </c>
      <c r="AZ293">
        <f t="shared" si="29"/>
        <v>2</v>
      </c>
    </row>
    <row r="294" spans="1:54">
      <c r="A294" s="5">
        <v>67091</v>
      </c>
      <c r="B294" s="5" t="s">
        <v>1341</v>
      </c>
      <c r="C294" s="5"/>
      <c r="D294" s="5"/>
      <c r="E294" s="5" t="s">
        <v>2013</v>
      </c>
      <c r="F294" s="5" t="s">
        <v>353</v>
      </c>
      <c r="G294" s="5" t="s">
        <v>1514</v>
      </c>
      <c r="H294" s="5" t="s">
        <v>2014</v>
      </c>
      <c r="I294" s="5">
        <v>148</v>
      </c>
      <c r="J294" s="5">
        <v>2566.5500000000002</v>
      </c>
      <c r="K294" s="5">
        <v>1591.1479999999999</v>
      </c>
      <c r="L294" s="6" t="s">
        <v>1420</v>
      </c>
      <c r="M294" s="5">
        <v>4.93</v>
      </c>
      <c r="N294" s="5">
        <v>85.55</v>
      </c>
      <c r="O294" s="5" t="s">
        <v>364</v>
      </c>
      <c r="P294" s="5" t="s">
        <v>364</v>
      </c>
      <c r="Q294" s="5" t="s">
        <v>372</v>
      </c>
      <c r="R294" s="5">
        <v>217</v>
      </c>
      <c r="S294" s="5">
        <v>1434.6387999999999</v>
      </c>
      <c r="T294" s="5">
        <v>43.99</v>
      </c>
      <c r="U294" s="5">
        <v>43.99</v>
      </c>
      <c r="V294" s="5">
        <v>1</v>
      </c>
      <c r="W294" s="5" t="s">
        <v>1346</v>
      </c>
      <c r="X294" s="5">
        <v>121</v>
      </c>
      <c r="Y294" s="5" t="s">
        <v>1584</v>
      </c>
      <c r="Z294" s="5">
        <v>12108</v>
      </c>
      <c r="AA294" s="5" t="s">
        <v>1608</v>
      </c>
      <c r="AB294" s="5" t="s">
        <v>373</v>
      </c>
      <c r="AC294" s="5" t="s">
        <v>361</v>
      </c>
      <c r="AD294" s="5" t="s">
        <v>362</v>
      </c>
      <c r="AE294" s="5" t="s">
        <v>363</v>
      </c>
      <c r="AF294" s="5" t="s">
        <v>374</v>
      </c>
      <c r="AG294" s="5" t="s">
        <v>414</v>
      </c>
      <c r="AH294" s="5" t="s">
        <v>2015</v>
      </c>
      <c r="AI294" s="5" t="s">
        <v>364</v>
      </c>
      <c r="AJ294" s="5" t="s">
        <v>364</v>
      </c>
      <c r="AK294" s="5">
        <v>6.5759999999999996</v>
      </c>
      <c r="AL294" s="6">
        <v>5</v>
      </c>
      <c r="AM294" s="6" t="s">
        <v>377</v>
      </c>
      <c r="AN294" s="6">
        <f t="shared" si="24"/>
        <v>0</v>
      </c>
      <c r="AO294" s="6">
        <v>18</v>
      </c>
      <c r="AP294" s="6">
        <v>18</v>
      </c>
      <c r="AQ294" s="6">
        <v>9</v>
      </c>
      <c r="AR294" s="6">
        <f t="shared" si="25"/>
        <v>0</v>
      </c>
      <c r="AS294" s="6">
        <f t="shared" si="26"/>
        <v>0</v>
      </c>
      <c r="AT294" s="6">
        <f t="shared" si="27"/>
        <v>0</v>
      </c>
      <c r="AU294" s="7">
        <v>0.26933333333333337</v>
      </c>
      <c r="AV294" s="7">
        <f t="shared" si="28"/>
        <v>0.6346666666666666</v>
      </c>
      <c r="AW294" s="5">
        <v>17.34</v>
      </c>
      <c r="AX294">
        <v>4</v>
      </c>
      <c r="AY294">
        <f>VLOOKUP(A294,'[2]查询当前所有门店保管帐库存（后勤用）'!$D$1:$G$65536,4,FALSE)</f>
        <v>2</v>
      </c>
      <c r="AZ294">
        <f t="shared" si="29"/>
        <v>-6</v>
      </c>
      <c r="BA294">
        <v>10</v>
      </c>
      <c r="BB294">
        <f>VLOOKUP(A294,[3]请货管理细单!$B$1:$I$65536,8,FALSE)</f>
        <v>10</v>
      </c>
    </row>
    <row r="295" spans="1:54">
      <c r="A295" s="5">
        <v>114906</v>
      </c>
      <c r="B295" s="5" t="s">
        <v>351</v>
      </c>
      <c r="C295" s="5">
        <f>VLOOKUP(A295,[1]查询时间段分门店销售明细!$D$1:$N$65536,11,FALSE)</f>
        <v>2</v>
      </c>
      <c r="D295" s="5">
        <f>VLOOKUP(A295,[1]查询时间段分门店销售明细!$D$1:$O$65536,12,FALSE)</f>
        <v>35.840000000000003</v>
      </c>
      <c r="E295" s="5" t="s">
        <v>2105</v>
      </c>
      <c r="F295" s="5" t="s">
        <v>353</v>
      </c>
      <c r="G295" s="5" t="s">
        <v>2106</v>
      </c>
      <c r="H295" s="5" t="s">
        <v>2093</v>
      </c>
      <c r="I295" s="5">
        <v>204</v>
      </c>
      <c r="J295" s="5">
        <v>3585.37</v>
      </c>
      <c r="K295" s="5">
        <v>1996.9975999999999</v>
      </c>
      <c r="L295" s="6" t="s">
        <v>2107</v>
      </c>
      <c r="M295" s="5">
        <v>6.8</v>
      </c>
      <c r="N295" s="5">
        <v>119.51</v>
      </c>
      <c r="O295" s="5" t="s">
        <v>364</v>
      </c>
      <c r="P295" s="5" t="s">
        <v>364</v>
      </c>
      <c r="Q295" s="5" t="s">
        <v>372</v>
      </c>
      <c r="R295" s="5">
        <v>462</v>
      </c>
      <c r="S295" s="5">
        <v>3611.0399998399998</v>
      </c>
      <c r="T295" s="5">
        <v>67.94</v>
      </c>
      <c r="U295" s="5">
        <v>67.94</v>
      </c>
      <c r="V295" s="5">
        <v>1</v>
      </c>
      <c r="W295" s="5" t="s">
        <v>1346</v>
      </c>
      <c r="X295" s="5">
        <v>112</v>
      </c>
      <c r="Y295" s="5" t="s">
        <v>1362</v>
      </c>
      <c r="Z295" s="5">
        <v>11203</v>
      </c>
      <c r="AA295" s="5" t="s">
        <v>1363</v>
      </c>
      <c r="AB295" s="5" t="s">
        <v>373</v>
      </c>
      <c r="AC295" s="5" t="s">
        <v>361</v>
      </c>
      <c r="AD295" s="5" t="s">
        <v>362</v>
      </c>
      <c r="AE295" s="5" t="s">
        <v>363</v>
      </c>
      <c r="AF295" s="5" t="s">
        <v>374</v>
      </c>
      <c r="AG295" s="5" t="s">
        <v>414</v>
      </c>
      <c r="AH295" s="5" t="s">
        <v>2108</v>
      </c>
      <c r="AI295" s="5" t="s">
        <v>364</v>
      </c>
      <c r="AJ295" s="5" t="s">
        <v>364</v>
      </c>
      <c r="AK295" s="5">
        <v>7.72</v>
      </c>
      <c r="AL295" s="6">
        <v>5</v>
      </c>
      <c r="AM295" s="6" t="s">
        <v>377</v>
      </c>
      <c r="AN295" s="6">
        <f t="shared" si="24"/>
        <v>15.44</v>
      </c>
      <c r="AO295" s="6">
        <v>19.8</v>
      </c>
      <c r="AP295" s="6">
        <v>19.8</v>
      </c>
      <c r="AQ295" s="6">
        <v>9.9</v>
      </c>
      <c r="AR295" s="6">
        <f t="shared" si="25"/>
        <v>19.8</v>
      </c>
      <c r="AS295" s="6">
        <f t="shared" si="26"/>
        <v>20.400000000000006</v>
      </c>
      <c r="AT295" s="6">
        <f t="shared" si="27"/>
        <v>4.3600000000000012</v>
      </c>
      <c r="AU295" s="7">
        <v>0.22020202020202026</v>
      </c>
      <c r="AV295" s="7">
        <f t="shared" si="28"/>
        <v>0.61010101010101014</v>
      </c>
      <c r="AW295" s="5">
        <v>17.579999999999998</v>
      </c>
      <c r="AX295">
        <v>2</v>
      </c>
      <c r="AY295">
        <f>VLOOKUP(A295,'[2]查询当前所有门店保管帐库存（后勤用）'!$D$1:$G$65536,4,FALSE)</f>
        <v>13</v>
      </c>
      <c r="AZ295">
        <f t="shared" si="29"/>
        <v>9</v>
      </c>
    </row>
    <row r="296" spans="1:54">
      <c r="A296" s="5">
        <v>74801</v>
      </c>
      <c r="B296" s="5" t="s">
        <v>351</v>
      </c>
      <c r="C296" s="5"/>
      <c r="D296" s="5"/>
      <c r="E296" s="5" t="s">
        <v>2149</v>
      </c>
      <c r="F296" s="5" t="s">
        <v>353</v>
      </c>
      <c r="G296" s="5" t="s">
        <v>2150</v>
      </c>
      <c r="H296" s="5" t="s">
        <v>2151</v>
      </c>
      <c r="I296" s="5">
        <v>4</v>
      </c>
      <c r="J296" s="5">
        <v>316</v>
      </c>
      <c r="K296" s="5">
        <v>216</v>
      </c>
      <c r="L296" s="6" t="s">
        <v>2152</v>
      </c>
      <c r="M296" s="5">
        <v>0.13</v>
      </c>
      <c r="N296" s="5">
        <v>10.53</v>
      </c>
      <c r="O296" s="5" t="s">
        <v>364</v>
      </c>
      <c r="P296" s="5" t="s">
        <v>364</v>
      </c>
      <c r="Q296" s="5" t="s">
        <v>372</v>
      </c>
      <c r="R296" s="5">
        <v>30</v>
      </c>
      <c r="S296" s="5">
        <v>750</v>
      </c>
      <c r="T296" s="5">
        <v>225</v>
      </c>
      <c r="U296" s="5">
        <v>225</v>
      </c>
      <c r="V296" s="5">
        <v>1</v>
      </c>
      <c r="W296" s="5" t="s">
        <v>1346</v>
      </c>
      <c r="X296" s="5">
        <v>116</v>
      </c>
      <c r="Y296" s="5" t="s">
        <v>1937</v>
      </c>
      <c r="Z296" s="5">
        <v>11601</v>
      </c>
      <c r="AA296" s="5" t="s">
        <v>1938</v>
      </c>
      <c r="AB296" s="5" t="s">
        <v>373</v>
      </c>
      <c r="AC296" s="5" t="s">
        <v>361</v>
      </c>
      <c r="AD296" s="5" t="s">
        <v>362</v>
      </c>
      <c r="AE296" s="5" t="s">
        <v>363</v>
      </c>
      <c r="AF296" s="5" t="s">
        <v>374</v>
      </c>
      <c r="AG296" s="5" t="s">
        <v>414</v>
      </c>
      <c r="AH296" s="5" t="s">
        <v>2153</v>
      </c>
      <c r="AI296" s="5" t="s">
        <v>364</v>
      </c>
      <c r="AJ296" s="5" t="s">
        <v>364</v>
      </c>
      <c r="AK296" s="5">
        <v>25</v>
      </c>
      <c r="AL296" s="6">
        <v>5</v>
      </c>
      <c r="AM296" s="6" t="s">
        <v>377</v>
      </c>
      <c r="AN296" s="6">
        <f t="shared" si="24"/>
        <v>0</v>
      </c>
      <c r="AO296" s="6">
        <v>80</v>
      </c>
      <c r="AP296" s="6">
        <v>80</v>
      </c>
      <c r="AQ296" s="6">
        <v>40</v>
      </c>
      <c r="AR296" s="6">
        <f t="shared" si="25"/>
        <v>0</v>
      </c>
      <c r="AS296" s="6">
        <f t="shared" si="26"/>
        <v>0</v>
      </c>
      <c r="AT296" s="6">
        <f t="shared" si="27"/>
        <v>0</v>
      </c>
      <c r="AU296" s="7">
        <v>0.375</v>
      </c>
      <c r="AV296" s="7">
        <f t="shared" si="28"/>
        <v>0.6875</v>
      </c>
      <c r="AW296" s="5">
        <v>79</v>
      </c>
      <c r="AX296">
        <v>0</v>
      </c>
      <c r="AY296">
        <f>VLOOKUP(A296,'[2]查询当前所有门店保管帐库存（后勤用）'!$D$1:$G$65536,4,FALSE)</f>
        <v>9</v>
      </c>
      <c r="AZ296">
        <f t="shared" si="29"/>
        <v>9</v>
      </c>
    </row>
    <row r="297" spans="1:54">
      <c r="A297" s="5">
        <v>75245</v>
      </c>
      <c r="B297" s="5" t="s">
        <v>351</v>
      </c>
      <c r="C297" s="5"/>
      <c r="D297" s="5"/>
      <c r="E297" s="5" t="s">
        <v>2220</v>
      </c>
      <c r="F297" s="5" t="s">
        <v>353</v>
      </c>
      <c r="G297" s="5" t="s">
        <v>2221</v>
      </c>
      <c r="H297" s="5" t="s">
        <v>2222</v>
      </c>
      <c r="I297" s="5">
        <v>211.5</v>
      </c>
      <c r="J297" s="5">
        <v>3330.17</v>
      </c>
      <c r="K297" s="5">
        <v>2095.422</v>
      </c>
      <c r="L297" s="6" t="s">
        <v>2223</v>
      </c>
      <c r="M297" s="5">
        <v>7.05</v>
      </c>
      <c r="N297" s="5">
        <v>111.01</v>
      </c>
      <c r="O297" s="5" t="s">
        <v>364</v>
      </c>
      <c r="P297" s="5" t="s">
        <v>364</v>
      </c>
      <c r="Q297" s="5" t="s">
        <v>372</v>
      </c>
      <c r="R297" s="5">
        <v>427</v>
      </c>
      <c r="S297" s="5">
        <v>2520.6080000000002</v>
      </c>
      <c r="T297" s="5">
        <v>60.57</v>
      </c>
      <c r="U297" s="5">
        <v>60.57</v>
      </c>
      <c r="V297" s="5">
        <v>1</v>
      </c>
      <c r="W297" s="5" t="s">
        <v>1346</v>
      </c>
      <c r="X297" s="5">
        <v>103</v>
      </c>
      <c r="Y297" s="5" t="s">
        <v>1408</v>
      </c>
      <c r="Z297" s="5">
        <v>10306</v>
      </c>
      <c r="AA297" s="5" t="s">
        <v>2224</v>
      </c>
      <c r="AB297" s="5" t="s">
        <v>373</v>
      </c>
      <c r="AC297" s="5" t="s">
        <v>361</v>
      </c>
      <c r="AD297" s="5" t="s">
        <v>362</v>
      </c>
      <c r="AE297" s="5" t="s">
        <v>363</v>
      </c>
      <c r="AF297" s="5" t="s">
        <v>374</v>
      </c>
      <c r="AG297" s="5" t="s">
        <v>414</v>
      </c>
      <c r="AH297" s="5" t="s">
        <v>2225</v>
      </c>
      <c r="AI297" s="5" t="s">
        <v>364</v>
      </c>
      <c r="AJ297" s="5" t="s">
        <v>364</v>
      </c>
      <c r="AK297" s="5">
        <v>5.7</v>
      </c>
      <c r="AL297" s="6">
        <v>5</v>
      </c>
      <c r="AM297" s="6" t="s">
        <v>377</v>
      </c>
      <c r="AN297" s="6">
        <f t="shared" si="24"/>
        <v>0</v>
      </c>
      <c r="AO297" s="6">
        <v>17</v>
      </c>
      <c r="AP297" s="6">
        <v>17</v>
      </c>
      <c r="AQ297" s="6">
        <v>8.5</v>
      </c>
      <c r="AR297" s="6">
        <f t="shared" si="25"/>
        <v>0</v>
      </c>
      <c r="AS297" s="6">
        <f t="shared" si="26"/>
        <v>0</v>
      </c>
      <c r="AT297" s="6">
        <f t="shared" si="27"/>
        <v>0</v>
      </c>
      <c r="AU297" s="7">
        <v>0.32941176470588235</v>
      </c>
      <c r="AV297" s="7">
        <f t="shared" si="28"/>
        <v>0.66470588235294126</v>
      </c>
      <c r="AW297" s="5">
        <v>15.75</v>
      </c>
      <c r="AX297">
        <v>0</v>
      </c>
      <c r="AY297">
        <f>VLOOKUP(A297,'[2]查询当前所有门店保管帐库存（后勤用）'!$D$1:$G$65536,4,FALSE)</f>
        <v>20</v>
      </c>
      <c r="AZ297">
        <f t="shared" si="29"/>
        <v>20</v>
      </c>
    </row>
    <row r="298" spans="1:54">
      <c r="A298" s="5">
        <v>62718</v>
      </c>
      <c r="B298" s="5" t="s">
        <v>351</v>
      </c>
      <c r="C298" s="5">
        <f>VLOOKUP(A298,[1]查询时间段分门店销售明细!$D$1:$N$65536,11,FALSE)</f>
        <v>24</v>
      </c>
      <c r="D298" s="5">
        <f>VLOOKUP(A298,[1]查询时间段分门店销售明细!$D$1:$O$65536,12,FALSE)</f>
        <v>276.45999999999998</v>
      </c>
      <c r="E298" s="5" t="s">
        <v>2242</v>
      </c>
      <c r="F298" s="5" t="s">
        <v>353</v>
      </c>
      <c r="G298" s="5" t="s">
        <v>2261</v>
      </c>
      <c r="H298" s="5" t="s">
        <v>2247</v>
      </c>
      <c r="I298" s="5">
        <v>805</v>
      </c>
      <c r="J298" s="5">
        <v>9208.06</v>
      </c>
      <c r="K298" s="5">
        <v>6147.63</v>
      </c>
      <c r="L298" s="6" t="s">
        <v>1272</v>
      </c>
      <c r="M298" s="5">
        <v>26.83</v>
      </c>
      <c r="N298" s="5">
        <v>306.94</v>
      </c>
      <c r="O298" s="5" t="s">
        <v>364</v>
      </c>
      <c r="P298" s="5" t="s">
        <v>364</v>
      </c>
      <c r="Q298" s="5" t="s">
        <v>372</v>
      </c>
      <c r="R298" s="5">
        <v>862.75</v>
      </c>
      <c r="S298" s="5">
        <v>3279.7325000000001</v>
      </c>
      <c r="T298" s="5">
        <v>32.15</v>
      </c>
      <c r="U298" s="5">
        <v>32.15</v>
      </c>
      <c r="V298" s="5">
        <v>1</v>
      </c>
      <c r="W298" s="5" t="s">
        <v>1346</v>
      </c>
      <c r="X298" s="5">
        <v>123</v>
      </c>
      <c r="Y298" s="5" t="s">
        <v>1701</v>
      </c>
      <c r="Z298" s="5">
        <v>12306</v>
      </c>
      <c r="AA298" s="5" t="s">
        <v>2237</v>
      </c>
      <c r="AB298" s="5" t="s">
        <v>373</v>
      </c>
      <c r="AC298" s="5" t="s">
        <v>361</v>
      </c>
      <c r="AD298" s="5" t="s">
        <v>362</v>
      </c>
      <c r="AE298" s="5" t="s">
        <v>363</v>
      </c>
      <c r="AF298" s="5" t="s">
        <v>374</v>
      </c>
      <c r="AG298" s="5" t="s">
        <v>414</v>
      </c>
      <c r="AH298" s="5" t="s">
        <v>2245</v>
      </c>
      <c r="AI298" s="5" t="s">
        <v>364</v>
      </c>
      <c r="AJ298" s="5" t="s">
        <v>364</v>
      </c>
      <c r="AK298" s="5">
        <v>3.8</v>
      </c>
      <c r="AL298" s="6">
        <v>5</v>
      </c>
      <c r="AM298" s="6" t="s">
        <v>377</v>
      </c>
      <c r="AN298" s="6">
        <f t="shared" si="24"/>
        <v>91.199999999999989</v>
      </c>
      <c r="AO298" s="6">
        <v>12</v>
      </c>
      <c r="AP298" s="6">
        <v>12</v>
      </c>
      <c r="AQ298" s="6">
        <v>6</v>
      </c>
      <c r="AR298" s="6">
        <f t="shared" si="25"/>
        <v>144</v>
      </c>
      <c r="AS298" s="6">
        <f t="shared" si="26"/>
        <v>185.26</v>
      </c>
      <c r="AT298" s="6">
        <f t="shared" si="27"/>
        <v>52.800000000000011</v>
      </c>
      <c r="AU298" s="7">
        <v>0.3666666666666667</v>
      </c>
      <c r="AV298" s="7">
        <f t="shared" si="28"/>
        <v>0.68333333333333324</v>
      </c>
      <c r="AW298" s="5">
        <v>11.44</v>
      </c>
      <c r="AX298">
        <v>24</v>
      </c>
      <c r="AY298">
        <f>VLOOKUP(A298,'[2]查询当前所有门店保管帐库存（后勤用）'!$D$1:$G$65536,4,FALSE)</f>
        <v>66</v>
      </c>
      <c r="AZ298">
        <f t="shared" si="29"/>
        <v>18</v>
      </c>
    </row>
    <row r="299" spans="1:54">
      <c r="A299" s="5">
        <v>64936</v>
      </c>
      <c r="B299" s="5" t="s">
        <v>351</v>
      </c>
      <c r="C299" s="5">
        <f>VLOOKUP(A299,[1]查询时间段分门店销售明细!$D$1:$N$65536,11,FALSE)</f>
        <v>2</v>
      </c>
      <c r="D299" s="5">
        <f>VLOOKUP(A299,[1]查询时间段分门店销售明细!$D$1:$O$65536,12,FALSE)</f>
        <v>24.5</v>
      </c>
      <c r="E299" s="5" t="s">
        <v>2276</v>
      </c>
      <c r="F299" s="5" t="s">
        <v>353</v>
      </c>
      <c r="G299" s="5" t="s">
        <v>2277</v>
      </c>
      <c r="H299" s="5" t="s">
        <v>2273</v>
      </c>
      <c r="I299" s="5">
        <v>420</v>
      </c>
      <c r="J299" s="5">
        <v>5131.2700000000004</v>
      </c>
      <c r="K299" s="5">
        <v>3839.32</v>
      </c>
      <c r="L299" s="6" t="s">
        <v>2278</v>
      </c>
      <c r="M299" s="5">
        <v>14</v>
      </c>
      <c r="N299" s="5">
        <v>171.04</v>
      </c>
      <c r="O299" s="5" t="s">
        <v>364</v>
      </c>
      <c r="P299" s="5" t="s">
        <v>364</v>
      </c>
      <c r="Q299" s="5" t="s">
        <v>372</v>
      </c>
      <c r="R299" s="5">
        <v>427</v>
      </c>
      <c r="S299" s="5">
        <v>1323.4880000000001</v>
      </c>
      <c r="T299" s="5">
        <v>30.5</v>
      </c>
      <c r="U299" s="5">
        <v>30.5</v>
      </c>
      <c r="V299" s="5">
        <v>1</v>
      </c>
      <c r="W299" s="5" t="s">
        <v>1346</v>
      </c>
      <c r="X299" s="5">
        <v>101</v>
      </c>
      <c r="Y299" s="5" t="s">
        <v>1401</v>
      </c>
      <c r="Z299" s="5">
        <v>10102</v>
      </c>
      <c r="AA299" s="5" t="s">
        <v>1690</v>
      </c>
      <c r="AB299" s="5" t="s">
        <v>373</v>
      </c>
      <c r="AC299" s="5" t="s">
        <v>361</v>
      </c>
      <c r="AD299" s="5" t="s">
        <v>362</v>
      </c>
      <c r="AE299" s="5" t="s">
        <v>363</v>
      </c>
      <c r="AF299" s="5" t="s">
        <v>374</v>
      </c>
      <c r="AG299" s="5" t="s">
        <v>414</v>
      </c>
      <c r="AH299" s="5" t="s">
        <v>2279</v>
      </c>
      <c r="AI299" s="5" t="s">
        <v>364</v>
      </c>
      <c r="AJ299" s="5" t="s">
        <v>364</v>
      </c>
      <c r="AK299" s="5">
        <v>3.05</v>
      </c>
      <c r="AL299" s="6">
        <v>5</v>
      </c>
      <c r="AM299" s="6" t="s">
        <v>377</v>
      </c>
      <c r="AN299" s="6">
        <f t="shared" si="24"/>
        <v>6.1</v>
      </c>
      <c r="AO299" s="6">
        <v>12.5</v>
      </c>
      <c r="AP299" s="6">
        <v>12.5</v>
      </c>
      <c r="AQ299" s="6">
        <v>6.25</v>
      </c>
      <c r="AR299" s="6">
        <f t="shared" si="25"/>
        <v>12.5</v>
      </c>
      <c r="AS299" s="6">
        <f t="shared" si="26"/>
        <v>18.399999999999999</v>
      </c>
      <c r="AT299" s="6">
        <f t="shared" si="27"/>
        <v>6.4</v>
      </c>
      <c r="AU299" s="7">
        <v>0.51200000000000001</v>
      </c>
      <c r="AV299" s="7">
        <f t="shared" si="28"/>
        <v>0.75599999999999989</v>
      </c>
      <c r="AW299" s="5">
        <v>12.22</v>
      </c>
      <c r="AX299">
        <v>2</v>
      </c>
      <c r="AY299">
        <f>VLOOKUP(A299,'[2]查询当前所有门店保管帐库存（后勤用）'!$D$1:$G$65536,4,FALSE)</f>
        <v>6</v>
      </c>
      <c r="AZ299">
        <f t="shared" si="29"/>
        <v>2</v>
      </c>
      <c r="BB299">
        <f>VLOOKUP(A299,[3]请货管理细单!$B$1:$I$65536,8,FALSE)</f>
        <v>10</v>
      </c>
    </row>
    <row r="300" spans="1:54">
      <c r="A300" s="5">
        <v>118408</v>
      </c>
      <c r="B300" s="5" t="s">
        <v>351</v>
      </c>
      <c r="C300" s="5"/>
      <c r="D300" s="5"/>
      <c r="E300" s="5" t="s">
        <v>2304</v>
      </c>
      <c r="F300" s="5" t="s">
        <v>353</v>
      </c>
      <c r="G300" s="5" t="s">
        <v>2305</v>
      </c>
      <c r="H300" s="5" t="s">
        <v>2306</v>
      </c>
      <c r="I300" s="5">
        <v>76</v>
      </c>
      <c r="J300" s="5">
        <v>1827.43</v>
      </c>
      <c r="K300" s="5">
        <v>1113.03</v>
      </c>
      <c r="L300" s="6" t="s">
        <v>2307</v>
      </c>
      <c r="M300" s="5">
        <v>2.5299999999999998</v>
      </c>
      <c r="N300" s="5">
        <v>60.91</v>
      </c>
      <c r="O300" s="5" t="s">
        <v>364</v>
      </c>
      <c r="P300" s="5" t="s">
        <v>364</v>
      </c>
      <c r="Q300" s="5" t="s">
        <v>372</v>
      </c>
      <c r="R300" s="5">
        <v>117</v>
      </c>
      <c r="S300" s="5">
        <v>1099.8</v>
      </c>
      <c r="T300" s="5">
        <v>46.18</v>
      </c>
      <c r="U300" s="5">
        <v>46.18</v>
      </c>
      <c r="V300" s="5">
        <v>1</v>
      </c>
      <c r="W300" s="5" t="s">
        <v>1346</v>
      </c>
      <c r="X300" s="5">
        <v>111</v>
      </c>
      <c r="Y300" s="5" t="s">
        <v>1539</v>
      </c>
      <c r="Z300" s="5">
        <v>11109</v>
      </c>
      <c r="AA300" s="5" t="s">
        <v>1558</v>
      </c>
      <c r="AB300" s="5" t="s">
        <v>364</v>
      </c>
      <c r="AC300" s="5" t="s">
        <v>361</v>
      </c>
      <c r="AD300" s="5" t="s">
        <v>362</v>
      </c>
      <c r="AE300" s="5" t="s">
        <v>363</v>
      </c>
      <c r="AF300" s="5" t="s">
        <v>374</v>
      </c>
      <c r="AG300" s="5" t="s">
        <v>414</v>
      </c>
      <c r="AH300" s="5" t="s">
        <v>2308</v>
      </c>
      <c r="AI300" s="5" t="s">
        <v>364</v>
      </c>
      <c r="AJ300" s="5" t="s">
        <v>364</v>
      </c>
      <c r="AK300" s="5">
        <v>9.4</v>
      </c>
      <c r="AL300" s="6">
        <v>5</v>
      </c>
      <c r="AM300" s="6" t="s">
        <v>377</v>
      </c>
      <c r="AN300" s="6">
        <f t="shared" si="24"/>
        <v>0</v>
      </c>
      <c r="AO300" s="6">
        <v>24.7</v>
      </c>
      <c r="AP300" s="6">
        <v>24.7</v>
      </c>
      <c r="AQ300" s="6">
        <v>12.35</v>
      </c>
      <c r="AR300" s="6">
        <f t="shared" si="25"/>
        <v>0</v>
      </c>
      <c r="AS300" s="6">
        <f t="shared" si="26"/>
        <v>0</v>
      </c>
      <c r="AT300" s="6">
        <f t="shared" si="27"/>
        <v>0</v>
      </c>
      <c r="AU300" s="7">
        <v>0.23886639676113355</v>
      </c>
      <c r="AV300" s="7">
        <f t="shared" si="28"/>
        <v>0.61943319838056676</v>
      </c>
      <c r="AW300" s="5">
        <v>24.05</v>
      </c>
      <c r="AX300">
        <v>0</v>
      </c>
      <c r="AY300">
        <f>VLOOKUP(A300,'[2]查询当前所有门店保管帐库存（后勤用）'!$D$1:$G$65536,4,FALSE)</f>
        <v>5</v>
      </c>
      <c r="AZ300">
        <f t="shared" si="29"/>
        <v>5</v>
      </c>
    </row>
    <row r="301" spans="1:54">
      <c r="A301" s="5">
        <v>37629</v>
      </c>
      <c r="B301" s="5" t="s">
        <v>351</v>
      </c>
      <c r="C301" s="5"/>
      <c r="D301" s="5"/>
      <c r="E301" s="5" t="s">
        <v>2309</v>
      </c>
      <c r="F301" s="5" t="s">
        <v>353</v>
      </c>
      <c r="G301" s="5" t="s">
        <v>2310</v>
      </c>
      <c r="H301" s="5" t="s">
        <v>2311</v>
      </c>
      <c r="I301" s="5">
        <v>323</v>
      </c>
      <c r="J301" s="5">
        <v>10382.219999999999</v>
      </c>
      <c r="K301" s="5">
        <v>5853.92</v>
      </c>
      <c r="L301" s="6" t="s">
        <v>2312</v>
      </c>
      <c r="M301" s="5">
        <v>10.77</v>
      </c>
      <c r="N301" s="5">
        <v>346.07</v>
      </c>
      <c r="O301" s="5" t="s">
        <v>364</v>
      </c>
      <c r="P301" s="5" t="s">
        <v>364</v>
      </c>
      <c r="Q301" s="5" t="s">
        <v>372</v>
      </c>
      <c r="R301" s="5">
        <v>515</v>
      </c>
      <c r="S301" s="5">
        <v>7231</v>
      </c>
      <c r="T301" s="5">
        <v>47.83</v>
      </c>
      <c r="U301" s="5">
        <v>47.83</v>
      </c>
      <c r="V301" s="5">
        <v>1</v>
      </c>
      <c r="W301" s="5" t="s">
        <v>1346</v>
      </c>
      <c r="X301" s="5">
        <v>106</v>
      </c>
      <c r="Y301" s="5" t="s">
        <v>1522</v>
      </c>
      <c r="Z301" s="5">
        <v>10601</v>
      </c>
      <c r="AA301" s="5" t="s">
        <v>1523</v>
      </c>
      <c r="AB301" s="5" t="s">
        <v>373</v>
      </c>
      <c r="AC301" s="5" t="s">
        <v>361</v>
      </c>
      <c r="AD301" s="5" t="s">
        <v>362</v>
      </c>
      <c r="AE301" s="5" t="s">
        <v>363</v>
      </c>
      <c r="AF301" s="5" t="s">
        <v>374</v>
      </c>
      <c r="AG301" s="5" t="s">
        <v>414</v>
      </c>
      <c r="AH301" s="5" t="s">
        <v>2313</v>
      </c>
      <c r="AI301" s="5" t="s">
        <v>364</v>
      </c>
      <c r="AJ301" s="9">
        <v>40967</v>
      </c>
      <c r="AK301" s="5">
        <v>14</v>
      </c>
      <c r="AL301" s="6">
        <v>5</v>
      </c>
      <c r="AM301" s="6" t="s">
        <v>377</v>
      </c>
      <c r="AN301" s="6">
        <f t="shared" si="24"/>
        <v>0</v>
      </c>
      <c r="AO301" s="6">
        <v>39.799999999999997</v>
      </c>
      <c r="AP301" s="6">
        <v>39.799999999999997</v>
      </c>
      <c r="AQ301" s="6">
        <v>19.899999999999999</v>
      </c>
      <c r="AR301" s="6">
        <f t="shared" si="25"/>
        <v>0</v>
      </c>
      <c r="AS301" s="6">
        <f t="shared" si="26"/>
        <v>0</v>
      </c>
      <c r="AT301" s="6">
        <f t="shared" si="27"/>
        <v>0</v>
      </c>
      <c r="AU301" s="7">
        <v>0.29648241206030146</v>
      </c>
      <c r="AV301" s="7">
        <f t="shared" si="28"/>
        <v>0.64824120603015067</v>
      </c>
      <c r="AW301" s="5">
        <v>32.14</v>
      </c>
      <c r="AX301">
        <v>0</v>
      </c>
      <c r="AY301">
        <f>VLOOKUP(A301,'[2]查询当前所有门店保管帐库存（后勤用）'!$D$1:$G$65536,4,FALSE)</f>
        <v>11</v>
      </c>
      <c r="AZ301">
        <f t="shared" si="29"/>
        <v>11</v>
      </c>
      <c r="BB301">
        <f>VLOOKUP(A301,[3]请货管理细单!$B$1:$I$65536,8,FALSE)</f>
        <v>4</v>
      </c>
    </row>
    <row r="302" spans="1:54">
      <c r="A302" s="5">
        <v>63746</v>
      </c>
      <c r="B302" s="5" t="s">
        <v>351</v>
      </c>
      <c r="C302" s="5">
        <f>VLOOKUP(A302,[1]查询时间段分门店销售明细!$D$1:$N$65536,11,FALSE)</f>
        <v>1</v>
      </c>
      <c r="D302" s="5">
        <f>VLOOKUP(A302,[1]查询时间段分门店销售明细!$D$1:$O$65536,12,FALSE)</f>
        <v>49.05</v>
      </c>
      <c r="E302" s="5" t="s">
        <v>2318</v>
      </c>
      <c r="F302" s="5" t="s">
        <v>353</v>
      </c>
      <c r="G302" s="5" t="s">
        <v>2319</v>
      </c>
      <c r="H302" s="5" t="s">
        <v>2320</v>
      </c>
      <c r="I302" s="5">
        <v>361</v>
      </c>
      <c r="J302" s="5">
        <v>16234.55</v>
      </c>
      <c r="K302" s="5">
        <v>8648.51</v>
      </c>
      <c r="L302" s="6" t="s">
        <v>2321</v>
      </c>
      <c r="M302" s="5">
        <v>12.03</v>
      </c>
      <c r="N302" s="5">
        <v>541.15</v>
      </c>
      <c r="O302" s="5" t="s">
        <v>364</v>
      </c>
      <c r="P302" s="5" t="s">
        <v>364</v>
      </c>
      <c r="Q302" s="5" t="s">
        <v>372</v>
      </c>
      <c r="R302" s="5">
        <v>546</v>
      </c>
      <c r="S302" s="5">
        <v>11489.22</v>
      </c>
      <c r="T302" s="5">
        <v>45.37</v>
      </c>
      <c r="U302" s="5">
        <v>45.37</v>
      </c>
      <c r="V302" s="5">
        <v>1</v>
      </c>
      <c r="W302" s="5" t="s">
        <v>1346</v>
      </c>
      <c r="X302" s="5">
        <v>106</v>
      </c>
      <c r="Y302" s="5" t="s">
        <v>1522</v>
      </c>
      <c r="Z302" s="5">
        <v>10601</v>
      </c>
      <c r="AA302" s="5" t="s">
        <v>1523</v>
      </c>
      <c r="AB302" s="5" t="s">
        <v>373</v>
      </c>
      <c r="AC302" s="5" t="s">
        <v>361</v>
      </c>
      <c r="AD302" s="5" t="s">
        <v>362</v>
      </c>
      <c r="AE302" s="5" t="s">
        <v>363</v>
      </c>
      <c r="AF302" s="5" t="s">
        <v>374</v>
      </c>
      <c r="AG302" s="5" t="s">
        <v>414</v>
      </c>
      <c r="AH302" s="5" t="s">
        <v>2322</v>
      </c>
      <c r="AI302" s="5" t="s">
        <v>364</v>
      </c>
      <c r="AJ302" s="5" t="s">
        <v>364</v>
      </c>
      <c r="AK302" s="5">
        <v>21</v>
      </c>
      <c r="AL302" s="6">
        <v>5</v>
      </c>
      <c r="AM302" s="6" t="s">
        <v>377</v>
      </c>
      <c r="AN302" s="6">
        <f t="shared" si="24"/>
        <v>21</v>
      </c>
      <c r="AO302" s="6">
        <v>54.5</v>
      </c>
      <c r="AP302" s="6">
        <v>54.5</v>
      </c>
      <c r="AQ302" s="6">
        <v>27.25</v>
      </c>
      <c r="AR302" s="6">
        <f t="shared" si="25"/>
        <v>27.25</v>
      </c>
      <c r="AS302" s="6">
        <f t="shared" si="26"/>
        <v>28.049999999999997</v>
      </c>
      <c r="AT302" s="6">
        <f t="shared" si="27"/>
        <v>6.25</v>
      </c>
      <c r="AU302" s="7">
        <v>0.22935779816513763</v>
      </c>
      <c r="AV302" s="7">
        <f t="shared" si="28"/>
        <v>0.61467889908256879</v>
      </c>
      <c r="AW302" s="5">
        <v>44.97</v>
      </c>
      <c r="AX302">
        <v>1</v>
      </c>
      <c r="AY302">
        <f>VLOOKUP(A302,'[2]查询当前所有门店保管帐库存（后勤用）'!$D$1:$G$65536,4,FALSE)</f>
        <v>21</v>
      </c>
      <c r="AZ302">
        <f t="shared" si="29"/>
        <v>19</v>
      </c>
    </row>
    <row r="303" spans="1:54">
      <c r="A303" s="5">
        <v>25939</v>
      </c>
      <c r="B303" s="5" t="s">
        <v>1341</v>
      </c>
      <c r="C303" s="5"/>
      <c r="D303" s="5"/>
      <c r="E303" s="5" t="s">
        <v>2233</v>
      </c>
      <c r="F303" s="5" t="s">
        <v>353</v>
      </c>
      <c r="G303" s="5" t="s">
        <v>2388</v>
      </c>
      <c r="H303" s="5" t="s">
        <v>2389</v>
      </c>
      <c r="I303" s="5">
        <v>548</v>
      </c>
      <c r="J303" s="5">
        <v>9517.26</v>
      </c>
      <c r="K303" s="5">
        <v>5986.0140000000001</v>
      </c>
      <c r="L303" s="6" t="s">
        <v>2390</v>
      </c>
      <c r="M303" s="5">
        <v>18.27</v>
      </c>
      <c r="N303" s="5">
        <v>317.24</v>
      </c>
      <c r="O303" s="5" t="s">
        <v>364</v>
      </c>
      <c r="P303" s="5" t="s">
        <v>364</v>
      </c>
      <c r="Q303" s="5" t="s">
        <v>372</v>
      </c>
      <c r="R303" s="5">
        <v>742.2</v>
      </c>
      <c r="S303" s="5">
        <v>4789.3396012599997</v>
      </c>
      <c r="T303" s="5">
        <v>40.630000000000003</v>
      </c>
      <c r="U303" s="5">
        <v>40.630000000000003</v>
      </c>
      <c r="V303" s="5">
        <v>1</v>
      </c>
      <c r="W303" s="5" t="s">
        <v>1346</v>
      </c>
      <c r="X303" s="5">
        <v>123</v>
      </c>
      <c r="Y303" s="5" t="s">
        <v>1701</v>
      </c>
      <c r="Z303" s="5">
        <v>12306</v>
      </c>
      <c r="AA303" s="5" t="s">
        <v>2237</v>
      </c>
      <c r="AB303" s="5" t="s">
        <v>373</v>
      </c>
      <c r="AC303" s="5" t="s">
        <v>361</v>
      </c>
      <c r="AD303" s="5" t="s">
        <v>362</v>
      </c>
      <c r="AE303" s="5" t="s">
        <v>363</v>
      </c>
      <c r="AF303" s="5" t="s">
        <v>374</v>
      </c>
      <c r="AG303" s="5" t="s">
        <v>414</v>
      </c>
      <c r="AH303" s="5" t="s">
        <v>2391</v>
      </c>
      <c r="AI303" s="5" t="s">
        <v>364</v>
      </c>
      <c r="AJ303" s="5" t="s">
        <v>364</v>
      </c>
      <c r="AK303" s="5">
        <v>6.4020000000000001</v>
      </c>
      <c r="AL303" s="6">
        <v>5</v>
      </c>
      <c r="AM303" s="6" t="s">
        <v>377</v>
      </c>
      <c r="AN303" s="6">
        <f t="shared" si="24"/>
        <v>0</v>
      </c>
      <c r="AO303" s="6">
        <v>19</v>
      </c>
      <c r="AP303" s="6">
        <v>19</v>
      </c>
      <c r="AQ303" s="6">
        <v>9.5</v>
      </c>
      <c r="AR303" s="6">
        <f t="shared" si="25"/>
        <v>0</v>
      </c>
      <c r="AS303" s="6">
        <f t="shared" si="26"/>
        <v>0</v>
      </c>
      <c r="AT303" s="6">
        <f t="shared" si="27"/>
        <v>0</v>
      </c>
      <c r="AU303" s="7">
        <v>0.32610526315789473</v>
      </c>
      <c r="AV303" s="7">
        <f t="shared" si="28"/>
        <v>0.66305263157894734</v>
      </c>
      <c r="AW303" s="5">
        <v>17.37</v>
      </c>
      <c r="AX303">
        <v>6</v>
      </c>
      <c r="AY303">
        <f>VLOOKUP(A303,'[2]查询当前所有门店保管帐库存（后勤用）'!$D$1:$G$65536,4,FALSE)</f>
        <v>13</v>
      </c>
      <c r="AZ303">
        <f t="shared" si="29"/>
        <v>1</v>
      </c>
      <c r="BB303">
        <f>VLOOKUP(A303,[3]请货管理细单!$B$1:$I$65536,8,FALSE)</f>
        <v>5</v>
      </c>
    </row>
    <row r="304" spans="1:54">
      <c r="A304" s="5">
        <v>25940</v>
      </c>
      <c r="B304" s="5" t="s">
        <v>1341</v>
      </c>
      <c r="C304" s="5">
        <f>VLOOKUP(A304,[1]查询时间段分门店销售明细!$D$1:$N$65536,11,FALSE)</f>
        <v>4</v>
      </c>
      <c r="D304" s="5">
        <f>VLOOKUP(A304,[1]查询时间段分门店销售明细!$D$1:$O$65536,12,FALSE)</f>
        <v>45.95</v>
      </c>
      <c r="E304" s="5" t="s">
        <v>2392</v>
      </c>
      <c r="F304" s="5" t="s">
        <v>353</v>
      </c>
      <c r="G304" s="5" t="s">
        <v>2388</v>
      </c>
      <c r="H304" s="5" t="s">
        <v>2389</v>
      </c>
      <c r="I304" s="5">
        <v>330.2</v>
      </c>
      <c r="J304" s="5">
        <v>5734.28</v>
      </c>
      <c r="K304" s="5">
        <v>3614.9335999999998</v>
      </c>
      <c r="L304" s="6" t="s">
        <v>2393</v>
      </c>
      <c r="M304" s="5">
        <v>11.01</v>
      </c>
      <c r="N304" s="5">
        <v>191.14</v>
      </c>
      <c r="O304" s="5" t="s">
        <v>364</v>
      </c>
      <c r="P304" s="5" t="s">
        <v>364</v>
      </c>
      <c r="Q304" s="5" t="s">
        <v>372</v>
      </c>
      <c r="R304" s="5">
        <v>433.6</v>
      </c>
      <c r="S304" s="5">
        <v>2787.2175200000001</v>
      </c>
      <c r="T304" s="5">
        <v>39.39</v>
      </c>
      <c r="U304" s="5">
        <v>39.39</v>
      </c>
      <c r="V304" s="5">
        <v>1</v>
      </c>
      <c r="W304" s="5" t="s">
        <v>1346</v>
      </c>
      <c r="X304" s="5">
        <v>123</v>
      </c>
      <c r="Y304" s="5" t="s">
        <v>1701</v>
      </c>
      <c r="Z304" s="5">
        <v>12301</v>
      </c>
      <c r="AA304" s="5" t="s">
        <v>1794</v>
      </c>
      <c r="AB304" s="5" t="s">
        <v>373</v>
      </c>
      <c r="AC304" s="5" t="s">
        <v>361</v>
      </c>
      <c r="AD304" s="5" t="s">
        <v>362</v>
      </c>
      <c r="AE304" s="5" t="s">
        <v>363</v>
      </c>
      <c r="AF304" s="5" t="s">
        <v>374</v>
      </c>
      <c r="AG304" s="5" t="s">
        <v>414</v>
      </c>
      <c r="AH304" s="5" t="s">
        <v>2394</v>
      </c>
      <c r="AI304" s="5" t="s">
        <v>364</v>
      </c>
      <c r="AJ304" s="5" t="s">
        <v>364</v>
      </c>
      <c r="AK304" s="5">
        <v>6.4020000000000001</v>
      </c>
      <c r="AL304" s="6">
        <v>5</v>
      </c>
      <c r="AM304" s="6" t="s">
        <v>377</v>
      </c>
      <c r="AN304" s="6">
        <f t="shared" si="24"/>
        <v>25.608000000000001</v>
      </c>
      <c r="AO304" s="6">
        <v>19</v>
      </c>
      <c r="AP304" s="6">
        <v>19</v>
      </c>
      <c r="AQ304" s="6">
        <v>9.5</v>
      </c>
      <c r="AR304" s="6">
        <f t="shared" si="25"/>
        <v>38</v>
      </c>
      <c r="AS304" s="6">
        <f t="shared" si="26"/>
        <v>20.342000000000002</v>
      </c>
      <c r="AT304" s="6">
        <f t="shared" si="27"/>
        <v>12.391999999999999</v>
      </c>
      <c r="AU304" s="7">
        <v>0.32610526315789473</v>
      </c>
      <c r="AV304" s="7">
        <f t="shared" si="28"/>
        <v>0.66305263157894734</v>
      </c>
      <c r="AW304" s="5">
        <v>17.37</v>
      </c>
      <c r="AX304">
        <v>4</v>
      </c>
      <c r="AY304">
        <f>VLOOKUP(A304,'[2]查询当前所有门店保管帐库存（后勤用）'!$D$1:$G$65536,4,FALSE)</f>
        <v>6.8</v>
      </c>
      <c r="AZ304">
        <f t="shared" si="29"/>
        <v>-1.2000000000000002</v>
      </c>
      <c r="BA304">
        <v>2</v>
      </c>
      <c r="BB304">
        <f>VLOOKUP(A304,[3]请货管理细单!$B$1:$I$65536,8,FALSE)</f>
        <v>5</v>
      </c>
    </row>
    <row r="305" spans="1:54">
      <c r="A305" s="5">
        <v>66957</v>
      </c>
      <c r="B305" s="5" t="s">
        <v>351</v>
      </c>
      <c r="C305" s="5"/>
      <c r="D305" s="5"/>
      <c r="E305" s="5" t="s">
        <v>2404</v>
      </c>
      <c r="F305" s="5" t="s">
        <v>353</v>
      </c>
      <c r="G305" s="5" t="s">
        <v>2405</v>
      </c>
      <c r="H305" s="5" t="s">
        <v>2402</v>
      </c>
      <c r="I305" s="5">
        <v>223</v>
      </c>
      <c r="J305" s="5">
        <v>2495.63</v>
      </c>
      <c r="K305" s="5">
        <v>1462.22</v>
      </c>
      <c r="L305" s="6" t="s">
        <v>2406</v>
      </c>
      <c r="M305" s="5">
        <v>7.43</v>
      </c>
      <c r="N305" s="5">
        <v>83.19</v>
      </c>
      <c r="O305" s="5" t="s">
        <v>364</v>
      </c>
      <c r="P305" s="5" t="s">
        <v>364</v>
      </c>
      <c r="Q305" s="5" t="s">
        <v>372</v>
      </c>
      <c r="R305" s="5">
        <v>566.54999999999995</v>
      </c>
      <c r="S305" s="5">
        <v>2664.29</v>
      </c>
      <c r="T305" s="5">
        <v>76.22</v>
      </c>
      <c r="U305" s="5">
        <v>76.22</v>
      </c>
      <c r="V305" s="5">
        <v>1</v>
      </c>
      <c r="W305" s="5" t="s">
        <v>1346</v>
      </c>
      <c r="X305" s="5">
        <v>102</v>
      </c>
      <c r="Y305" s="5" t="s">
        <v>1808</v>
      </c>
      <c r="Z305" s="5">
        <v>10201</v>
      </c>
      <c r="AA305" s="5" t="s">
        <v>2006</v>
      </c>
      <c r="AB305" s="5" t="s">
        <v>373</v>
      </c>
      <c r="AC305" s="5" t="s">
        <v>361</v>
      </c>
      <c r="AD305" s="5" t="s">
        <v>362</v>
      </c>
      <c r="AE305" s="5" t="s">
        <v>363</v>
      </c>
      <c r="AF305" s="5" t="s">
        <v>374</v>
      </c>
      <c r="AG305" s="5" t="s">
        <v>414</v>
      </c>
      <c r="AH305" s="5" t="s">
        <v>2407</v>
      </c>
      <c r="AI305" s="5" t="s">
        <v>364</v>
      </c>
      <c r="AJ305" s="5" t="s">
        <v>364</v>
      </c>
      <c r="AK305" s="5">
        <v>4.5999999999999996</v>
      </c>
      <c r="AL305" s="6">
        <v>5</v>
      </c>
      <c r="AM305" s="6" t="s">
        <v>377</v>
      </c>
      <c r="AN305" s="6">
        <f t="shared" si="24"/>
        <v>0</v>
      </c>
      <c r="AO305" s="6">
        <v>11.5</v>
      </c>
      <c r="AP305" s="6">
        <v>11.5</v>
      </c>
      <c r="AQ305" s="6">
        <v>5.75</v>
      </c>
      <c r="AR305" s="6">
        <f t="shared" si="25"/>
        <v>0</v>
      </c>
      <c r="AS305" s="6">
        <f t="shared" si="26"/>
        <v>0</v>
      </c>
      <c r="AT305" s="6">
        <f t="shared" si="27"/>
        <v>0</v>
      </c>
      <c r="AU305" s="7">
        <v>0.2</v>
      </c>
      <c r="AV305" s="7">
        <f t="shared" si="28"/>
        <v>0.6</v>
      </c>
      <c r="AW305" s="5">
        <v>11.19</v>
      </c>
      <c r="AX305">
        <v>0</v>
      </c>
      <c r="AY305">
        <f>VLOOKUP(A305,'[2]查询当前所有门店保管帐库存（后勤用）'!$D$1:$G$65536,4,FALSE)</f>
        <v>20</v>
      </c>
      <c r="AZ305">
        <f t="shared" si="29"/>
        <v>20</v>
      </c>
    </row>
    <row r="306" spans="1:54">
      <c r="A306" s="5">
        <v>85896</v>
      </c>
      <c r="B306" s="5" t="s">
        <v>351</v>
      </c>
      <c r="C306" s="5">
        <f>VLOOKUP(A306,[1]查询时间段分门店销售明细!$D$1:$N$65536,11,FALSE)</f>
        <v>1</v>
      </c>
      <c r="D306" s="5">
        <f>VLOOKUP(A306,[1]查询时间段分门店销售明细!$D$1:$O$65536,12,FALSE)</f>
        <v>8.5</v>
      </c>
      <c r="E306" s="5" t="s">
        <v>2514</v>
      </c>
      <c r="F306" s="5" t="s">
        <v>353</v>
      </c>
      <c r="G306" s="5" t="s">
        <v>2515</v>
      </c>
      <c r="H306" s="5" t="s">
        <v>2516</v>
      </c>
      <c r="I306" s="5">
        <v>68</v>
      </c>
      <c r="J306" s="5">
        <v>566.20000000000005</v>
      </c>
      <c r="K306" s="5">
        <v>407.49</v>
      </c>
      <c r="L306" s="6" t="s">
        <v>2517</v>
      </c>
      <c r="M306" s="5">
        <v>2.27</v>
      </c>
      <c r="N306" s="5">
        <v>18.87</v>
      </c>
      <c r="O306" s="5" t="s">
        <v>364</v>
      </c>
      <c r="P306" s="5" t="s">
        <v>364</v>
      </c>
      <c r="Q306" s="5" t="s">
        <v>372</v>
      </c>
      <c r="R306" s="5">
        <v>456</v>
      </c>
      <c r="S306" s="5">
        <v>1069.09999991</v>
      </c>
      <c r="T306" s="5">
        <v>201.18</v>
      </c>
      <c r="U306" s="5">
        <v>201.18</v>
      </c>
      <c r="V306" s="5">
        <v>1</v>
      </c>
      <c r="W306" s="5" t="s">
        <v>1346</v>
      </c>
      <c r="X306" s="5">
        <v>119</v>
      </c>
      <c r="Y306" s="5" t="s">
        <v>2518</v>
      </c>
      <c r="Z306" s="5">
        <v>11909</v>
      </c>
      <c r="AA306" s="5" t="s">
        <v>2519</v>
      </c>
      <c r="AB306" s="5" t="s">
        <v>373</v>
      </c>
      <c r="AC306" s="5" t="s">
        <v>361</v>
      </c>
      <c r="AD306" s="5" t="s">
        <v>362</v>
      </c>
      <c r="AE306" s="5" t="s">
        <v>363</v>
      </c>
      <c r="AF306" s="5" t="s">
        <v>374</v>
      </c>
      <c r="AG306" s="5" t="s">
        <v>414</v>
      </c>
      <c r="AH306" s="5" t="s">
        <v>2520</v>
      </c>
      <c r="AI306" s="5" t="s">
        <v>364</v>
      </c>
      <c r="AJ306" s="5" t="s">
        <v>364</v>
      </c>
      <c r="AK306" s="5">
        <v>2.2999999999999998</v>
      </c>
      <c r="AL306" s="6">
        <v>5</v>
      </c>
      <c r="AM306" s="6" t="s">
        <v>377</v>
      </c>
      <c r="AN306" s="6">
        <f t="shared" si="24"/>
        <v>2.2999999999999998</v>
      </c>
      <c r="AO306" s="6">
        <v>8.5</v>
      </c>
      <c r="AP306" s="6">
        <v>8.5</v>
      </c>
      <c r="AQ306" s="6">
        <v>4.25</v>
      </c>
      <c r="AR306" s="6">
        <f t="shared" si="25"/>
        <v>4.25</v>
      </c>
      <c r="AS306" s="6">
        <f t="shared" si="26"/>
        <v>6.2</v>
      </c>
      <c r="AT306" s="6">
        <f t="shared" si="27"/>
        <v>1.9500000000000002</v>
      </c>
      <c r="AU306" s="7">
        <v>0.45882352941176474</v>
      </c>
      <c r="AV306" s="7">
        <f t="shared" si="28"/>
        <v>0.72941176470588243</v>
      </c>
      <c r="AW306" s="5">
        <v>8.33</v>
      </c>
      <c r="AX306">
        <v>1</v>
      </c>
      <c r="AY306">
        <f>VLOOKUP(A306,'[2]查询当前所有门店保管帐库存（后勤用）'!$D$1:$G$65536,4,FALSE)</f>
        <v>10</v>
      </c>
      <c r="AZ306">
        <f t="shared" si="29"/>
        <v>8</v>
      </c>
    </row>
    <row r="307" spans="1:54">
      <c r="A307" s="5">
        <v>92708</v>
      </c>
      <c r="B307" s="5" t="s">
        <v>351</v>
      </c>
      <c r="C307" s="5"/>
      <c r="D307" s="5"/>
      <c r="E307" s="5" t="s">
        <v>2616</v>
      </c>
      <c r="F307" s="5" t="s">
        <v>353</v>
      </c>
      <c r="G307" s="5" t="s">
        <v>2617</v>
      </c>
      <c r="H307" s="5" t="s">
        <v>2618</v>
      </c>
      <c r="I307" s="5">
        <v>784</v>
      </c>
      <c r="J307" s="5">
        <v>5989.18</v>
      </c>
      <c r="K307" s="5">
        <v>3802.6607600000002</v>
      </c>
      <c r="L307" s="6" t="s">
        <v>923</v>
      </c>
      <c r="M307" s="5">
        <v>26.13</v>
      </c>
      <c r="N307" s="5">
        <v>199.64</v>
      </c>
      <c r="O307" s="5" t="s">
        <v>364</v>
      </c>
      <c r="P307" s="5" t="s">
        <v>364</v>
      </c>
      <c r="Q307" s="5" t="s">
        <v>372</v>
      </c>
      <c r="R307" s="5">
        <v>849</v>
      </c>
      <c r="S307" s="5">
        <v>2439.076</v>
      </c>
      <c r="T307" s="5">
        <v>32.49</v>
      </c>
      <c r="U307" s="5">
        <v>32.49</v>
      </c>
      <c r="V307" s="5">
        <v>1</v>
      </c>
      <c r="W307" s="5" t="s">
        <v>1346</v>
      </c>
      <c r="X307" s="5">
        <v>102</v>
      </c>
      <c r="Y307" s="5" t="s">
        <v>1808</v>
      </c>
      <c r="Z307" s="5">
        <v>10201</v>
      </c>
      <c r="AA307" s="5" t="s">
        <v>2006</v>
      </c>
      <c r="AB307" s="5" t="s">
        <v>373</v>
      </c>
      <c r="AC307" s="5" t="s">
        <v>361</v>
      </c>
      <c r="AD307" s="5" t="s">
        <v>362</v>
      </c>
      <c r="AE307" s="5" t="s">
        <v>363</v>
      </c>
      <c r="AF307" s="5" t="s">
        <v>374</v>
      </c>
      <c r="AG307" s="5" t="s">
        <v>414</v>
      </c>
      <c r="AH307" s="5" t="s">
        <v>2619</v>
      </c>
      <c r="AI307" s="5" t="s">
        <v>364</v>
      </c>
      <c r="AJ307" s="5" t="s">
        <v>364</v>
      </c>
      <c r="AK307" s="5">
        <v>2.8</v>
      </c>
      <c r="AL307" s="6">
        <v>5</v>
      </c>
      <c r="AM307" s="6" t="s">
        <v>377</v>
      </c>
      <c r="AN307" s="6">
        <f t="shared" si="24"/>
        <v>0</v>
      </c>
      <c r="AO307" s="6">
        <v>8.5</v>
      </c>
      <c r="AP307" s="6">
        <v>8.5</v>
      </c>
      <c r="AQ307" s="6">
        <v>4.25</v>
      </c>
      <c r="AR307" s="6">
        <f t="shared" si="25"/>
        <v>0</v>
      </c>
      <c r="AS307" s="6">
        <f t="shared" si="26"/>
        <v>0</v>
      </c>
      <c r="AT307" s="6">
        <f t="shared" si="27"/>
        <v>0</v>
      </c>
      <c r="AU307" s="7">
        <v>0.34117647058823536</v>
      </c>
      <c r="AV307" s="7">
        <f t="shared" si="28"/>
        <v>0.67058823529411771</v>
      </c>
      <c r="AW307" s="5">
        <v>7.64</v>
      </c>
      <c r="AX307">
        <v>0</v>
      </c>
      <c r="AY307">
        <f>VLOOKUP(A307,'[2]查询当前所有门店保管帐库存（后勤用）'!$D$1:$G$65536,4,FALSE)</f>
        <v>9</v>
      </c>
      <c r="AZ307">
        <f t="shared" si="29"/>
        <v>9</v>
      </c>
      <c r="BB307">
        <f>VLOOKUP(A307,[3]请货管理细单!$B$1:$I$65536,8,FALSE)</f>
        <v>10</v>
      </c>
    </row>
    <row r="308" spans="1:54">
      <c r="A308" s="5">
        <v>21247</v>
      </c>
      <c r="B308" s="5" t="s">
        <v>351</v>
      </c>
      <c r="C308" s="5"/>
      <c r="D308" s="5"/>
      <c r="E308" s="5" t="s">
        <v>2663</v>
      </c>
      <c r="F308" s="5" t="s">
        <v>353</v>
      </c>
      <c r="G308" s="5" t="s">
        <v>1502</v>
      </c>
      <c r="H308" s="5" t="s">
        <v>2664</v>
      </c>
      <c r="I308" s="5">
        <v>174</v>
      </c>
      <c r="J308" s="5">
        <v>2987.11</v>
      </c>
      <c r="K308" s="5">
        <v>1794.55</v>
      </c>
      <c r="L308" s="6" t="s">
        <v>2665</v>
      </c>
      <c r="M308" s="5">
        <v>5.8</v>
      </c>
      <c r="N308" s="5">
        <v>99.57</v>
      </c>
      <c r="O308" s="5" t="s">
        <v>364</v>
      </c>
      <c r="P308" s="5" t="s">
        <v>364</v>
      </c>
      <c r="Q308" s="5" t="s">
        <v>372</v>
      </c>
      <c r="R308" s="5">
        <v>465</v>
      </c>
      <c r="S308" s="5">
        <v>3195.52</v>
      </c>
      <c r="T308" s="5">
        <v>80.17</v>
      </c>
      <c r="U308" s="5">
        <v>80.17</v>
      </c>
      <c r="V308" s="5">
        <v>1</v>
      </c>
      <c r="W308" s="5" t="s">
        <v>1346</v>
      </c>
      <c r="X308" s="5">
        <v>104</v>
      </c>
      <c r="Y308" s="5" t="s">
        <v>1394</v>
      </c>
      <c r="Z308" s="5">
        <v>10407</v>
      </c>
      <c r="AA308" s="5" t="s">
        <v>2666</v>
      </c>
      <c r="AB308" s="5" t="s">
        <v>373</v>
      </c>
      <c r="AC308" s="5" t="s">
        <v>361</v>
      </c>
      <c r="AD308" s="5" t="s">
        <v>362</v>
      </c>
      <c r="AE308" s="5" t="s">
        <v>363</v>
      </c>
      <c r="AF308" s="5" t="s">
        <v>374</v>
      </c>
      <c r="AG308" s="5" t="s">
        <v>414</v>
      </c>
      <c r="AH308" s="5" t="s">
        <v>2667</v>
      </c>
      <c r="AI308" s="5" t="s">
        <v>364</v>
      </c>
      <c r="AJ308" s="5" t="s">
        <v>364</v>
      </c>
      <c r="AK308" s="5">
        <v>6.8</v>
      </c>
      <c r="AL308" s="6">
        <v>5</v>
      </c>
      <c r="AM308" s="6" t="s">
        <v>377</v>
      </c>
      <c r="AN308" s="6">
        <f t="shared" si="24"/>
        <v>0</v>
      </c>
      <c r="AO308" s="6">
        <v>18</v>
      </c>
      <c r="AP308" s="6">
        <v>18</v>
      </c>
      <c r="AQ308" s="6">
        <v>9</v>
      </c>
      <c r="AR308" s="6">
        <f t="shared" si="25"/>
        <v>0</v>
      </c>
      <c r="AS308" s="6">
        <f t="shared" si="26"/>
        <v>0</v>
      </c>
      <c r="AT308" s="6">
        <f t="shared" si="27"/>
        <v>0</v>
      </c>
      <c r="AU308" s="7">
        <v>0.24444444444444446</v>
      </c>
      <c r="AV308" s="7">
        <f t="shared" si="28"/>
        <v>0.62222222222222223</v>
      </c>
      <c r="AW308" s="5">
        <v>17.170000000000002</v>
      </c>
      <c r="AX308">
        <v>0</v>
      </c>
      <c r="AY308">
        <f>VLOOKUP(A308,'[2]查询当前所有门店保管帐库存（后勤用）'!$D$1:$G$65536,4,FALSE)</f>
        <v>15</v>
      </c>
      <c r="AZ308">
        <f t="shared" si="29"/>
        <v>15</v>
      </c>
    </row>
    <row r="309" spans="1:54">
      <c r="A309" s="5">
        <v>75028</v>
      </c>
      <c r="B309" s="5" t="s">
        <v>351</v>
      </c>
      <c r="C309" s="5"/>
      <c r="D309" s="5"/>
      <c r="E309" s="5" t="s">
        <v>2690</v>
      </c>
      <c r="F309" s="5" t="s">
        <v>353</v>
      </c>
      <c r="G309" s="5" t="s">
        <v>2691</v>
      </c>
      <c r="H309" s="5" t="s">
        <v>2692</v>
      </c>
      <c r="I309" s="5">
        <v>1232</v>
      </c>
      <c r="J309" s="5">
        <v>22989.35</v>
      </c>
      <c r="K309" s="5">
        <v>15660.87</v>
      </c>
      <c r="L309" s="6" t="s">
        <v>2054</v>
      </c>
      <c r="M309" s="5">
        <v>41.07</v>
      </c>
      <c r="N309" s="5">
        <v>766.31</v>
      </c>
      <c r="O309" s="5" t="s">
        <v>364</v>
      </c>
      <c r="P309" s="5" t="s">
        <v>364</v>
      </c>
      <c r="Q309" s="5" t="s">
        <v>372</v>
      </c>
      <c r="R309" s="5">
        <v>791</v>
      </c>
      <c r="S309" s="5">
        <v>4753.12</v>
      </c>
      <c r="T309" s="5">
        <v>19.260000000000002</v>
      </c>
      <c r="U309" s="5">
        <v>19.260000000000002</v>
      </c>
      <c r="V309" s="5">
        <v>1</v>
      </c>
      <c r="W309" s="5" t="s">
        <v>1346</v>
      </c>
      <c r="X309" s="5">
        <v>112</v>
      </c>
      <c r="Y309" s="5" t="s">
        <v>1362</v>
      </c>
      <c r="Z309" s="5">
        <v>11203</v>
      </c>
      <c r="AA309" s="5" t="s">
        <v>1363</v>
      </c>
      <c r="AB309" s="5" t="s">
        <v>373</v>
      </c>
      <c r="AC309" s="5" t="s">
        <v>361</v>
      </c>
      <c r="AD309" s="5" t="s">
        <v>362</v>
      </c>
      <c r="AE309" s="5" t="s">
        <v>363</v>
      </c>
      <c r="AF309" s="5" t="s">
        <v>374</v>
      </c>
      <c r="AG309" s="5" t="s">
        <v>414</v>
      </c>
      <c r="AH309" s="5" t="s">
        <v>2693</v>
      </c>
      <c r="AI309" s="5" t="s">
        <v>364</v>
      </c>
      <c r="AJ309" s="5" t="s">
        <v>364</v>
      </c>
      <c r="AK309" s="5">
        <v>5.94</v>
      </c>
      <c r="AL309" s="6">
        <v>5</v>
      </c>
      <c r="AM309" s="6" t="s">
        <v>377</v>
      </c>
      <c r="AN309" s="6">
        <f t="shared" si="24"/>
        <v>0</v>
      </c>
      <c r="AO309" s="6">
        <v>19.8</v>
      </c>
      <c r="AP309" s="6">
        <v>19.8</v>
      </c>
      <c r="AQ309" s="6">
        <v>9.9</v>
      </c>
      <c r="AR309" s="6">
        <f t="shared" si="25"/>
        <v>0</v>
      </c>
      <c r="AS309" s="6">
        <f t="shared" si="26"/>
        <v>0</v>
      </c>
      <c r="AT309" s="6">
        <f t="shared" si="27"/>
        <v>0</v>
      </c>
      <c r="AU309" s="7">
        <v>0.4</v>
      </c>
      <c r="AV309" s="7">
        <f t="shared" si="28"/>
        <v>0.7</v>
      </c>
      <c r="AW309" s="5">
        <v>18.66</v>
      </c>
      <c r="AX309">
        <v>12</v>
      </c>
      <c r="AY309">
        <f>VLOOKUP(A309,'[2]查询当前所有门店保管帐库存（后勤用）'!$D$1:$G$65536,4,FALSE)</f>
        <v>60</v>
      </c>
      <c r="AZ309">
        <f t="shared" si="29"/>
        <v>36</v>
      </c>
    </row>
    <row r="310" spans="1:54">
      <c r="A310" s="5">
        <v>108041</v>
      </c>
      <c r="B310" s="5" t="s">
        <v>351</v>
      </c>
      <c r="C310" s="5"/>
      <c r="D310" s="5"/>
      <c r="E310" s="5" t="s">
        <v>2704</v>
      </c>
      <c r="F310" s="5" t="s">
        <v>460</v>
      </c>
      <c r="G310" s="5" t="s">
        <v>2705</v>
      </c>
      <c r="H310" s="5" t="s">
        <v>2706</v>
      </c>
      <c r="I310" s="5">
        <v>118</v>
      </c>
      <c r="J310" s="5">
        <v>3121.11</v>
      </c>
      <c r="K310" s="5">
        <v>1566.03</v>
      </c>
      <c r="L310" s="6" t="s">
        <v>2707</v>
      </c>
      <c r="M310" s="5">
        <v>3.93</v>
      </c>
      <c r="N310" s="5">
        <v>104.04</v>
      </c>
      <c r="O310" s="5" t="s">
        <v>364</v>
      </c>
      <c r="P310" s="5" t="s">
        <v>364</v>
      </c>
      <c r="Q310" s="5" t="s">
        <v>372</v>
      </c>
      <c r="R310" s="5">
        <v>229</v>
      </c>
      <c r="S310" s="5">
        <v>3150.3429999999998</v>
      </c>
      <c r="T310" s="5">
        <v>58.22</v>
      </c>
      <c r="U310" s="5">
        <v>58.22</v>
      </c>
      <c r="V310" s="5">
        <v>1</v>
      </c>
      <c r="W310" s="5" t="s">
        <v>1346</v>
      </c>
      <c r="X310" s="5">
        <v>123</v>
      </c>
      <c r="Y310" s="5" t="s">
        <v>1701</v>
      </c>
      <c r="Z310" s="5">
        <v>12301</v>
      </c>
      <c r="AA310" s="5" t="s">
        <v>1794</v>
      </c>
      <c r="AB310" s="5" t="s">
        <v>373</v>
      </c>
      <c r="AC310" s="5" t="s">
        <v>361</v>
      </c>
      <c r="AD310" s="5" t="s">
        <v>362</v>
      </c>
      <c r="AE310" s="5" t="s">
        <v>363</v>
      </c>
      <c r="AF310" s="5" t="s">
        <v>374</v>
      </c>
      <c r="AG310" s="5" t="s">
        <v>414</v>
      </c>
      <c r="AH310" s="5" t="s">
        <v>2708</v>
      </c>
      <c r="AI310" s="5" t="s">
        <v>364</v>
      </c>
      <c r="AJ310" s="5" t="s">
        <v>364</v>
      </c>
      <c r="AK310" s="5">
        <v>10.76</v>
      </c>
      <c r="AL310" s="6">
        <v>5</v>
      </c>
      <c r="AM310" s="6" t="s">
        <v>377</v>
      </c>
      <c r="AN310" s="6">
        <f t="shared" si="24"/>
        <v>0</v>
      </c>
      <c r="AO310" s="6">
        <v>26.9</v>
      </c>
      <c r="AP310" s="6">
        <v>26.9</v>
      </c>
      <c r="AQ310" s="6">
        <v>13.45</v>
      </c>
      <c r="AR310" s="6">
        <f t="shared" si="25"/>
        <v>0</v>
      </c>
      <c r="AS310" s="6">
        <f t="shared" si="26"/>
        <v>0</v>
      </c>
      <c r="AT310" s="6">
        <f t="shared" si="27"/>
        <v>0</v>
      </c>
      <c r="AU310" s="7">
        <v>0.2</v>
      </c>
      <c r="AV310" s="7">
        <f t="shared" si="28"/>
        <v>0.60000000000000009</v>
      </c>
      <c r="AW310" s="5">
        <v>26.45</v>
      </c>
      <c r="AX310">
        <v>2</v>
      </c>
      <c r="AY310">
        <f>VLOOKUP(A310,'[2]查询当前所有门店保管帐库存（后勤用）'!$D$1:$G$65536,4,FALSE)</f>
        <v>7</v>
      </c>
      <c r="AZ310">
        <f t="shared" si="29"/>
        <v>3</v>
      </c>
      <c r="BB310">
        <f>VLOOKUP(A310,[3]请货管理细单!$B$1:$I$65536,8,FALSE)</f>
        <v>3</v>
      </c>
    </row>
    <row r="311" spans="1:54">
      <c r="A311" s="5">
        <v>75320</v>
      </c>
      <c r="B311" s="5" t="s">
        <v>351</v>
      </c>
      <c r="C311" s="5"/>
      <c r="D311" s="5"/>
      <c r="E311" s="5" t="s">
        <v>2747</v>
      </c>
      <c r="F311" s="5" t="s">
        <v>353</v>
      </c>
      <c r="G311" s="5" t="s">
        <v>2097</v>
      </c>
      <c r="H311" s="5" t="s">
        <v>2748</v>
      </c>
      <c r="I311" s="5">
        <v>316</v>
      </c>
      <c r="J311" s="5">
        <v>4164.4799999999996</v>
      </c>
      <c r="K311" s="5">
        <v>2557.73</v>
      </c>
      <c r="L311" s="6" t="s">
        <v>2749</v>
      </c>
      <c r="M311" s="5">
        <v>10.53</v>
      </c>
      <c r="N311" s="5">
        <v>138.82</v>
      </c>
      <c r="O311" s="5" t="s">
        <v>364</v>
      </c>
      <c r="P311" s="5" t="s">
        <v>364</v>
      </c>
      <c r="Q311" s="5" t="s">
        <v>372</v>
      </c>
      <c r="R311" s="5">
        <v>496</v>
      </c>
      <c r="S311" s="5">
        <v>2542.9499993999998</v>
      </c>
      <c r="T311" s="5">
        <v>47.09</v>
      </c>
      <c r="U311" s="5">
        <v>47.09</v>
      </c>
      <c r="V311" s="5">
        <v>1</v>
      </c>
      <c r="W311" s="5" t="s">
        <v>1346</v>
      </c>
      <c r="X311" s="5">
        <v>105</v>
      </c>
      <c r="Y311" s="5" t="s">
        <v>1354</v>
      </c>
      <c r="Z311" s="5">
        <v>10504</v>
      </c>
      <c r="AA311" s="5" t="s">
        <v>1666</v>
      </c>
      <c r="AB311" s="5" t="s">
        <v>373</v>
      </c>
      <c r="AC311" s="5" t="s">
        <v>361</v>
      </c>
      <c r="AD311" s="5" t="s">
        <v>362</v>
      </c>
      <c r="AE311" s="5" t="s">
        <v>363</v>
      </c>
      <c r="AF311" s="5" t="s">
        <v>374</v>
      </c>
      <c r="AG311" s="5" t="s">
        <v>414</v>
      </c>
      <c r="AH311" s="5" t="s">
        <v>0</v>
      </c>
      <c r="AI311" s="5" t="s">
        <v>364</v>
      </c>
      <c r="AJ311" s="9">
        <v>40778</v>
      </c>
      <c r="AK311" s="5">
        <v>5</v>
      </c>
      <c r="AL311" s="6">
        <v>5</v>
      </c>
      <c r="AM311" s="6" t="s">
        <v>377</v>
      </c>
      <c r="AN311" s="6">
        <f t="shared" si="24"/>
        <v>0</v>
      </c>
      <c r="AO311" s="6">
        <v>15</v>
      </c>
      <c r="AP311" s="6">
        <v>15</v>
      </c>
      <c r="AQ311" s="6">
        <v>7.5</v>
      </c>
      <c r="AR311" s="6">
        <f t="shared" si="25"/>
        <v>0</v>
      </c>
      <c r="AS311" s="6">
        <f t="shared" si="26"/>
        <v>0</v>
      </c>
      <c r="AT311" s="6">
        <f t="shared" si="27"/>
        <v>0</v>
      </c>
      <c r="AU311" s="7">
        <v>0.33333333333333331</v>
      </c>
      <c r="AV311" s="7">
        <f t="shared" si="28"/>
        <v>0.66666666666666663</v>
      </c>
      <c r="AW311" s="5">
        <v>13.18</v>
      </c>
      <c r="AX311">
        <v>5</v>
      </c>
      <c r="AY311">
        <f>VLOOKUP(A311,'[2]查询当前所有门店保管帐库存（后勤用）'!$D$1:$G$65536,4,FALSE)</f>
        <v>15</v>
      </c>
      <c r="AZ311">
        <f t="shared" si="29"/>
        <v>5</v>
      </c>
    </row>
    <row r="312" spans="1:54">
      <c r="A312" s="5">
        <v>31170</v>
      </c>
      <c r="B312" s="5" t="s">
        <v>351</v>
      </c>
      <c r="C312" s="5"/>
      <c r="D312" s="5"/>
      <c r="E312" s="5" t="s">
        <v>79</v>
      </c>
      <c r="F312" s="5" t="s">
        <v>353</v>
      </c>
      <c r="G312" s="5" t="s">
        <v>80</v>
      </c>
      <c r="H312" s="5" t="s">
        <v>81</v>
      </c>
      <c r="I312" s="5">
        <v>193</v>
      </c>
      <c r="J312" s="5">
        <v>3046.81</v>
      </c>
      <c r="K312" s="5">
        <v>1863.1780000000001</v>
      </c>
      <c r="L312" s="6" t="s">
        <v>82</v>
      </c>
      <c r="M312" s="5">
        <v>6.43</v>
      </c>
      <c r="N312" s="5">
        <v>101.56</v>
      </c>
      <c r="O312" s="5" t="s">
        <v>364</v>
      </c>
      <c r="P312" s="5" t="s">
        <v>364</v>
      </c>
      <c r="Q312" s="5" t="s">
        <v>372</v>
      </c>
      <c r="R312" s="5">
        <v>575</v>
      </c>
      <c r="S312" s="5">
        <v>3498.3181999991998</v>
      </c>
      <c r="T312" s="5">
        <v>89.38</v>
      </c>
      <c r="U312" s="5">
        <v>89.38</v>
      </c>
      <c r="V312" s="5">
        <v>4</v>
      </c>
      <c r="W312" s="5" t="s">
        <v>357</v>
      </c>
      <c r="X312" s="5">
        <v>401</v>
      </c>
      <c r="Y312" s="5" t="s">
        <v>46</v>
      </c>
      <c r="Z312" s="5">
        <v>40102</v>
      </c>
      <c r="AA312" s="5" t="s">
        <v>47</v>
      </c>
      <c r="AB312" s="5" t="s">
        <v>373</v>
      </c>
      <c r="AC312" s="5" t="s">
        <v>361</v>
      </c>
      <c r="AD312" s="5" t="s">
        <v>362</v>
      </c>
      <c r="AE312" s="5" t="s">
        <v>363</v>
      </c>
      <c r="AF312" s="5" t="s">
        <v>374</v>
      </c>
      <c r="AG312" s="5" t="s">
        <v>414</v>
      </c>
      <c r="AH312" s="5" t="s">
        <v>83</v>
      </c>
      <c r="AI312" s="5" t="s">
        <v>364</v>
      </c>
      <c r="AJ312" s="5" t="s">
        <v>364</v>
      </c>
      <c r="AK312" s="5">
        <v>6</v>
      </c>
      <c r="AL312" s="6">
        <v>5</v>
      </c>
      <c r="AM312" s="6" t="s">
        <v>377</v>
      </c>
      <c r="AN312" s="6">
        <f t="shared" si="24"/>
        <v>0</v>
      </c>
      <c r="AO312" s="6">
        <v>18</v>
      </c>
      <c r="AP312" s="6">
        <v>18</v>
      </c>
      <c r="AQ312" s="6">
        <v>9</v>
      </c>
      <c r="AR312" s="6">
        <f t="shared" si="25"/>
        <v>0</v>
      </c>
      <c r="AS312" s="6">
        <f t="shared" si="26"/>
        <v>0</v>
      </c>
      <c r="AT312" s="6">
        <f t="shared" si="27"/>
        <v>0</v>
      </c>
      <c r="AU312" s="7">
        <v>0.33333333333333331</v>
      </c>
      <c r="AV312" s="7">
        <f t="shared" si="28"/>
        <v>0.66666666666666663</v>
      </c>
      <c r="AW312" s="5">
        <v>15.79</v>
      </c>
      <c r="AX312">
        <v>5</v>
      </c>
      <c r="AY312">
        <f>VLOOKUP(A312,'[2]查询当前所有门店保管帐库存（后勤用）'!$D$1:$G$65536,4,FALSE)</f>
        <v>14</v>
      </c>
      <c r="AZ312">
        <f t="shared" si="29"/>
        <v>4</v>
      </c>
    </row>
    <row r="313" spans="1:54">
      <c r="A313" s="5">
        <v>31168</v>
      </c>
      <c r="B313" s="5" t="s">
        <v>351</v>
      </c>
      <c r="C313" s="5"/>
      <c r="D313" s="5"/>
      <c r="E313" s="5" t="s">
        <v>79</v>
      </c>
      <c r="F313" s="5" t="s">
        <v>353</v>
      </c>
      <c r="G313" s="5" t="s">
        <v>84</v>
      </c>
      <c r="H313" s="5" t="s">
        <v>81</v>
      </c>
      <c r="I313" s="5">
        <v>241</v>
      </c>
      <c r="J313" s="5">
        <v>3825.27</v>
      </c>
      <c r="K313" s="5">
        <v>2355.549982</v>
      </c>
      <c r="L313" s="6" t="s">
        <v>85</v>
      </c>
      <c r="M313" s="5">
        <v>8.0299999999999994</v>
      </c>
      <c r="N313" s="5">
        <v>127.51</v>
      </c>
      <c r="O313" s="5" t="s">
        <v>364</v>
      </c>
      <c r="P313" s="5" t="s">
        <v>364</v>
      </c>
      <c r="Q313" s="5" t="s">
        <v>372</v>
      </c>
      <c r="R313" s="5">
        <v>563</v>
      </c>
      <c r="S313" s="5">
        <v>3427.6</v>
      </c>
      <c r="T313" s="5">
        <v>70.08</v>
      </c>
      <c r="U313" s="5">
        <v>70.08</v>
      </c>
      <c r="V313" s="5">
        <v>4</v>
      </c>
      <c r="W313" s="5" t="s">
        <v>357</v>
      </c>
      <c r="X313" s="5">
        <v>401</v>
      </c>
      <c r="Y313" s="5" t="s">
        <v>46</v>
      </c>
      <c r="Z313" s="5">
        <v>40102</v>
      </c>
      <c r="AA313" s="5" t="s">
        <v>47</v>
      </c>
      <c r="AB313" s="5" t="s">
        <v>373</v>
      </c>
      <c r="AC313" s="5" t="s">
        <v>361</v>
      </c>
      <c r="AD313" s="5" t="s">
        <v>362</v>
      </c>
      <c r="AE313" s="5" t="s">
        <v>363</v>
      </c>
      <c r="AF313" s="5" t="s">
        <v>374</v>
      </c>
      <c r="AG313" s="5" t="s">
        <v>414</v>
      </c>
      <c r="AH313" s="5" t="s">
        <v>83</v>
      </c>
      <c r="AI313" s="5" t="s">
        <v>364</v>
      </c>
      <c r="AJ313" s="5" t="s">
        <v>364</v>
      </c>
      <c r="AK313" s="5">
        <v>6</v>
      </c>
      <c r="AL313" s="6">
        <v>5</v>
      </c>
      <c r="AM313" s="6" t="s">
        <v>377</v>
      </c>
      <c r="AN313" s="6">
        <f t="shared" si="24"/>
        <v>0</v>
      </c>
      <c r="AO313" s="6">
        <v>18</v>
      </c>
      <c r="AP313" s="6">
        <v>18</v>
      </c>
      <c r="AQ313" s="6">
        <v>9</v>
      </c>
      <c r="AR313" s="6">
        <f t="shared" si="25"/>
        <v>0</v>
      </c>
      <c r="AS313" s="6">
        <f t="shared" si="26"/>
        <v>0</v>
      </c>
      <c r="AT313" s="6">
        <f t="shared" si="27"/>
        <v>0</v>
      </c>
      <c r="AU313" s="7">
        <v>0.33333333333333331</v>
      </c>
      <c r="AV313" s="7">
        <f t="shared" si="28"/>
        <v>0.66666666666666663</v>
      </c>
      <c r="AW313" s="5">
        <v>15.87</v>
      </c>
      <c r="AX313">
        <v>8</v>
      </c>
      <c r="AY313">
        <f>VLOOKUP(A313,'[2]查询当前所有门店保管帐库存（后勤用）'!$D$1:$G$65536,4,FALSE)</f>
        <v>8</v>
      </c>
      <c r="AZ313">
        <f t="shared" si="29"/>
        <v>-8</v>
      </c>
      <c r="BA313">
        <v>10</v>
      </c>
    </row>
    <row r="314" spans="1:54">
      <c r="A314" s="5">
        <v>31167</v>
      </c>
      <c r="B314" s="5" t="s">
        <v>351</v>
      </c>
      <c r="C314" s="5">
        <f>VLOOKUP(A314,[1]查询时间段分门店销售明细!$D$1:$N$65536,11,FALSE)</f>
        <v>2</v>
      </c>
      <c r="D314" s="5">
        <f>VLOOKUP(A314,[1]查询时间段分门店销售明细!$D$1:$O$65536,12,FALSE)</f>
        <v>34.56</v>
      </c>
      <c r="E314" s="5" t="s">
        <v>79</v>
      </c>
      <c r="F314" s="5" t="s">
        <v>353</v>
      </c>
      <c r="G314" s="5" t="s">
        <v>86</v>
      </c>
      <c r="H314" s="5" t="s">
        <v>81</v>
      </c>
      <c r="I314" s="5">
        <v>284</v>
      </c>
      <c r="J314" s="5">
        <v>4822.0200000000004</v>
      </c>
      <c r="K314" s="5">
        <v>3109.49</v>
      </c>
      <c r="L314" s="6" t="s">
        <v>87</v>
      </c>
      <c r="M314" s="5">
        <v>9.4700000000000006</v>
      </c>
      <c r="N314" s="5">
        <v>160.72999999999999</v>
      </c>
      <c r="O314" s="5" t="s">
        <v>364</v>
      </c>
      <c r="P314" s="5" t="s">
        <v>364</v>
      </c>
      <c r="Q314" s="5" t="s">
        <v>372</v>
      </c>
      <c r="R314" s="5">
        <v>535</v>
      </c>
      <c r="S314" s="5">
        <v>3232.3279999996998</v>
      </c>
      <c r="T314" s="5">
        <v>56.51</v>
      </c>
      <c r="U314" s="5">
        <v>56.51</v>
      </c>
      <c r="V314" s="5">
        <v>4</v>
      </c>
      <c r="W314" s="5" t="s">
        <v>357</v>
      </c>
      <c r="X314" s="5">
        <v>401</v>
      </c>
      <c r="Y314" s="5" t="s">
        <v>46</v>
      </c>
      <c r="Z314" s="5">
        <v>40102</v>
      </c>
      <c r="AA314" s="5" t="s">
        <v>47</v>
      </c>
      <c r="AB314" s="5" t="s">
        <v>373</v>
      </c>
      <c r="AC314" s="5" t="s">
        <v>361</v>
      </c>
      <c r="AD314" s="5" t="s">
        <v>362</v>
      </c>
      <c r="AE314" s="5" t="s">
        <v>363</v>
      </c>
      <c r="AF314" s="5" t="s">
        <v>374</v>
      </c>
      <c r="AG314" s="5" t="s">
        <v>414</v>
      </c>
      <c r="AH314" s="5" t="s">
        <v>83</v>
      </c>
      <c r="AI314" s="5" t="s">
        <v>364</v>
      </c>
      <c r="AJ314" s="5" t="s">
        <v>364</v>
      </c>
      <c r="AK314" s="5">
        <v>6</v>
      </c>
      <c r="AL314" s="6">
        <v>5</v>
      </c>
      <c r="AM314" s="6" t="s">
        <v>377</v>
      </c>
      <c r="AN314" s="6">
        <f t="shared" si="24"/>
        <v>12</v>
      </c>
      <c r="AO314" s="6">
        <v>18</v>
      </c>
      <c r="AP314" s="6">
        <v>18</v>
      </c>
      <c r="AQ314" s="6">
        <v>9</v>
      </c>
      <c r="AR314" s="6">
        <f t="shared" si="25"/>
        <v>18</v>
      </c>
      <c r="AS314" s="6">
        <f t="shared" si="26"/>
        <v>22.560000000000002</v>
      </c>
      <c r="AT314" s="6">
        <f t="shared" si="27"/>
        <v>6</v>
      </c>
      <c r="AU314" s="7">
        <v>0.33333333333333331</v>
      </c>
      <c r="AV314" s="7">
        <f t="shared" si="28"/>
        <v>0.66666666666666663</v>
      </c>
      <c r="AW314" s="5">
        <v>16.98</v>
      </c>
      <c r="AX314">
        <v>2</v>
      </c>
      <c r="AY314">
        <f>VLOOKUP(A314,'[2]查询当前所有门店保管帐库存（后勤用）'!$D$1:$G$65536,4,FALSE)</f>
        <v>11</v>
      </c>
      <c r="AZ314">
        <f t="shared" si="29"/>
        <v>7</v>
      </c>
    </row>
    <row r="315" spans="1:54">
      <c r="A315" s="5">
        <v>31166</v>
      </c>
      <c r="B315" s="5" t="s">
        <v>351</v>
      </c>
      <c r="C315" s="5">
        <f>VLOOKUP(A315,[1]查询时间段分门店销售明细!$D$1:$N$65536,11,FALSE)</f>
        <v>3</v>
      </c>
      <c r="D315" s="5">
        <f>VLOOKUP(A315,[1]查询时间段分门店销售明细!$D$1:$O$65536,12,FALSE)</f>
        <v>51.71</v>
      </c>
      <c r="E315" s="5" t="s">
        <v>79</v>
      </c>
      <c r="F315" s="5" t="s">
        <v>353</v>
      </c>
      <c r="G315" s="5" t="s">
        <v>88</v>
      </c>
      <c r="H315" s="5" t="s">
        <v>81</v>
      </c>
      <c r="I315" s="5">
        <v>272</v>
      </c>
      <c r="J315" s="5">
        <v>4534.3900000000003</v>
      </c>
      <c r="K315" s="5">
        <v>2890.26</v>
      </c>
      <c r="L315" s="6" t="s">
        <v>89</v>
      </c>
      <c r="M315" s="5">
        <v>9.07</v>
      </c>
      <c r="N315" s="5">
        <v>151.15</v>
      </c>
      <c r="O315" s="5" t="s">
        <v>364</v>
      </c>
      <c r="P315" s="5" t="s">
        <v>364</v>
      </c>
      <c r="Q315" s="5" t="s">
        <v>372</v>
      </c>
      <c r="R315" s="5">
        <v>509</v>
      </c>
      <c r="S315" s="5">
        <v>3078.0499999996</v>
      </c>
      <c r="T315" s="5">
        <v>56.14</v>
      </c>
      <c r="U315" s="5">
        <v>56.14</v>
      </c>
      <c r="V315" s="5">
        <v>4</v>
      </c>
      <c r="W315" s="5" t="s">
        <v>357</v>
      </c>
      <c r="X315" s="5">
        <v>401</v>
      </c>
      <c r="Y315" s="5" t="s">
        <v>46</v>
      </c>
      <c r="Z315" s="5">
        <v>40102</v>
      </c>
      <c r="AA315" s="5" t="s">
        <v>47</v>
      </c>
      <c r="AB315" s="5" t="s">
        <v>373</v>
      </c>
      <c r="AC315" s="5" t="s">
        <v>361</v>
      </c>
      <c r="AD315" s="5" t="s">
        <v>362</v>
      </c>
      <c r="AE315" s="5" t="s">
        <v>363</v>
      </c>
      <c r="AF315" s="5" t="s">
        <v>374</v>
      </c>
      <c r="AG315" s="5" t="s">
        <v>414</v>
      </c>
      <c r="AH315" s="5" t="s">
        <v>83</v>
      </c>
      <c r="AI315" s="5" t="s">
        <v>364</v>
      </c>
      <c r="AJ315" s="5" t="s">
        <v>364</v>
      </c>
      <c r="AK315" s="5">
        <v>6</v>
      </c>
      <c r="AL315" s="6">
        <v>5</v>
      </c>
      <c r="AM315" s="6" t="s">
        <v>377</v>
      </c>
      <c r="AN315" s="6">
        <f t="shared" si="24"/>
        <v>18</v>
      </c>
      <c r="AO315" s="6">
        <v>18</v>
      </c>
      <c r="AP315" s="6">
        <v>18</v>
      </c>
      <c r="AQ315" s="6">
        <v>9</v>
      </c>
      <c r="AR315" s="6">
        <f t="shared" si="25"/>
        <v>27</v>
      </c>
      <c r="AS315" s="6">
        <f t="shared" si="26"/>
        <v>33.71</v>
      </c>
      <c r="AT315" s="6">
        <f t="shared" si="27"/>
        <v>9</v>
      </c>
      <c r="AU315" s="7">
        <v>0.33333333333333331</v>
      </c>
      <c r="AV315" s="7">
        <f t="shared" si="28"/>
        <v>0.66666666666666663</v>
      </c>
      <c r="AW315" s="5">
        <v>16.670000000000002</v>
      </c>
      <c r="AX315">
        <v>3</v>
      </c>
      <c r="AY315">
        <f>VLOOKUP(A315,'[2]查询当前所有门店保管帐库存（后勤用）'!$D$1:$G$65536,4,FALSE)</f>
        <v>10</v>
      </c>
      <c r="AZ315">
        <f t="shared" si="29"/>
        <v>4</v>
      </c>
    </row>
    <row r="316" spans="1:54">
      <c r="A316" s="5">
        <v>31169</v>
      </c>
      <c r="B316" s="5" t="s">
        <v>351</v>
      </c>
      <c r="C316" s="5">
        <f>VLOOKUP(A316,[1]查询时间段分门店销售明细!$D$1:$N$65536,11,FALSE)</f>
        <v>4</v>
      </c>
      <c r="D316" s="5">
        <f>VLOOKUP(A316,[1]查询时间段分门店销售明细!$D$1:$O$65536,12,FALSE)</f>
        <v>72</v>
      </c>
      <c r="E316" s="5" t="s">
        <v>79</v>
      </c>
      <c r="F316" s="5" t="s">
        <v>353</v>
      </c>
      <c r="G316" s="5" t="s">
        <v>90</v>
      </c>
      <c r="H316" s="5" t="s">
        <v>81</v>
      </c>
      <c r="I316" s="5">
        <v>355</v>
      </c>
      <c r="J316" s="5">
        <v>5755.91</v>
      </c>
      <c r="K316" s="5">
        <v>3615.6595000000002</v>
      </c>
      <c r="L316" s="6" t="s">
        <v>91</v>
      </c>
      <c r="M316" s="5">
        <v>11.83</v>
      </c>
      <c r="N316" s="5">
        <v>191.86</v>
      </c>
      <c r="O316" s="5" t="s">
        <v>364</v>
      </c>
      <c r="P316" s="5" t="s">
        <v>364</v>
      </c>
      <c r="Q316" s="5" t="s">
        <v>372</v>
      </c>
      <c r="R316" s="5">
        <v>539</v>
      </c>
      <c r="S316" s="5">
        <v>3251.18</v>
      </c>
      <c r="T316" s="5">
        <v>45.55</v>
      </c>
      <c r="U316" s="5">
        <v>45.55</v>
      </c>
      <c r="V316" s="5">
        <v>4</v>
      </c>
      <c r="W316" s="5" t="s">
        <v>357</v>
      </c>
      <c r="X316" s="5">
        <v>401</v>
      </c>
      <c r="Y316" s="5" t="s">
        <v>46</v>
      </c>
      <c r="Z316" s="5">
        <v>40102</v>
      </c>
      <c r="AA316" s="5" t="s">
        <v>47</v>
      </c>
      <c r="AB316" s="5" t="s">
        <v>373</v>
      </c>
      <c r="AC316" s="5" t="s">
        <v>361</v>
      </c>
      <c r="AD316" s="5" t="s">
        <v>362</v>
      </c>
      <c r="AE316" s="5" t="s">
        <v>363</v>
      </c>
      <c r="AF316" s="5" t="s">
        <v>374</v>
      </c>
      <c r="AG316" s="5" t="s">
        <v>414</v>
      </c>
      <c r="AH316" s="5" t="s">
        <v>83</v>
      </c>
      <c r="AI316" s="5" t="s">
        <v>364</v>
      </c>
      <c r="AJ316" s="5" t="s">
        <v>364</v>
      </c>
      <c r="AK316" s="5">
        <v>6</v>
      </c>
      <c r="AL316" s="6">
        <v>5</v>
      </c>
      <c r="AM316" s="6" t="s">
        <v>377</v>
      </c>
      <c r="AN316" s="6">
        <f t="shared" si="24"/>
        <v>24</v>
      </c>
      <c r="AO316" s="6">
        <v>18</v>
      </c>
      <c r="AP316" s="6">
        <v>18</v>
      </c>
      <c r="AQ316" s="6">
        <v>9</v>
      </c>
      <c r="AR316" s="6">
        <f t="shared" si="25"/>
        <v>36</v>
      </c>
      <c r="AS316" s="6">
        <f t="shared" si="26"/>
        <v>48</v>
      </c>
      <c r="AT316" s="6">
        <f t="shared" si="27"/>
        <v>12</v>
      </c>
      <c r="AU316" s="7">
        <v>0.33333333333333331</v>
      </c>
      <c r="AV316" s="7">
        <f t="shared" si="28"/>
        <v>0.66666666666666663</v>
      </c>
      <c r="AW316" s="5">
        <v>16.21</v>
      </c>
      <c r="AX316">
        <v>4</v>
      </c>
      <c r="AY316">
        <f>VLOOKUP(A316,'[2]查询当前所有门店保管帐库存（后勤用）'!$D$1:$G$65536,4,FALSE)</f>
        <v>3</v>
      </c>
      <c r="AZ316">
        <f t="shared" si="29"/>
        <v>-5</v>
      </c>
      <c r="BA316">
        <v>10</v>
      </c>
      <c r="BB316">
        <f>VLOOKUP(A316,[3]请货管理细单!$B$1:$I$65536,8,FALSE)</f>
        <v>15</v>
      </c>
    </row>
    <row r="317" spans="1:54">
      <c r="A317" s="5">
        <v>31165</v>
      </c>
      <c r="B317" s="5" t="s">
        <v>351</v>
      </c>
      <c r="C317" s="5"/>
      <c r="D317" s="5"/>
      <c r="E317" s="5" t="s">
        <v>79</v>
      </c>
      <c r="F317" s="5" t="s">
        <v>353</v>
      </c>
      <c r="G317" s="5" t="s">
        <v>92</v>
      </c>
      <c r="H317" s="5" t="s">
        <v>81</v>
      </c>
      <c r="I317" s="5">
        <v>442</v>
      </c>
      <c r="J317" s="5">
        <v>7264.42</v>
      </c>
      <c r="K317" s="5">
        <v>4602.5079999999998</v>
      </c>
      <c r="L317" s="6" t="s">
        <v>93</v>
      </c>
      <c r="M317" s="5">
        <v>14.73</v>
      </c>
      <c r="N317" s="5">
        <v>242.15</v>
      </c>
      <c r="O317" s="5" t="s">
        <v>364</v>
      </c>
      <c r="P317" s="5" t="s">
        <v>364</v>
      </c>
      <c r="Q317" s="5" t="s">
        <v>372</v>
      </c>
      <c r="R317" s="5">
        <v>560</v>
      </c>
      <c r="S317" s="5">
        <v>3374.5719999999001</v>
      </c>
      <c r="T317" s="5">
        <v>38.01</v>
      </c>
      <c r="U317" s="5">
        <v>38.01</v>
      </c>
      <c r="V317" s="5">
        <v>4</v>
      </c>
      <c r="W317" s="5" t="s">
        <v>357</v>
      </c>
      <c r="X317" s="5">
        <v>401</v>
      </c>
      <c r="Y317" s="5" t="s">
        <v>46</v>
      </c>
      <c r="Z317" s="5">
        <v>40102</v>
      </c>
      <c r="AA317" s="5" t="s">
        <v>47</v>
      </c>
      <c r="AB317" s="5" t="s">
        <v>373</v>
      </c>
      <c r="AC317" s="5" t="s">
        <v>361</v>
      </c>
      <c r="AD317" s="5" t="s">
        <v>362</v>
      </c>
      <c r="AE317" s="5" t="s">
        <v>363</v>
      </c>
      <c r="AF317" s="5" t="s">
        <v>374</v>
      </c>
      <c r="AG317" s="5" t="s">
        <v>414</v>
      </c>
      <c r="AH317" s="5" t="s">
        <v>83</v>
      </c>
      <c r="AI317" s="5" t="s">
        <v>364</v>
      </c>
      <c r="AJ317" s="5" t="s">
        <v>364</v>
      </c>
      <c r="AK317" s="5">
        <v>6</v>
      </c>
      <c r="AL317" s="6">
        <v>5</v>
      </c>
      <c r="AM317" s="6" t="s">
        <v>377</v>
      </c>
      <c r="AN317" s="6">
        <f t="shared" si="24"/>
        <v>0</v>
      </c>
      <c r="AO317" s="6">
        <v>18</v>
      </c>
      <c r="AP317" s="6">
        <v>18</v>
      </c>
      <c r="AQ317" s="6">
        <v>9</v>
      </c>
      <c r="AR317" s="6">
        <f t="shared" si="25"/>
        <v>0</v>
      </c>
      <c r="AS317" s="6">
        <f t="shared" si="26"/>
        <v>0</v>
      </c>
      <c r="AT317" s="6">
        <f t="shared" si="27"/>
        <v>0</v>
      </c>
      <c r="AU317" s="7">
        <v>0.33333333333333331</v>
      </c>
      <c r="AV317" s="7">
        <f t="shared" si="28"/>
        <v>0.66666666666666663</v>
      </c>
      <c r="AW317" s="5">
        <v>16.440000000000001</v>
      </c>
      <c r="AX317">
        <v>10</v>
      </c>
      <c r="AY317">
        <f>VLOOKUP(A317,'[2]查询当前所有门店保管帐库存（后勤用）'!$D$1:$G$65536,4,FALSE)</f>
        <v>21</v>
      </c>
      <c r="AZ317">
        <f t="shared" si="29"/>
        <v>1</v>
      </c>
    </row>
    <row r="318" spans="1:54">
      <c r="A318" s="5">
        <v>59466</v>
      </c>
      <c r="B318" s="5" t="s">
        <v>351</v>
      </c>
      <c r="C318" s="5"/>
      <c r="D318" s="5"/>
      <c r="E318" s="5" t="s">
        <v>368</v>
      </c>
      <c r="F318" s="5" t="s">
        <v>353</v>
      </c>
      <c r="G318" s="5" t="s">
        <v>369</v>
      </c>
      <c r="H318" s="5" t="s">
        <v>370</v>
      </c>
      <c r="I318" s="5">
        <v>7</v>
      </c>
      <c r="J318" s="5">
        <v>137.61000000000001</v>
      </c>
      <c r="K318" s="5">
        <v>89.1</v>
      </c>
      <c r="L318" s="6" t="s">
        <v>371</v>
      </c>
      <c r="M318" s="5">
        <v>0.23</v>
      </c>
      <c r="N318" s="5">
        <v>4.59</v>
      </c>
      <c r="O318" s="5" t="s">
        <v>364</v>
      </c>
      <c r="P318" s="5" t="s">
        <v>364</v>
      </c>
      <c r="Q318" s="5" t="s">
        <v>372</v>
      </c>
      <c r="R318" s="5">
        <v>73</v>
      </c>
      <c r="S318" s="5">
        <v>505.89</v>
      </c>
      <c r="T318" s="5">
        <v>312.86</v>
      </c>
      <c r="U318" s="5">
        <v>312.86</v>
      </c>
      <c r="V318" s="5" t="s">
        <v>364</v>
      </c>
      <c r="W318" s="5" t="s">
        <v>364</v>
      </c>
      <c r="X318" s="5" t="s">
        <v>364</v>
      </c>
      <c r="Y318" s="5" t="s">
        <v>364</v>
      </c>
      <c r="Z318" s="5" t="s">
        <v>364</v>
      </c>
      <c r="AA318" s="5" t="s">
        <v>364</v>
      </c>
      <c r="AB318" s="5" t="s">
        <v>373</v>
      </c>
      <c r="AC318" s="5" t="s">
        <v>361</v>
      </c>
      <c r="AD318" s="5" t="s">
        <v>362</v>
      </c>
      <c r="AE318" s="5" t="s">
        <v>363</v>
      </c>
      <c r="AF318" s="5" t="s">
        <v>374</v>
      </c>
      <c r="AG318" s="5" t="s">
        <v>375</v>
      </c>
      <c r="AH318" s="5" t="s">
        <v>376</v>
      </c>
      <c r="AI318" s="5" t="s">
        <v>364</v>
      </c>
      <c r="AJ318" s="5" t="s">
        <v>364</v>
      </c>
      <c r="AK318" s="5">
        <v>6.93</v>
      </c>
      <c r="AL318" s="6">
        <v>5</v>
      </c>
      <c r="AM318" s="6" t="s">
        <v>377</v>
      </c>
      <c r="AN318" s="6">
        <f t="shared" si="24"/>
        <v>0</v>
      </c>
      <c r="AO318" s="6">
        <v>19.8</v>
      </c>
      <c r="AP318" s="6">
        <v>19.8</v>
      </c>
      <c r="AQ318" s="6">
        <v>9.9</v>
      </c>
      <c r="AR318" s="6">
        <f t="shared" si="25"/>
        <v>0</v>
      </c>
      <c r="AS318" s="6">
        <f t="shared" si="26"/>
        <v>0</v>
      </c>
      <c r="AT318" s="6">
        <f t="shared" si="27"/>
        <v>0</v>
      </c>
      <c r="AU318" s="7">
        <v>0.3</v>
      </c>
      <c r="AV318" s="7">
        <f t="shared" si="28"/>
        <v>0.65</v>
      </c>
      <c r="AW318" s="5">
        <v>19.66</v>
      </c>
      <c r="AX318">
        <v>0</v>
      </c>
      <c r="AY318">
        <v>0</v>
      </c>
      <c r="AZ318">
        <f t="shared" si="29"/>
        <v>0</v>
      </c>
    </row>
    <row r="319" spans="1:54">
      <c r="A319" s="5">
        <v>105054</v>
      </c>
      <c r="B319" s="5" t="s">
        <v>351</v>
      </c>
      <c r="C319" s="5"/>
      <c r="D319" s="5"/>
      <c r="E319" s="5" t="s">
        <v>378</v>
      </c>
      <c r="F319" s="5" t="s">
        <v>353</v>
      </c>
      <c r="G319" s="5" t="s">
        <v>379</v>
      </c>
      <c r="H319" s="5" t="s">
        <v>370</v>
      </c>
      <c r="I319" s="5">
        <v>48</v>
      </c>
      <c r="J319" s="5">
        <v>365.54</v>
      </c>
      <c r="K319" s="5">
        <v>217.7</v>
      </c>
      <c r="L319" s="6" t="s">
        <v>380</v>
      </c>
      <c r="M319" s="5">
        <v>1.6</v>
      </c>
      <c r="N319" s="5">
        <v>12.18</v>
      </c>
      <c r="O319" s="5" t="s">
        <v>364</v>
      </c>
      <c r="P319" s="5" t="s">
        <v>364</v>
      </c>
      <c r="Q319" s="5" t="s">
        <v>372</v>
      </c>
      <c r="R319" s="5">
        <v>111</v>
      </c>
      <c r="S319" s="5">
        <v>341.88</v>
      </c>
      <c r="T319" s="5">
        <v>69.38</v>
      </c>
      <c r="U319" s="5">
        <v>69.38</v>
      </c>
      <c r="V319" s="5" t="s">
        <v>364</v>
      </c>
      <c r="W319" s="5" t="s">
        <v>364</v>
      </c>
      <c r="X319" s="5" t="s">
        <v>364</v>
      </c>
      <c r="Y319" s="5" t="s">
        <v>364</v>
      </c>
      <c r="Z319" s="5" t="s">
        <v>364</v>
      </c>
      <c r="AA319" s="5" t="s">
        <v>364</v>
      </c>
      <c r="AB319" s="5" t="s">
        <v>373</v>
      </c>
      <c r="AC319" s="5" t="s">
        <v>361</v>
      </c>
      <c r="AD319" s="5" t="s">
        <v>362</v>
      </c>
      <c r="AE319" s="5" t="s">
        <v>363</v>
      </c>
      <c r="AF319" s="5" t="s">
        <v>374</v>
      </c>
      <c r="AG319" s="5" t="s">
        <v>375</v>
      </c>
      <c r="AH319" s="5" t="s">
        <v>381</v>
      </c>
      <c r="AI319" s="5" t="s">
        <v>364</v>
      </c>
      <c r="AJ319" s="5" t="s">
        <v>364</v>
      </c>
      <c r="AK319" s="5">
        <v>3.08</v>
      </c>
      <c r="AL319" s="6">
        <v>5</v>
      </c>
      <c r="AM319" s="6" t="s">
        <v>377</v>
      </c>
      <c r="AN319" s="6">
        <f t="shared" si="24"/>
        <v>0</v>
      </c>
      <c r="AO319" s="6">
        <v>7.7</v>
      </c>
      <c r="AP319" s="6">
        <v>7.7</v>
      </c>
      <c r="AQ319" s="6">
        <v>3.85</v>
      </c>
      <c r="AR319" s="6">
        <f t="shared" si="25"/>
        <v>0</v>
      </c>
      <c r="AS319" s="6">
        <f t="shared" si="26"/>
        <v>0</v>
      </c>
      <c r="AT319" s="6">
        <f t="shared" si="27"/>
        <v>0</v>
      </c>
      <c r="AU319" s="7">
        <v>0.2</v>
      </c>
      <c r="AV319" s="7">
        <f t="shared" si="28"/>
        <v>0.6</v>
      </c>
      <c r="AW319" s="5">
        <v>7.62</v>
      </c>
      <c r="AX319">
        <v>0</v>
      </c>
      <c r="AY319">
        <v>0</v>
      </c>
      <c r="AZ319">
        <f t="shared" si="29"/>
        <v>0</v>
      </c>
    </row>
    <row r="320" spans="1:54">
      <c r="A320" s="5">
        <v>117782</v>
      </c>
      <c r="B320" s="5" t="s">
        <v>351</v>
      </c>
      <c r="C320" s="5"/>
      <c r="D320" s="5"/>
      <c r="E320" s="5" t="s">
        <v>382</v>
      </c>
      <c r="F320" s="5" t="s">
        <v>353</v>
      </c>
      <c r="G320" s="5" t="s">
        <v>383</v>
      </c>
      <c r="H320" s="5" t="s">
        <v>384</v>
      </c>
      <c r="I320" s="5">
        <v>749</v>
      </c>
      <c r="J320" s="5">
        <v>7917.85</v>
      </c>
      <c r="K320" s="5">
        <v>5970.45</v>
      </c>
      <c r="L320" s="6" t="s">
        <v>385</v>
      </c>
      <c r="M320" s="5">
        <v>24.97</v>
      </c>
      <c r="N320" s="5">
        <v>263.93</v>
      </c>
      <c r="O320" s="5" t="s">
        <v>364</v>
      </c>
      <c r="P320" s="5" t="s">
        <v>364</v>
      </c>
      <c r="Q320" s="5" t="s">
        <v>372</v>
      </c>
      <c r="R320" s="5">
        <v>544</v>
      </c>
      <c r="S320" s="5">
        <v>1414.4</v>
      </c>
      <c r="T320" s="5">
        <v>21.79</v>
      </c>
      <c r="U320" s="5">
        <v>21.79</v>
      </c>
      <c r="V320" s="5" t="s">
        <v>364</v>
      </c>
      <c r="W320" s="5" t="s">
        <v>364</v>
      </c>
      <c r="X320" s="5" t="s">
        <v>364</v>
      </c>
      <c r="Y320" s="5" t="s">
        <v>364</v>
      </c>
      <c r="Z320" s="5" t="s">
        <v>364</v>
      </c>
      <c r="AA320" s="5" t="s">
        <v>364</v>
      </c>
      <c r="AB320" s="5" t="s">
        <v>373</v>
      </c>
      <c r="AC320" s="5" t="s">
        <v>361</v>
      </c>
      <c r="AD320" s="5" t="s">
        <v>362</v>
      </c>
      <c r="AE320" s="5" t="s">
        <v>363</v>
      </c>
      <c r="AF320" s="5" t="s">
        <v>374</v>
      </c>
      <c r="AG320" s="5" t="s">
        <v>375</v>
      </c>
      <c r="AH320" s="5" t="s">
        <v>386</v>
      </c>
      <c r="AI320" s="5" t="s">
        <v>364</v>
      </c>
      <c r="AJ320" s="5" t="s">
        <v>364</v>
      </c>
      <c r="AK320" s="5">
        <v>2.6</v>
      </c>
      <c r="AL320" s="6">
        <v>5</v>
      </c>
      <c r="AM320" s="6" t="s">
        <v>377</v>
      </c>
      <c r="AN320" s="6">
        <f t="shared" si="24"/>
        <v>0</v>
      </c>
      <c r="AO320" s="6">
        <v>10.8</v>
      </c>
      <c r="AP320" s="6">
        <v>10.8</v>
      </c>
      <c r="AQ320" s="6">
        <v>5.4</v>
      </c>
      <c r="AR320" s="6">
        <f t="shared" si="25"/>
        <v>0</v>
      </c>
      <c r="AS320" s="6">
        <f t="shared" si="26"/>
        <v>0</v>
      </c>
      <c r="AT320" s="6">
        <f t="shared" si="27"/>
        <v>0</v>
      </c>
      <c r="AU320" s="7">
        <v>0.51851851851851849</v>
      </c>
      <c r="AV320" s="7">
        <f t="shared" si="28"/>
        <v>0.7592592592592593</v>
      </c>
      <c r="AW320" s="5">
        <v>10.57</v>
      </c>
      <c r="AX320">
        <v>0</v>
      </c>
      <c r="AY320">
        <v>0</v>
      </c>
      <c r="AZ320">
        <f t="shared" si="29"/>
        <v>0</v>
      </c>
    </row>
    <row r="321" spans="1:52">
      <c r="A321" s="5">
        <v>117370</v>
      </c>
      <c r="B321" s="5" t="s">
        <v>351</v>
      </c>
      <c r="C321" s="5"/>
      <c r="D321" s="5"/>
      <c r="E321" s="5" t="s">
        <v>387</v>
      </c>
      <c r="F321" s="5" t="s">
        <v>353</v>
      </c>
      <c r="G321" s="5" t="s">
        <v>388</v>
      </c>
      <c r="H321" s="5" t="s">
        <v>389</v>
      </c>
      <c r="I321" s="5">
        <v>4</v>
      </c>
      <c r="J321" s="5">
        <v>138.25</v>
      </c>
      <c r="K321" s="5">
        <v>85.05</v>
      </c>
      <c r="L321" s="6" t="s">
        <v>390</v>
      </c>
      <c r="M321" s="5">
        <v>0.13</v>
      </c>
      <c r="N321" s="5">
        <v>4.6100000000000003</v>
      </c>
      <c r="O321" s="5" t="s">
        <v>364</v>
      </c>
      <c r="P321" s="5" t="s">
        <v>364</v>
      </c>
      <c r="Q321" s="5" t="s">
        <v>372</v>
      </c>
      <c r="R321" s="5">
        <v>32</v>
      </c>
      <c r="S321" s="5">
        <v>431.58499999999998</v>
      </c>
      <c r="T321" s="5">
        <v>240</v>
      </c>
      <c r="U321" s="5">
        <v>240</v>
      </c>
      <c r="V321" s="5" t="s">
        <v>364</v>
      </c>
      <c r="W321" s="5" t="s">
        <v>364</v>
      </c>
      <c r="X321" s="5" t="s">
        <v>364</v>
      </c>
      <c r="Y321" s="5" t="s">
        <v>364</v>
      </c>
      <c r="Z321" s="5" t="s">
        <v>364</v>
      </c>
      <c r="AA321" s="5" t="s">
        <v>364</v>
      </c>
      <c r="AB321" s="5" t="s">
        <v>373</v>
      </c>
      <c r="AC321" s="5" t="s">
        <v>361</v>
      </c>
      <c r="AD321" s="5" t="s">
        <v>362</v>
      </c>
      <c r="AE321" s="5" t="s">
        <v>363</v>
      </c>
      <c r="AF321" s="5" t="s">
        <v>374</v>
      </c>
      <c r="AG321" s="5" t="s">
        <v>375</v>
      </c>
      <c r="AH321" s="5" t="s">
        <v>391</v>
      </c>
      <c r="AI321" s="5" t="s">
        <v>364</v>
      </c>
      <c r="AJ321" s="5" t="s">
        <v>364</v>
      </c>
      <c r="AK321" s="5">
        <v>13.3</v>
      </c>
      <c r="AL321" s="6">
        <v>5</v>
      </c>
      <c r="AM321" s="6" t="s">
        <v>377</v>
      </c>
      <c r="AN321" s="6">
        <f t="shared" si="24"/>
        <v>0</v>
      </c>
      <c r="AO321" s="6">
        <v>38</v>
      </c>
      <c r="AP321" s="6">
        <v>38</v>
      </c>
      <c r="AQ321" s="6">
        <v>19</v>
      </c>
      <c r="AR321" s="6">
        <f t="shared" si="25"/>
        <v>0</v>
      </c>
      <c r="AS321" s="6">
        <f t="shared" si="26"/>
        <v>0</v>
      </c>
      <c r="AT321" s="6">
        <f t="shared" si="27"/>
        <v>0</v>
      </c>
      <c r="AU321" s="7">
        <v>0.3</v>
      </c>
      <c r="AV321" s="7">
        <f t="shared" si="28"/>
        <v>0.65</v>
      </c>
      <c r="AW321" s="5">
        <v>34.56</v>
      </c>
      <c r="AX321">
        <v>0</v>
      </c>
      <c r="AY321">
        <v>0</v>
      </c>
      <c r="AZ321">
        <f t="shared" si="29"/>
        <v>0</v>
      </c>
    </row>
    <row r="322" spans="1:52">
      <c r="A322" s="5">
        <v>117372</v>
      </c>
      <c r="B322" s="5" t="s">
        <v>351</v>
      </c>
      <c r="C322" s="5"/>
      <c r="D322" s="5"/>
      <c r="E322" s="5" t="s">
        <v>392</v>
      </c>
      <c r="F322" s="5" t="s">
        <v>353</v>
      </c>
      <c r="G322" s="5" t="s">
        <v>393</v>
      </c>
      <c r="H322" s="5" t="s">
        <v>389</v>
      </c>
      <c r="I322" s="5">
        <v>37</v>
      </c>
      <c r="J322" s="5">
        <v>956.68</v>
      </c>
      <c r="K322" s="5">
        <v>591.72799999999995</v>
      </c>
      <c r="L322" s="6" t="s">
        <v>394</v>
      </c>
      <c r="M322" s="5">
        <v>1.23</v>
      </c>
      <c r="N322" s="5">
        <v>31.89</v>
      </c>
      <c r="O322" s="5" t="s">
        <v>364</v>
      </c>
      <c r="P322" s="5" t="s">
        <v>364</v>
      </c>
      <c r="Q322" s="5" t="s">
        <v>372</v>
      </c>
      <c r="R322" s="5">
        <v>23</v>
      </c>
      <c r="S322" s="5">
        <v>225.988</v>
      </c>
      <c r="T322" s="5">
        <v>18.649999999999999</v>
      </c>
      <c r="U322" s="5">
        <v>18.649999999999999</v>
      </c>
      <c r="V322" s="5" t="s">
        <v>364</v>
      </c>
      <c r="W322" s="5" t="s">
        <v>364</v>
      </c>
      <c r="X322" s="5" t="s">
        <v>364</v>
      </c>
      <c r="Y322" s="5" t="s">
        <v>364</v>
      </c>
      <c r="Z322" s="5" t="s">
        <v>364</v>
      </c>
      <c r="AA322" s="5" t="s">
        <v>364</v>
      </c>
      <c r="AB322" s="5" t="s">
        <v>373</v>
      </c>
      <c r="AC322" s="5" t="s">
        <v>361</v>
      </c>
      <c r="AD322" s="5" t="s">
        <v>362</v>
      </c>
      <c r="AE322" s="5" t="s">
        <v>363</v>
      </c>
      <c r="AF322" s="5" t="s">
        <v>374</v>
      </c>
      <c r="AG322" s="5" t="s">
        <v>375</v>
      </c>
      <c r="AH322" s="5" t="s">
        <v>395</v>
      </c>
      <c r="AI322" s="5" t="s">
        <v>364</v>
      </c>
      <c r="AJ322" s="5" t="s">
        <v>364</v>
      </c>
      <c r="AK322" s="5">
        <v>9.8000000000000007</v>
      </c>
      <c r="AL322" s="6">
        <v>5</v>
      </c>
      <c r="AM322" s="6" t="s">
        <v>377</v>
      </c>
      <c r="AN322" s="6">
        <f t="shared" ref="AN322:AN385" si="30">AK322*C322</f>
        <v>0</v>
      </c>
      <c r="AO322" s="6">
        <v>28</v>
      </c>
      <c r="AP322" s="6">
        <v>28</v>
      </c>
      <c r="AQ322" s="6">
        <v>14</v>
      </c>
      <c r="AR322" s="6">
        <f t="shared" ref="AR322:AR385" si="31">AQ322*C322</f>
        <v>0</v>
      </c>
      <c r="AS322" s="6">
        <f t="shared" ref="AS322:AS385" si="32">D322-AN322</f>
        <v>0</v>
      </c>
      <c r="AT322" s="6">
        <f t="shared" ref="AT322:AT385" si="33">AR322-(AK322*C322)</f>
        <v>0</v>
      </c>
      <c r="AU322" s="7">
        <v>0.3</v>
      </c>
      <c r="AV322" s="7">
        <f t="shared" ref="AV322:AV385" si="34">(AP322-AK322)/AP322</f>
        <v>0.65</v>
      </c>
      <c r="AW322" s="5">
        <v>25.86</v>
      </c>
      <c r="AX322">
        <v>0</v>
      </c>
      <c r="AY322">
        <v>0</v>
      </c>
      <c r="AZ322">
        <f t="shared" si="29"/>
        <v>0</v>
      </c>
    </row>
    <row r="323" spans="1:52">
      <c r="A323" s="5">
        <v>117371</v>
      </c>
      <c r="B323" s="5" t="s">
        <v>351</v>
      </c>
      <c r="C323" s="5"/>
      <c r="D323" s="5"/>
      <c r="E323" s="5" t="s">
        <v>396</v>
      </c>
      <c r="F323" s="5" t="s">
        <v>353</v>
      </c>
      <c r="G323" s="5" t="s">
        <v>397</v>
      </c>
      <c r="H323" s="5" t="s">
        <v>389</v>
      </c>
      <c r="I323" s="5">
        <v>6</v>
      </c>
      <c r="J323" s="5">
        <v>214.09</v>
      </c>
      <c r="K323" s="5">
        <v>133.49199999999999</v>
      </c>
      <c r="L323" s="6" t="s">
        <v>398</v>
      </c>
      <c r="M323" s="5">
        <v>0.2</v>
      </c>
      <c r="N323" s="5">
        <v>7.14</v>
      </c>
      <c r="O323" s="5" t="s">
        <v>364</v>
      </c>
      <c r="P323" s="5" t="s">
        <v>364</v>
      </c>
      <c r="Q323" s="5" t="s">
        <v>372</v>
      </c>
      <c r="R323" s="5">
        <v>28</v>
      </c>
      <c r="S323" s="5">
        <v>377.18799999999999</v>
      </c>
      <c r="T323" s="5">
        <v>140</v>
      </c>
      <c r="U323" s="5">
        <v>140</v>
      </c>
      <c r="V323" s="5" t="s">
        <v>364</v>
      </c>
      <c r="W323" s="5" t="s">
        <v>364</v>
      </c>
      <c r="X323" s="5" t="s">
        <v>364</v>
      </c>
      <c r="Y323" s="5" t="s">
        <v>364</v>
      </c>
      <c r="Z323" s="5" t="s">
        <v>364</v>
      </c>
      <c r="AA323" s="5" t="s">
        <v>364</v>
      </c>
      <c r="AB323" s="5" t="s">
        <v>373</v>
      </c>
      <c r="AC323" s="5" t="s">
        <v>361</v>
      </c>
      <c r="AD323" s="5" t="s">
        <v>362</v>
      </c>
      <c r="AE323" s="5" t="s">
        <v>363</v>
      </c>
      <c r="AF323" s="5" t="s">
        <v>374</v>
      </c>
      <c r="AG323" s="5" t="s">
        <v>375</v>
      </c>
      <c r="AH323" s="5" t="s">
        <v>399</v>
      </c>
      <c r="AI323" s="5" t="s">
        <v>364</v>
      </c>
      <c r="AJ323" s="5" t="s">
        <v>364</v>
      </c>
      <c r="AK323" s="5">
        <v>13.3</v>
      </c>
      <c r="AL323" s="6">
        <v>5</v>
      </c>
      <c r="AM323" s="6" t="s">
        <v>377</v>
      </c>
      <c r="AN323" s="6">
        <f t="shared" si="30"/>
        <v>0</v>
      </c>
      <c r="AO323" s="6">
        <v>38</v>
      </c>
      <c r="AP323" s="6">
        <v>38</v>
      </c>
      <c r="AQ323" s="6">
        <v>19</v>
      </c>
      <c r="AR323" s="6">
        <f t="shared" si="31"/>
        <v>0</v>
      </c>
      <c r="AS323" s="6">
        <f t="shared" si="32"/>
        <v>0</v>
      </c>
      <c r="AT323" s="6">
        <f t="shared" si="33"/>
        <v>0</v>
      </c>
      <c r="AU323" s="7">
        <v>0.3</v>
      </c>
      <c r="AV323" s="7">
        <f t="shared" si="34"/>
        <v>0.65</v>
      </c>
      <c r="AW323" s="5">
        <v>35.68</v>
      </c>
      <c r="AX323">
        <v>0</v>
      </c>
      <c r="AY323">
        <f>VLOOKUP(A323,'[2]查询当前所有门店保管帐库存（后勤用）'!$D$1:$G$65536,4,FALSE)</f>
        <v>2</v>
      </c>
      <c r="AZ323">
        <f t="shared" ref="AZ323:AZ386" si="35">AY323-AX323*2</f>
        <v>2</v>
      </c>
    </row>
    <row r="324" spans="1:52">
      <c r="A324" s="5">
        <v>57925</v>
      </c>
      <c r="B324" s="5" t="s">
        <v>351</v>
      </c>
      <c r="C324" s="5"/>
      <c r="D324" s="5"/>
      <c r="E324" s="5" t="s">
        <v>400</v>
      </c>
      <c r="F324" s="5" t="s">
        <v>353</v>
      </c>
      <c r="G324" s="5" t="s">
        <v>401</v>
      </c>
      <c r="H324" s="5" t="s">
        <v>402</v>
      </c>
      <c r="I324" s="5">
        <v>76</v>
      </c>
      <c r="J324" s="5">
        <v>1154.25</v>
      </c>
      <c r="K324" s="5">
        <v>835.05</v>
      </c>
      <c r="L324" s="6" t="s">
        <v>403</v>
      </c>
      <c r="M324" s="5">
        <v>2.5299999999999998</v>
      </c>
      <c r="N324" s="5">
        <v>38.479999999999997</v>
      </c>
      <c r="O324" s="5" t="s">
        <v>364</v>
      </c>
      <c r="P324" s="5" t="s">
        <v>364</v>
      </c>
      <c r="Q324" s="5" t="s">
        <v>372</v>
      </c>
      <c r="R324" s="5">
        <v>136</v>
      </c>
      <c r="S324" s="5">
        <v>571.20000000000005</v>
      </c>
      <c r="T324" s="5">
        <v>53.68</v>
      </c>
      <c r="U324" s="5">
        <v>53.68</v>
      </c>
      <c r="V324" s="5" t="s">
        <v>364</v>
      </c>
      <c r="W324" s="5" t="s">
        <v>364</v>
      </c>
      <c r="X324" s="5" t="s">
        <v>364</v>
      </c>
      <c r="Y324" s="5" t="s">
        <v>364</v>
      </c>
      <c r="Z324" s="5" t="s">
        <v>364</v>
      </c>
      <c r="AA324" s="5" t="s">
        <v>364</v>
      </c>
      <c r="AB324" s="5" t="s">
        <v>373</v>
      </c>
      <c r="AC324" s="5" t="s">
        <v>361</v>
      </c>
      <c r="AD324" s="5" t="s">
        <v>362</v>
      </c>
      <c r="AE324" s="5" t="s">
        <v>363</v>
      </c>
      <c r="AF324" s="5" t="s">
        <v>374</v>
      </c>
      <c r="AG324" s="5" t="s">
        <v>375</v>
      </c>
      <c r="AH324" s="5" t="s">
        <v>404</v>
      </c>
      <c r="AI324" s="5" t="s">
        <v>364</v>
      </c>
      <c r="AJ324" s="5" t="s">
        <v>364</v>
      </c>
      <c r="AK324" s="5">
        <v>4.2</v>
      </c>
      <c r="AL324" s="6">
        <v>5</v>
      </c>
      <c r="AM324" s="6" t="s">
        <v>377</v>
      </c>
      <c r="AN324" s="6">
        <f t="shared" si="30"/>
        <v>0</v>
      </c>
      <c r="AO324" s="6">
        <v>15.6</v>
      </c>
      <c r="AP324" s="6">
        <v>15.6</v>
      </c>
      <c r="AQ324" s="6">
        <v>7.8</v>
      </c>
      <c r="AR324" s="6">
        <f t="shared" si="31"/>
        <v>0</v>
      </c>
      <c r="AS324" s="6">
        <f t="shared" si="32"/>
        <v>0</v>
      </c>
      <c r="AT324" s="6">
        <f t="shared" si="33"/>
        <v>0</v>
      </c>
      <c r="AU324" s="7">
        <v>0.46153846153846151</v>
      </c>
      <c r="AV324" s="7">
        <f t="shared" si="34"/>
        <v>0.73076923076923073</v>
      </c>
      <c r="AW324" s="5">
        <v>15.19</v>
      </c>
      <c r="AX324">
        <v>0</v>
      </c>
      <c r="AY324">
        <v>0</v>
      </c>
      <c r="AZ324">
        <f t="shared" si="35"/>
        <v>0</v>
      </c>
    </row>
    <row r="325" spans="1:52">
      <c r="A325" s="5">
        <v>118239</v>
      </c>
      <c r="B325" s="5" t="s">
        <v>351</v>
      </c>
      <c r="C325" s="5"/>
      <c r="D325" s="5"/>
      <c r="E325" s="5" t="s">
        <v>405</v>
      </c>
      <c r="F325" s="5" t="s">
        <v>353</v>
      </c>
      <c r="G325" s="5" t="s">
        <v>406</v>
      </c>
      <c r="H325" s="5" t="s">
        <v>407</v>
      </c>
      <c r="I325" s="5">
        <v>9</v>
      </c>
      <c r="J325" s="5">
        <v>197.62</v>
      </c>
      <c r="K325" s="5">
        <v>148.12</v>
      </c>
      <c r="L325" s="6" t="s">
        <v>408</v>
      </c>
      <c r="M325" s="5">
        <v>0.3</v>
      </c>
      <c r="N325" s="5">
        <v>6.59</v>
      </c>
      <c r="O325" s="5" t="s">
        <v>364</v>
      </c>
      <c r="P325" s="5" t="s">
        <v>364</v>
      </c>
      <c r="Q325" s="5" t="s">
        <v>372</v>
      </c>
      <c r="R325" s="5">
        <v>14</v>
      </c>
      <c r="S325" s="5">
        <v>77</v>
      </c>
      <c r="T325" s="5">
        <v>46.67</v>
      </c>
      <c r="U325" s="5">
        <v>46.67</v>
      </c>
      <c r="V325" s="5" t="s">
        <v>364</v>
      </c>
      <c r="W325" s="5" t="s">
        <v>364</v>
      </c>
      <c r="X325" s="5" t="s">
        <v>364</v>
      </c>
      <c r="Y325" s="5" t="s">
        <v>364</v>
      </c>
      <c r="Z325" s="5" t="s">
        <v>364</v>
      </c>
      <c r="AA325" s="5" t="s">
        <v>364</v>
      </c>
      <c r="AB325" s="5" t="s">
        <v>373</v>
      </c>
      <c r="AC325" s="5" t="s">
        <v>361</v>
      </c>
      <c r="AD325" s="5" t="s">
        <v>362</v>
      </c>
      <c r="AE325" s="5" t="s">
        <v>363</v>
      </c>
      <c r="AF325" s="5" t="s">
        <v>374</v>
      </c>
      <c r="AG325" s="5" t="s">
        <v>375</v>
      </c>
      <c r="AH325" s="5" t="s">
        <v>409</v>
      </c>
      <c r="AI325" s="5" t="s">
        <v>364</v>
      </c>
      <c r="AJ325" s="5" t="s">
        <v>364</v>
      </c>
      <c r="AK325" s="5">
        <v>5.5</v>
      </c>
      <c r="AL325" s="6">
        <v>5</v>
      </c>
      <c r="AM325" s="6" t="s">
        <v>377</v>
      </c>
      <c r="AN325" s="6">
        <f t="shared" si="30"/>
        <v>0</v>
      </c>
      <c r="AO325" s="6">
        <v>23</v>
      </c>
      <c r="AP325" s="6">
        <v>23</v>
      </c>
      <c r="AQ325" s="6">
        <v>11.5</v>
      </c>
      <c r="AR325" s="6">
        <f t="shared" si="31"/>
        <v>0</v>
      </c>
      <c r="AS325" s="6">
        <f t="shared" si="32"/>
        <v>0</v>
      </c>
      <c r="AT325" s="6">
        <f t="shared" si="33"/>
        <v>0</v>
      </c>
      <c r="AU325" s="7">
        <v>0.52173913043478259</v>
      </c>
      <c r="AV325" s="7">
        <f t="shared" si="34"/>
        <v>0.76086956521739135</v>
      </c>
      <c r="AW325" s="5">
        <v>21.96</v>
      </c>
      <c r="AX325">
        <v>0</v>
      </c>
      <c r="AY325">
        <v>0</v>
      </c>
      <c r="AZ325">
        <f t="shared" si="35"/>
        <v>0</v>
      </c>
    </row>
    <row r="326" spans="1:52">
      <c r="A326" s="5">
        <v>100718</v>
      </c>
      <c r="B326" s="5" t="s">
        <v>351</v>
      </c>
      <c r="C326" s="5"/>
      <c r="D326" s="5"/>
      <c r="E326" s="5" t="s">
        <v>420</v>
      </c>
      <c r="F326" s="5" t="s">
        <v>353</v>
      </c>
      <c r="G326" s="5" t="s">
        <v>421</v>
      </c>
      <c r="H326" s="5" t="s">
        <v>422</v>
      </c>
      <c r="I326" s="5">
        <v>1</v>
      </c>
      <c r="J326" s="5">
        <v>24.8</v>
      </c>
      <c r="K326" s="5">
        <v>16.12</v>
      </c>
      <c r="L326" s="6" t="s">
        <v>423</v>
      </c>
      <c r="M326" s="5">
        <v>0.03</v>
      </c>
      <c r="N326" s="5">
        <v>0.83</v>
      </c>
      <c r="O326" s="5" t="s">
        <v>364</v>
      </c>
      <c r="P326" s="5" t="s">
        <v>364</v>
      </c>
      <c r="Q326" s="5" t="s">
        <v>372</v>
      </c>
      <c r="R326" s="5">
        <v>17</v>
      </c>
      <c r="S326" s="5">
        <v>156.32</v>
      </c>
      <c r="T326" s="5">
        <v>510</v>
      </c>
      <c r="U326" s="5">
        <v>510</v>
      </c>
      <c r="V326" s="5" t="s">
        <v>364</v>
      </c>
      <c r="W326" s="5" t="s">
        <v>364</v>
      </c>
      <c r="X326" s="5" t="s">
        <v>364</v>
      </c>
      <c r="Y326" s="5" t="s">
        <v>364</v>
      </c>
      <c r="Z326" s="5" t="s">
        <v>364</v>
      </c>
      <c r="AA326" s="5" t="s">
        <v>364</v>
      </c>
      <c r="AB326" s="5" t="s">
        <v>373</v>
      </c>
      <c r="AC326" s="5" t="s">
        <v>361</v>
      </c>
      <c r="AD326" s="5" t="s">
        <v>362</v>
      </c>
      <c r="AE326" s="5" t="s">
        <v>363</v>
      </c>
      <c r="AF326" s="5" t="s">
        <v>374</v>
      </c>
      <c r="AG326" s="5" t="s">
        <v>375</v>
      </c>
      <c r="AH326" s="5" t="s">
        <v>424</v>
      </c>
      <c r="AI326" s="5" t="s">
        <v>364</v>
      </c>
      <c r="AJ326" s="5" t="s">
        <v>364</v>
      </c>
      <c r="AK326" s="5">
        <v>8.68</v>
      </c>
      <c r="AL326" s="6">
        <v>5</v>
      </c>
      <c r="AM326" s="6" t="s">
        <v>377</v>
      </c>
      <c r="AN326" s="6">
        <f t="shared" si="30"/>
        <v>0</v>
      </c>
      <c r="AO326" s="6">
        <v>24.8</v>
      </c>
      <c r="AP326" s="6">
        <v>24.8</v>
      </c>
      <c r="AQ326" s="6">
        <v>12.4</v>
      </c>
      <c r="AR326" s="6">
        <f t="shared" si="31"/>
        <v>0</v>
      </c>
      <c r="AS326" s="6">
        <f t="shared" si="32"/>
        <v>0</v>
      </c>
      <c r="AT326" s="6">
        <f t="shared" si="33"/>
        <v>0</v>
      </c>
      <c r="AU326" s="7">
        <v>0.3</v>
      </c>
      <c r="AV326" s="7">
        <f t="shared" si="34"/>
        <v>0.65</v>
      </c>
      <c r="AW326" s="5">
        <v>24.8</v>
      </c>
      <c r="AX326">
        <v>0</v>
      </c>
      <c r="AY326">
        <v>0</v>
      </c>
      <c r="AZ326">
        <f t="shared" si="35"/>
        <v>0</v>
      </c>
    </row>
    <row r="327" spans="1:52">
      <c r="A327" s="5">
        <v>119115</v>
      </c>
      <c r="B327" s="5" t="s">
        <v>351</v>
      </c>
      <c r="C327" s="5"/>
      <c r="D327" s="5"/>
      <c r="E327" s="5" t="s">
        <v>429</v>
      </c>
      <c r="F327" s="5" t="s">
        <v>353</v>
      </c>
      <c r="G327" s="5" t="s">
        <v>430</v>
      </c>
      <c r="H327" s="5" t="s">
        <v>431</v>
      </c>
      <c r="I327" s="5">
        <v>6</v>
      </c>
      <c r="J327" s="5">
        <v>161.52000000000001</v>
      </c>
      <c r="K327" s="5">
        <v>96.24</v>
      </c>
      <c r="L327" s="6" t="s">
        <v>432</v>
      </c>
      <c r="M327" s="5">
        <v>0.2</v>
      </c>
      <c r="N327" s="5">
        <v>5.38</v>
      </c>
      <c r="O327" s="5" t="s">
        <v>364</v>
      </c>
      <c r="P327" s="5" t="s">
        <v>364</v>
      </c>
      <c r="Q327" s="5" t="s">
        <v>372</v>
      </c>
      <c r="R327" s="5">
        <v>50</v>
      </c>
      <c r="S327" s="5">
        <v>544</v>
      </c>
      <c r="T327" s="5">
        <v>250</v>
      </c>
      <c r="U327" s="5">
        <v>250</v>
      </c>
      <c r="V327" s="5" t="s">
        <v>364</v>
      </c>
      <c r="W327" s="5" t="s">
        <v>364</v>
      </c>
      <c r="X327" s="5" t="s">
        <v>364</v>
      </c>
      <c r="Y327" s="5" t="s">
        <v>364</v>
      </c>
      <c r="Z327" s="5" t="s">
        <v>364</v>
      </c>
      <c r="AA327" s="5" t="s">
        <v>364</v>
      </c>
      <c r="AB327" s="5" t="s">
        <v>373</v>
      </c>
      <c r="AC327" s="5" t="s">
        <v>361</v>
      </c>
      <c r="AD327" s="5" t="s">
        <v>362</v>
      </c>
      <c r="AE327" s="5" t="s">
        <v>363</v>
      </c>
      <c r="AF327" s="5" t="s">
        <v>374</v>
      </c>
      <c r="AG327" s="5" t="s">
        <v>375</v>
      </c>
      <c r="AH327" s="5" t="s">
        <v>433</v>
      </c>
      <c r="AI327" s="5" t="s">
        <v>364</v>
      </c>
      <c r="AJ327" s="5" t="s">
        <v>364</v>
      </c>
      <c r="AK327" s="5">
        <v>10.88</v>
      </c>
      <c r="AL327" s="6">
        <v>5</v>
      </c>
      <c r="AM327" s="6" t="s">
        <v>377</v>
      </c>
      <c r="AN327" s="6">
        <f t="shared" si="30"/>
        <v>0</v>
      </c>
      <c r="AO327" s="6">
        <v>28</v>
      </c>
      <c r="AP327" s="6">
        <v>28</v>
      </c>
      <c r="AQ327" s="6">
        <v>14</v>
      </c>
      <c r="AR327" s="6">
        <f t="shared" si="31"/>
        <v>0</v>
      </c>
      <c r="AS327" s="6">
        <f t="shared" si="32"/>
        <v>0</v>
      </c>
      <c r="AT327" s="6">
        <f t="shared" si="33"/>
        <v>0</v>
      </c>
      <c r="AU327" s="7">
        <v>0.22285714285714281</v>
      </c>
      <c r="AV327" s="7">
        <f t="shared" si="34"/>
        <v>0.61142857142857132</v>
      </c>
      <c r="AW327" s="5">
        <v>26.92</v>
      </c>
      <c r="AX327">
        <v>0</v>
      </c>
      <c r="AY327">
        <v>0</v>
      </c>
      <c r="AZ327">
        <f t="shared" si="35"/>
        <v>0</v>
      </c>
    </row>
    <row r="328" spans="1:52">
      <c r="A328" s="5">
        <v>119412</v>
      </c>
      <c r="B328" s="5" t="s">
        <v>351</v>
      </c>
      <c r="C328" s="5"/>
      <c r="D328" s="5"/>
      <c r="E328" s="5" t="s">
        <v>434</v>
      </c>
      <c r="F328" s="5" t="s">
        <v>353</v>
      </c>
      <c r="G328" s="5" t="s">
        <v>435</v>
      </c>
      <c r="H328" s="5" t="s">
        <v>436</v>
      </c>
      <c r="I328" s="5" t="s">
        <v>364</v>
      </c>
      <c r="J328" s="5" t="s">
        <v>364</v>
      </c>
      <c r="K328" s="5" t="s">
        <v>364</v>
      </c>
      <c r="L328" s="6" t="s">
        <v>437</v>
      </c>
      <c r="M328" s="5" t="s">
        <v>364</v>
      </c>
      <c r="N328" s="5" t="s">
        <v>364</v>
      </c>
      <c r="O328" s="5" t="s">
        <v>364</v>
      </c>
      <c r="P328" s="5" t="s">
        <v>364</v>
      </c>
      <c r="Q328" s="5" t="s">
        <v>438</v>
      </c>
      <c r="R328" s="5">
        <v>8</v>
      </c>
      <c r="S328" s="5">
        <v>132</v>
      </c>
      <c r="T328" s="5" t="s">
        <v>438</v>
      </c>
      <c r="U328" s="5" t="s">
        <v>438</v>
      </c>
      <c r="V328" s="5" t="s">
        <v>364</v>
      </c>
      <c r="W328" s="5" t="s">
        <v>364</v>
      </c>
      <c r="X328" s="5" t="s">
        <v>364</v>
      </c>
      <c r="Y328" s="5" t="s">
        <v>364</v>
      </c>
      <c r="Z328" s="5" t="s">
        <v>364</v>
      </c>
      <c r="AA328" s="5" t="s">
        <v>364</v>
      </c>
      <c r="AB328" s="5" t="s">
        <v>373</v>
      </c>
      <c r="AC328" s="5" t="s">
        <v>361</v>
      </c>
      <c r="AD328" s="5" t="s">
        <v>362</v>
      </c>
      <c r="AE328" s="5" t="s">
        <v>363</v>
      </c>
      <c r="AF328" s="5" t="s">
        <v>374</v>
      </c>
      <c r="AG328" s="5" t="s">
        <v>375</v>
      </c>
      <c r="AH328" s="5" t="s">
        <v>439</v>
      </c>
      <c r="AI328" s="5" t="s">
        <v>364</v>
      </c>
      <c r="AJ328" s="5" t="s">
        <v>364</v>
      </c>
      <c r="AK328" s="5">
        <v>16.5</v>
      </c>
      <c r="AL328" s="6">
        <v>5</v>
      </c>
      <c r="AM328" s="6" t="s">
        <v>377</v>
      </c>
      <c r="AN328" s="6">
        <f t="shared" si="30"/>
        <v>0</v>
      </c>
      <c r="AO328" s="6">
        <v>42.3</v>
      </c>
      <c r="AP328" s="6">
        <v>42.3</v>
      </c>
      <c r="AQ328" s="6">
        <v>21.15</v>
      </c>
      <c r="AR328" s="6">
        <f t="shared" si="31"/>
        <v>0</v>
      </c>
      <c r="AS328" s="6">
        <f t="shared" si="32"/>
        <v>0</v>
      </c>
      <c r="AT328" s="6">
        <f t="shared" si="33"/>
        <v>0</v>
      </c>
      <c r="AU328" s="7">
        <v>0.21985815602836875</v>
      </c>
      <c r="AV328" s="7">
        <f t="shared" si="34"/>
        <v>0.60992907801418439</v>
      </c>
      <c r="AW328" s="5" t="s">
        <v>438</v>
      </c>
      <c r="AX328">
        <v>0</v>
      </c>
      <c r="AY328">
        <v>0</v>
      </c>
      <c r="AZ328">
        <f t="shared" si="35"/>
        <v>0</v>
      </c>
    </row>
    <row r="329" spans="1:52">
      <c r="A329" s="5">
        <v>102902</v>
      </c>
      <c r="B329" s="5" t="s">
        <v>351</v>
      </c>
      <c r="C329" s="5"/>
      <c r="D329" s="5"/>
      <c r="E329" s="5" t="s">
        <v>440</v>
      </c>
      <c r="F329" s="5" t="s">
        <v>353</v>
      </c>
      <c r="G329" s="5" t="s">
        <v>441</v>
      </c>
      <c r="H329" s="5" t="s">
        <v>442</v>
      </c>
      <c r="I329" s="5">
        <v>118</v>
      </c>
      <c r="J329" s="5">
        <v>1147.97</v>
      </c>
      <c r="K329" s="5">
        <v>841.17</v>
      </c>
      <c r="L329" s="6" t="s">
        <v>443</v>
      </c>
      <c r="M329" s="5">
        <v>3.93</v>
      </c>
      <c r="N329" s="5">
        <v>38.270000000000003</v>
      </c>
      <c r="O329" s="5" t="s">
        <v>364</v>
      </c>
      <c r="P329" s="5" t="s">
        <v>364</v>
      </c>
      <c r="Q329" s="5" t="s">
        <v>372</v>
      </c>
      <c r="R329" s="5">
        <v>130</v>
      </c>
      <c r="S329" s="5">
        <v>338</v>
      </c>
      <c r="T329" s="5">
        <v>33.049999999999997</v>
      </c>
      <c r="U329" s="5">
        <v>33.049999999999997</v>
      </c>
      <c r="V329" s="5" t="s">
        <v>364</v>
      </c>
      <c r="W329" s="5" t="s">
        <v>364</v>
      </c>
      <c r="X329" s="5" t="s">
        <v>364</v>
      </c>
      <c r="Y329" s="5" t="s">
        <v>364</v>
      </c>
      <c r="Z329" s="5" t="s">
        <v>364</v>
      </c>
      <c r="AA329" s="5" t="s">
        <v>364</v>
      </c>
      <c r="AB329" s="5" t="s">
        <v>373</v>
      </c>
      <c r="AC329" s="5" t="s">
        <v>361</v>
      </c>
      <c r="AD329" s="5" t="s">
        <v>362</v>
      </c>
      <c r="AE329" s="5" t="s">
        <v>363</v>
      </c>
      <c r="AF329" s="5" t="s">
        <v>374</v>
      </c>
      <c r="AG329" s="5" t="s">
        <v>375</v>
      </c>
      <c r="AH329" s="5" t="s">
        <v>444</v>
      </c>
      <c r="AI329" s="5" t="s">
        <v>364</v>
      </c>
      <c r="AJ329" s="5" t="s">
        <v>364</v>
      </c>
      <c r="AK329" s="5">
        <v>2.6</v>
      </c>
      <c r="AL329" s="6">
        <v>5</v>
      </c>
      <c r="AM329" s="6" t="s">
        <v>377</v>
      </c>
      <c r="AN329" s="6">
        <f t="shared" si="30"/>
        <v>0</v>
      </c>
      <c r="AO329" s="6">
        <v>9.8000000000000007</v>
      </c>
      <c r="AP329" s="6">
        <v>9.8000000000000007</v>
      </c>
      <c r="AQ329" s="6">
        <v>4.9000000000000004</v>
      </c>
      <c r="AR329" s="6">
        <f t="shared" si="31"/>
        <v>0</v>
      </c>
      <c r="AS329" s="6">
        <f t="shared" si="32"/>
        <v>0</v>
      </c>
      <c r="AT329" s="6">
        <f t="shared" si="33"/>
        <v>0</v>
      </c>
      <c r="AU329" s="7">
        <v>0.46938775510204084</v>
      </c>
      <c r="AV329" s="7">
        <f t="shared" si="34"/>
        <v>0.73469387755102045</v>
      </c>
      <c r="AW329" s="5">
        <v>9.73</v>
      </c>
      <c r="AX329">
        <v>0</v>
      </c>
      <c r="AY329">
        <v>0</v>
      </c>
      <c r="AZ329">
        <f t="shared" si="35"/>
        <v>0</v>
      </c>
    </row>
    <row r="330" spans="1:52">
      <c r="A330" s="5">
        <v>118910</v>
      </c>
      <c r="B330" s="5" t="s">
        <v>351</v>
      </c>
      <c r="C330" s="5"/>
      <c r="D330" s="5"/>
      <c r="E330" s="5" t="s">
        <v>445</v>
      </c>
      <c r="F330" s="5" t="s">
        <v>353</v>
      </c>
      <c r="G330" s="5" t="s">
        <v>446</v>
      </c>
      <c r="H330" s="5" t="s">
        <v>442</v>
      </c>
      <c r="I330" s="5">
        <v>21</v>
      </c>
      <c r="J330" s="5">
        <v>611.66</v>
      </c>
      <c r="K330" s="5">
        <v>433.16</v>
      </c>
      <c r="L330" s="6" t="s">
        <v>447</v>
      </c>
      <c r="M330" s="5">
        <v>0.7</v>
      </c>
      <c r="N330" s="5">
        <v>20.39</v>
      </c>
      <c r="O330" s="5" t="s">
        <v>364</v>
      </c>
      <c r="P330" s="5" t="s">
        <v>364</v>
      </c>
      <c r="Q330" s="5" t="s">
        <v>372</v>
      </c>
      <c r="R330" s="5">
        <v>38</v>
      </c>
      <c r="S330" s="5">
        <v>323</v>
      </c>
      <c r="T330" s="5">
        <v>54.29</v>
      </c>
      <c r="U330" s="5">
        <v>54.29</v>
      </c>
      <c r="V330" s="5" t="s">
        <v>364</v>
      </c>
      <c r="W330" s="5" t="s">
        <v>364</v>
      </c>
      <c r="X330" s="5" t="s">
        <v>364</v>
      </c>
      <c r="Y330" s="5" t="s">
        <v>364</v>
      </c>
      <c r="Z330" s="5" t="s">
        <v>364</v>
      </c>
      <c r="AA330" s="5" t="s">
        <v>364</v>
      </c>
      <c r="AB330" s="5" t="s">
        <v>373</v>
      </c>
      <c r="AC330" s="5" t="s">
        <v>361</v>
      </c>
      <c r="AD330" s="5" t="s">
        <v>362</v>
      </c>
      <c r="AE330" s="5" t="s">
        <v>363</v>
      </c>
      <c r="AF330" s="5" t="s">
        <v>374</v>
      </c>
      <c r="AG330" s="5" t="s">
        <v>375</v>
      </c>
      <c r="AH330" s="5" t="s">
        <v>448</v>
      </c>
      <c r="AI330" s="5" t="s">
        <v>364</v>
      </c>
      <c r="AJ330" s="5" t="s">
        <v>364</v>
      </c>
      <c r="AK330" s="5">
        <v>8.5</v>
      </c>
      <c r="AL330" s="6">
        <v>5</v>
      </c>
      <c r="AM330" s="6" t="s">
        <v>377</v>
      </c>
      <c r="AN330" s="6">
        <f t="shared" si="30"/>
        <v>0</v>
      </c>
      <c r="AO330" s="6">
        <v>29.8</v>
      </c>
      <c r="AP330" s="6">
        <v>29.8</v>
      </c>
      <c r="AQ330" s="6">
        <v>14.9</v>
      </c>
      <c r="AR330" s="6">
        <f t="shared" si="31"/>
        <v>0</v>
      </c>
      <c r="AS330" s="6">
        <f t="shared" si="32"/>
        <v>0</v>
      </c>
      <c r="AT330" s="6">
        <f t="shared" si="33"/>
        <v>0</v>
      </c>
      <c r="AU330" s="7">
        <v>0.42953020134228187</v>
      </c>
      <c r="AV330" s="7">
        <f t="shared" si="34"/>
        <v>0.71476510067114096</v>
      </c>
      <c r="AW330" s="5">
        <v>29.13</v>
      </c>
      <c r="AX330">
        <v>0</v>
      </c>
      <c r="AY330">
        <v>0</v>
      </c>
      <c r="AZ330">
        <f t="shared" si="35"/>
        <v>0</v>
      </c>
    </row>
    <row r="331" spans="1:52">
      <c r="A331" s="5">
        <v>55099</v>
      </c>
      <c r="B331" s="5" t="s">
        <v>351</v>
      </c>
      <c r="C331" s="5"/>
      <c r="D331" s="5"/>
      <c r="E331" s="5" t="s">
        <v>454</v>
      </c>
      <c r="F331" s="5" t="s">
        <v>353</v>
      </c>
      <c r="G331" s="5" t="s">
        <v>455</v>
      </c>
      <c r="H331" s="5" t="s">
        <v>456</v>
      </c>
      <c r="I331" s="5">
        <v>22</v>
      </c>
      <c r="J331" s="5">
        <v>514.89</v>
      </c>
      <c r="K331" s="5">
        <v>380.24</v>
      </c>
      <c r="L331" s="6" t="s">
        <v>457</v>
      </c>
      <c r="M331" s="5">
        <v>0.73</v>
      </c>
      <c r="N331" s="5">
        <v>17.16</v>
      </c>
      <c r="O331" s="5" t="s">
        <v>364</v>
      </c>
      <c r="P331" s="5" t="s">
        <v>364</v>
      </c>
      <c r="Q331" s="5" t="s">
        <v>372</v>
      </c>
      <c r="R331" s="5">
        <v>98</v>
      </c>
      <c r="S331" s="5">
        <v>613.84999999989998</v>
      </c>
      <c r="T331" s="5">
        <v>133.63999999999999</v>
      </c>
      <c r="U331" s="5">
        <v>133.63999999999999</v>
      </c>
      <c r="V331" s="5" t="s">
        <v>364</v>
      </c>
      <c r="W331" s="5" t="s">
        <v>364</v>
      </c>
      <c r="X331" s="5" t="s">
        <v>364</v>
      </c>
      <c r="Y331" s="5" t="s">
        <v>364</v>
      </c>
      <c r="Z331" s="5" t="s">
        <v>364</v>
      </c>
      <c r="AA331" s="5" t="s">
        <v>364</v>
      </c>
      <c r="AB331" s="5" t="s">
        <v>373</v>
      </c>
      <c r="AC331" s="5" t="s">
        <v>361</v>
      </c>
      <c r="AD331" s="5" t="s">
        <v>362</v>
      </c>
      <c r="AE331" s="5" t="s">
        <v>363</v>
      </c>
      <c r="AF331" s="5" t="s">
        <v>374</v>
      </c>
      <c r="AG331" s="5" t="s">
        <v>375</v>
      </c>
      <c r="AH331" s="5" t="s">
        <v>458</v>
      </c>
      <c r="AI331" s="5" t="s">
        <v>364</v>
      </c>
      <c r="AJ331" s="5" t="s">
        <v>364</v>
      </c>
      <c r="AK331" s="5">
        <v>7.2</v>
      </c>
      <c r="AL331" s="6">
        <v>5</v>
      </c>
      <c r="AM331" s="6" t="s">
        <v>377</v>
      </c>
      <c r="AN331" s="6">
        <f t="shared" si="30"/>
        <v>0</v>
      </c>
      <c r="AO331" s="6">
        <v>24</v>
      </c>
      <c r="AP331" s="6">
        <v>24</v>
      </c>
      <c r="AQ331" s="6">
        <v>12</v>
      </c>
      <c r="AR331" s="6">
        <f t="shared" si="31"/>
        <v>0</v>
      </c>
      <c r="AS331" s="6">
        <f t="shared" si="32"/>
        <v>0</v>
      </c>
      <c r="AT331" s="6">
        <f t="shared" si="33"/>
        <v>0</v>
      </c>
      <c r="AU331" s="7">
        <v>0.4</v>
      </c>
      <c r="AV331" s="7">
        <f t="shared" si="34"/>
        <v>0.70000000000000007</v>
      </c>
      <c r="AW331" s="5">
        <v>23.4</v>
      </c>
      <c r="AX331">
        <v>0</v>
      </c>
      <c r="AY331">
        <v>0</v>
      </c>
      <c r="AZ331">
        <f t="shared" si="35"/>
        <v>0</v>
      </c>
    </row>
    <row r="332" spans="1:52">
      <c r="A332" s="5">
        <v>66426</v>
      </c>
      <c r="B332" s="5" t="s">
        <v>351</v>
      </c>
      <c r="C332" s="5"/>
      <c r="D332" s="5"/>
      <c r="E332" s="5" t="s">
        <v>464</v>
      </c>
      <c r="F332" s="5" t="s">
        <v>353</v>
      </c>
      <c r="G332" s="5" t="s">
        <v>465</v>
      </c>
      <c r="H332" s="5" t="s">
        <v>466</v>
      </c>
      <c r="I332" s="5">
        <v>45</v>
      </c>
      <c r="J332" s="5">
        <v>855.34</v>
      </c>
      <c r="K332" s="5">
        <v>540.34</v>
      </c>
      <c r="L332" s="6" t="s">
        <v>467</v>
      </c>
      <c r="M332" s="5">
        <v>1.5</v>
      </c>
      <c r="N332" s="5">
        <v>28.51</v>
      </c>
      <c r="O332" s="5" t="s">
        <v>364</v>
      </c>
      <c r="P332" s="5" t="s">
        <v>364</v>
      </c>
      <c r="Q332" s="5" t="s">
        <v>372</v>
      </c>
      <c r="R332" s="5">
        <v>172</v>
      </c>
      <c r="S332" s="5">
        <v>1204</v>
      </c>
      <c r="T332" s="5">
        <v>114.67</v>
      </c>
      <c r="U332" s="5">
        <v>114.67</v>
      </c>
      <c r="V332" s="5" t="s">
        <v>364</v>
      </c>
      <c r="W332" s="5" t="s">
        <v>364</v>
      </c>
      <c r="X332" s="5" t="s">
        <v>364</v>
      </c>
      <c r="Y332" s="5" t="s">
        <v>364</v>
      </c>
      <c r="Z332" s="5" t="s">
        <v>364</v>
      </c>
      <c r="AA332" s="5" t="s">
        <v>364</v>
      </c>
      <c r="AB332" s="5" t="s">
        <v>373</v>
      </c>
      <c r="AC332" s="5" t="s">
        <v>361</v>
      </c>
      <c r="AD332" s="5" t="s">
        <v>362</v>
      </c>
      <c r="AE332" s="5" t="s">
        <v>363</v>
      </c>
      <c r="AF332" s="5" t="s">
        <v>374</v>
      </c>
      <c r="AG332" s="5" t="s">
        <v>375</v>
      </c>
      <c r="AH332" s="5" t="s">
        <v>468</v>
      </c>
      <c r="AI332" s="5" t="s">
        <v>364</v>
      </c>
      <c r="AJ332" s="5" t="s">
        <v>364</v>
      </c>
      <c r="AK332" s="5">
        <v>7</v>
      </c>
      <c r="AL332" s="6">
        <v>5</v>
      </c>
      <c r="AM332" s="6" t="s">
        <v>377</v>
      </c>
      <c r="AN332" s="6">
        <f t="shared" si="30"/>
        <v>0</v>
      </c>
      <c r="AO332" s="6">
        <v>20</v>
      </c>
      <c r="AP332" s="6">
        <v>20</v>
      </c>
      <c r="AQ332" s="6">
        <v>10</v>
      </c>
      <c r="AR332" s="6">
        <f t="shared" si="31"/>
        <v>0</v>
      </c>
      <c r="AS332" s="6">
        <f t="shared" si="32"/>
        <v>0</v>
      </c>
      <c r="AT332" s="6">
        <f t="shared" si="33"/>
        <v>0</v>
      </c>
      <c r="AU332" s="7">
        <v>0.3</v>
      </c>
      <c r="AV332" s="7">
        <f t="shared" si="34"/>
        <v>0.65</v>
      </c>
      <c r="AW332" s="5">
        <v>19.010000000000002</v>
      </c>
      <c r="AX332">
        <v>0</v>
      </c>
      <c r="AY332">
        <v>0</v>
      </c>
      <c r="AZ332">
        <f t="shared" si="35"/>
        <v>0</v>
      </c>
    </row>
    <row r="333" spans="1:52">
      <c r="A333" s="5">
        <v>117306</v>
      </c>
      <c r="B333" s="5" t="s">
        <v>469</v>
      </c>
      <c r="C333" s="5"/>
      <c r="D333" s="5"/>
      <c r="E333" s="5" t="s">
        <v>470</v>
      </c>
      <c r="F333" s="5" t="s">
        <v>353</v>
      </c>
      <c r="G333" s="5" t="s">
        <v>471</v>
      </c>
      <c r="H333" s="5" t="s">
        <v>472</v>
      </c>
      <c r="I333" s="5">
        <v>17</v>
      </c>
      <c r="J333" s="5">
        <v>319.44</v>
      </c>
      <c r="K333" s="5">
        <v>190.24</v>
      </c>
      <c r="L333" s="6" t="s">
        <v>473</v>
      </c>
      <c r="M333" s="5">
        <v>0.56999999999999995</v>
      </c>
      <c r="N333" s="5">
        <v>10.65</v>
      </c>
      <c r="O333" s="5" t="s">
        <v>364</v>
      </c>
      <c r="P333" s="5" t="s">
        <v>364</v>
      </c>
      <c r="Q333" s="5" t="s">
        <v>372</v>
      </c>
      <c r="R333" s="5">
        <v>164</v>
      </c>
      <c r="S333" s="5">
        <v>1248.3800000000001</v>
      </c>
      <c r="T333" s="5">
        <v>289.41000000000003</v>
      </c>
      <c r="U333" s="5">
        <v>289.41000000000003</v>
      </c>
      <c r="V333" s="5" t="s">
        <v>364</v>
      </c>
      <c r="W333" s="5" t="s">
        <v>364</v>
      </c>
      <c r="X333" s="5" t="s">
        <v>364</v>
      </c>
      <c r="Y333" s="5" t="s">
        <v>364</v>
      </c>
      <c r="Z333" s="5" t="s">
        <v>364</v>
      </c>
      <c r="AA333" s="5" t="s">
        <v>364</v>
      </c>
      <c r="AB333" s="5" t="s">
        <v>373</v>
      </c>
      <c r="AC333" s="5" t="s">
        <v>361</v>
      </c>
      <c r="AD333" s="5" t="s">
        <v>362</v>
      </c>
      <c r="AE333" s="5" t="s">
        <v>363</v>
      </c>
      <c r="AF333" s="5" t="s">
        <v>374</v>
      </c>
      <c r="AG333" s="5" t="s">
        <v>375</v>
      </c>
      <c r="AH333" s="5" t="s">
        <v>474</v>
      </c>
      <c r="AI333" s="5" t="s">
        <v>364</v>
      </c>
      <c r="AJ333" s="5" t="s">
        <v>364</v>
      </c>
      <c r="AK333" s="5">
        <v>7.6</v>
      </c>
      <c r="AL333" s="6">
        <v>5</v>
      </c>
      <c r="AM333" s="6" t="s">
        <v>377</v>
      </c>
      <c r="AN333" s="6">
        <f t="shared" si="30"/>
        <v>0</v>
      </c>
      <c r="AO333" s="6">
        <v>19.100000000000001</v>
      </c>
      <c r="AP333" s="6">
        <v>19.100000000000001</v>
      </c>
      <c r="AQ333" s="6">
        <v>9.5500000000000007</v>
      </c>
      <c r="AR333" s="6">
        <f t="shared" si="31"/>
        <v>0</v>
      </c>
      <c r="AS333" s="6">
        <f t="shared" si="32"/>
        <v>0</v>
      </c>
      <c r="AT333" s="6">
        <f t="shared" si="33"/>
        <v>0</v>
      </c>
      <c r="AU333" s="7">
        <v>0.20418848167539277</v>
      </c>
      <c r="AV333" s="7">
        <f t="shared" si="34"/>
        <v>0.60209424083769636</v>
      </c>
      <c r="AW333" s="5">
        <v>18.79</v>
      </c>
      <c r="AX333">
        <v>1</v>
      </c>
      <c r="AY333">
        <f>VLOOKUP(A333,'[2]查询当前所有门店保管帐库存（后勤用）'!$D$1:$G$65536,4,FALSE)</f>
        <v>9</v>
      </c>
      <c r="AZ333">
        <f t="shared" si="35"/>
        <v>7</v>
      </c>
    </row>
    <row r="334" spans="1:52">
      <c r="A334" s="5">
        <v>118435</v>
      </c>
      <c r="B334" s="5" t="s">
        <v>469</v>
      </c>
      <c r="C334" s="5"/>
      <c r="D334" s="5"/>
      <c r="E334" s="5" t="s">
        <v>475</v>
      </c>
      <c r="F334" s="5" t="s">
        <v>353</v>
      </c>
      <c r="G334" s="5" t="s">
        <v>476</v>
      </c>
      <c r="H334" s="5" t="s">
        <v>477</v>
      </c>
      <c r="I334" s="5">
        <v>1</v>
      </c>
      <c r="J334" s="5">
        <v>93.1</v>
      </c>
      <c r="K334" s="5">
        <v>30.8</v>
      </c>
      <c r="L334" s="6" t="s">
        <v>478</v>
      </c>
      <c r="M334" s="5">
        <v>0.03</v>
      </c>
      <c r="N334" s="5">
        <v>3.1</v>
      </c>
      <c r="O334" s="5" t="s">
        <v>364</v>
      </c>
      <c r="P334" s="5" t="s">
        <v>364</v>
      </c>
      <c r="Q334" s="5" t="s">
        <v>372</v>
      </c>
      <c r="R334" s="5">
        <v>13</v>
      </c>
      <c r="S334" s="5">
        <v>809.9</v>
      </c>
      <c r="T334" s="5">
        <v>390</v>
      </c>
      <c r="U334" s="5">
        <v>390</v>
      </c>
      <c r="V334" s="5" t="s">
        <v>364</v>
      </c>
      <c r="W334" s="5" t="s">
        <v>364</v>
      </c>
      <c r="X334" s="5" t="s">
        <v>364</v>
      </c>
      <c r="Y334" s="5" t="s">
        <v>364</v>
      </c>
      <c r="Z334" s="5" t="s">
        <v>364</v>
      </c>
      <c r="AA334" s="5" t="s">
        <v>364</v>
      </c>
      <c r="AB334" s="5" t="s">
        <v>364</v>
      </c>
      <c r="AC334" s="5" t="s">
        <v>361</v>
      </c>
      <c r="AD334" s="5" t="s">
        <v>362</v>
      </c>
      <c r="AE334" s="5" t="s">
        <v>363</v>
      </c>
      <c r="AF334" s="5" t="s">
        <v>479</v>
      </c>
      <c r="AG334" s="5" t="s">
        <v>375</v>
      </c>
      <c r="AH334" s="5" t="s">
        <v>480</v>
      </c>
      <c r="AI334" s="5" t="s">
        <v>364</v>
      </c>
      <c r="AJ334" s="5" t="s">
        <v>364</v>
      </c>
      <c r="AK334" s="5">
        <v>62.3</v>
      </c>
      <c r="AL334" s="6">
        <v>5</v>
      </c>
      <c r="AM334" s="6" t="s">
        <v>377</v>
      </c>
      <c r="AN334" s="6">
        <f t="shared" si="30"/>
        <v>0</v>
      </c>
      <c r="AO334" s="6">
        <v>178</v>
      </c>
      <c r="AP334" s="6">
        <v>178</v>
      </c>
      <c r="AQ334" s="6">
        <v>89</v>
      </c>
      <c r="AR334" s="6">
        <f t="shared" si="31"/>
        <v>0</v>
      </c>
      <c r="AS334" s="6">
        <f t="shared" si="32"/>
        <v>0</v>
      </c>
      <c r="AT334" s="6">
        <f t="shared" si="33"/>
        <v>0</v>
      </c>
      <c r="AU334" s="7">
        <v>0.3</v>
      </c>
      <c r="AV334" s="7">
        <f t="shared" si="34"/>
        <v>0.65</v>
      </c>
      <c r="AW334" s="5">
        <v>93.1</v>
      </c>
      <c r="AX334">
        <v>0</v>
      </c>
      <c r="AY334">
        <f>VLOOKUP(A334,'[2]查询当前所有门店保管帐库存（后勤用）'!$D$1:$G$65536,4,FALSE)</f>
        <v>9</v>
      </c>
      <c r="AZ334">
        <f t="shared" si="35"/>
        <v>9</v>
      </c>
    </row>
    <row r="335" spans="1:52">
      <c r="A335" s="5">
        <v>104012</v>
      </c>
      <c r="B335" s="5" t="s">
        <v>469</v>
      </c>
      <c r="C335" s="5"/>
      <c r="D335" s="5"/>
      <c r="E335" s="5" t="s">
        <v>501</v>
      </c>
      <c r="F335" s="5" t="s">
        <v>460</v>
      </c>
      <c r="G335" s="5" t="s">
        <v>502</v>
      </c>
      <c r="H335" s="5" t="s">
        <v>503</v>
      </c>
      <c r="I335" s="5">
        <v>3</v>
      </c>
      <c r="J335" s="5">
        <v>221.69</v>
      </c>
      <c r="K335" s="5">
        <v>129.29</v>
      </c>
      <c r="L335" s="6" t="s">
        <v>504</v>
      </c>
      <c r="M335" s="5">
        <v>0.1</v>
      </c>
      <c r="N335" s="5">
        <v>7.39</v>
      </c>
      <c r="O335" s="5">
        <v>58</v>
      </c>
      <c r="P335" s="5">
        <v>1786.4</v>
      </c>
      <c r="Q335" s="5">
        <v>580</v>
      </c>
      <c r="R335" s="5">
        <v>8</v>
      </c>
      <c r="S335" s="5">
        <v>246.4</v>
      </c>
      <c r="T335" s="5">
        <v>80</v>
      </c>
      <c r="U335" s="5">
        <v>660</v>
      </c>
      <c r="V335" s="5">
        <v>3</v>
      </c>
      <c r="W335" s="5" t="s">
        <v>486</v>
      </c>
      <c r="X335" s="5">
        <v>313</v>
      </c>
      <c r="Y335" s="5" t="s">
        <v>505</v>
      </c>
      <c r="Z335" s="5">
        <v>31304</v>
      </c>
      <c r="AA335" s="5" t="s">
        <v>506</v>
      </c>
      <c r="AB335" s="5" t="s">
        <v>364</v>
      </c>
      <c r="AC335" s="5" t="s">
        <v>361</v>
      </c>
      <c r="AD335" s="5" t="s">
        <v>362</v>
      </c>
      <c r="AE335" s="5" t="s">
        <v>363</v>
      </c>
      <c r="AF335" s="5" t="s">
        <v>479</v>
      </c>
      <c r="AG335" s="5" t="s">
        <v>375</v>
      </c>
      <c r="AH335" s="5" t="s">
        <v>507</v>
      </c>
      <c r="AI335" s="5" t="s">
        <v>364</v>
      </c>
      <c r="AJ335" s="5" t="s">
        <v>364</v>
      </c>
      <c r="AK335" s="5">
        <v>30.8</v>
      </c>
      <c r="AL335" s="6">
        <v>25080</v>
      </c>
      <c r="AM335" s="6" t="s">
        <v>491</v>
      </c>
      <c r="AN335" s="6">
        <f t="shared" si="30"/>
        <v>0</v>
      </c>
      <c r="AO335" s="6">
        <v>88</v>
      </c>
      <c r="AP335" s="6">
        <v>88</v>
      </c>
      <c r="AQ335" s="6">
        <v>44</v>
      </c>
      <c r="AR335" s="6">
        <f t="shared" si="31"/>
        <v>0</v>
      </c>
      <c r="AS335" s="6">
        <f t="shared" si="32"/>
        <v>0</v>
      </c>
      <c r="AT335" s="6">
        <f t="shared" si="33"/>
        <v>0</v>
      </c>
      <c r="AU335" s="7">
        <v>0.3</v>
      </c>
      <c r="AV335" s="7">
        <f t="shared" si="34"/>
        <v>0.65</v>
      </c>
      <c r="AW335" s="5">
        <v>73.900000000000006</v>
      </c>
      <c r="AX335">
        <v>0</v>
      </c>
      <c r="AY335">
        <f>VLOOKUP(A335,'[2]查询当前所有门店保管帐库存（后勤用）'!$D$1:$G$65536,4,FALSE)</f>
        <v>7</v>
      </c>
      <c r="AZ335">
        <f t="shared" si="35"/>
        <v>7</v>
      </c>
    </row>
    <row r="336" spans="1:52">
      <c r="A336" s="5">
        <v>101011</v>
      </c>
      <c r="B336" s="5" t="s">
        <v>469</v>
      </c>
      <c r="C336" s="5">
        <f>VLOOKUP(A336,[1]查询时间段分门店销售明细!$D$1:$N$65536,11,FALSE)</f>
        <v>10</v>
      </c>
      <c r="D336" s="5">
        <f>VLOOKUP(A336,[1]查询时间段分门店销售明细!$D$1:$O$65536,12,FALSE)</f>
        <v>838.06</v>
      </c>
      <c r="E336" s="5" t="s">
        <v>514</v>
      </c>
      <c r="F336" s="5" t="s">
        <v>353</v>
      </c>
      <c r="G336" s="5" t="s">
        <v>515</v>
      </c>
      <c r="H336" s="5" t="s">
        <v>516</v>
      </c>
      <c r="I336" s="5">
        <v>60</v>
      </c>
      <c r="J336" s="5">
        <v>5130.57</v>
      </c>
      <c r="K336" s="5">
        <v>3009.14</v>
      </c>
      <c r="L336" s="6" t="s">
        <v>517</v>
      </c>
      <c r="M336" s="5">
        <v>2</v>
      </c>
      <c r="N336" s="5">
        <v>171.02</v>
      </c>
      <c r="O336" s="5" t="s">
        <v>364</v>
      </c>
      <c r="P336" s="5" t="s">
        <v>364</v>
      </c>
      <c r="Q336" s="5" t="s">
        <v>372</v>
      </c>
      <c r="R336" s="5">
        <v>198</v>
      </c>
      <c r="S336" s="5">
        <v>7931.23</v>
      </c>
      <c r="T336" s="5">
        <v>99</v>
      </c>
      <c r="U336" s="5">
        <v>99</v>
      </c>
      <c r="V336" s="5">
        <v>3</v>
      </c>
      <c r="W336" s="5" t="s">
        <v>486</v>
      </c>
      <c r="X336" s="5">
        <v>306</v>
      </c>
      <c r="Y336" s="5" t="s">
        <v>518</v>
      </c>
      <c r="Z336" s="5">
        <v>30603</v>
      </c>
      <c r="AA336" s="5" t="s">
        <v>519</v>
      </c>
      <c r="AB336" s="5" t="s">
        <v>373</v>
      </c>
      <c r="AC336" s="5" t="s">
        <v>361</v>
      </c>
      <c r="AD336" s="5" t="s">
        <v>362</v>
      </c>
      <c r="AE336" s="5" t="s">
        <v>363</v>
      </c>
      <c r="AF336" s="5" t="s">
        <v>479</v>
      </c>
      <c r="AG336" s="5" t="s">
        <v>375</v>
      </c>
      <c r="AH336" s="5" t="s">
        <v>520</v>
      </c>
      <c r="AI336" s="5" t="s">
        <v>364</v>
      </c>
      <c r="AJ336" s="5" t="s">
        <v>364</v>
      </c>
      <c r="AK336" s="5">
        <v>34.299999999999997</v>
      </c>
      <c r="AL336" s="6">
        <v>5</v>
      </c>
      <c r="AM336" s="6" t="s">
        <v>377</v>
      </c>
      <c r="AN336" s="6">
        <f t="shared" si="30"/>
        <v>343</v>
      </c>
      <c r="AO336" s="6">
        <v>98</v>
      </c>
      <c r="AP336" s="6">
        <v>98</v>
      </c>
      <c r="AQ336" s="6">
        <v>49</v>
      </c>
      <c r="AR336" s="6">
        <f t="shared" si="31"/>
        <v>490</v>
      </c>
      <c r="AS336" s="6">
        <f t="shared" si="32"/>
        <v>495.05999999999995</v>
      </c>
      <c r="AT336" s="6">
        <f t="shared" si="33"/>
        <v>147</v>
      </c>
      <c r="AU336" s="7">
        <v>0.3</v>
      </c>
      <c r="AV336" s="7">
        <f t="shared" si="34"/>
        <v>0.65</v>
      </c>
      <c r="AW336" s="5">
        <v>85.51</v>
      </c>
      <c r="AX336">
        <v>10</v>
      </c>
      <c r="AY336">
        <f>VLOOKUP(A336,'[2]查询当前所有门店保管帐库存（后勤用）'!$D$1:$G$65536,4,FALSE)</f>
        <v>30</v>
      </c>
      <c r="AZ336">
        <f t="shared" si="35"/>
        <v>10</v>
      </c>
    </row>
    <row r="337" spans="1:52">
      <c r="A337" s="5">
        <v>101008</v>
      </c>
      <c r="B337" s="5" t="s">
        <v>351</v>
      </c>
      <c r="C337" s="5"/>
      <c r="D337" s="5"/>
      <c r="E337" s="5" t="s">
        <v>521</v>
      </c>
      <c r="F337" s="5" t="s">
        <v>353</v>
      </c>
      <c r="G337" s="5" t="s">
        <v>522</v>
      </c>
      <c r="H337" s="5" t="s">
        <v>516</v>
      </c>
      <c r="I337" s="5">
        <v>8</v>
      </c>
      <c r="J337" s="5">
        <v>323.48</v>
      </c>
      <c r="K337" s="5">
        <v>145.15</v>
      </c>
      <c r="L337" s="6" t="s">
        <v>523</v>
      </c>
      <c r="M337" s="5">
        <v>0.27</v>
      </c>
      <c r="N337" s="5">
        <v>10.78</v>
      </c>
      <c r="O337" s="5" t="s">
        <v>364</v>
      </c>
      <c r="P337" s="5" t="s">
        <v>364</v>
      </c>
      <c r="Q337" s="5" t="s">
        <v>372</v>
      </c>
      <c r="R337" s="5">
        <v>181</v>
      </c>
      <c r="S337" s="5">
        <v>4361.75</v>
      </c>
      <c r="T337" s="5">
        <v>678.75</v>
      </c>
      <c r="U337" s="5">
        <v>678.75</v>
      </c>
      <c r="V337" s="5">
        <v>3</v>
      </c>
      <c r="W337" s="5" t="s">
        <v>486</v>
      </c>
      <c r="X337" s="5">
        <v>306</v>
      </c>
      <c r="Y337" s="5" t="s">
        <v>518</v>
      </c>
      <c r="Z337" s="5">
        <v>30602</v>
      </c>
      <c r="AA337" s="5" t="s">
        <v>524</v>
      </c>
      <c r="AB337" s="5" t="s">
        <v>373</v>
      </c>
      <c r="AC337" s="5" t="s">
        <v>361</v>
      </c>
      <c r="AD337" s="5" t="s">
        <v>362</v>
      </c>
      <c r="AE337" s="5" t="s">
        <v>363</v>
      </c>
      <c r="AF337" s="5" t="s">
        <v>479</v>
      </c>
      <c r="AG337" s="5" t="s">
        <v>375</v>
      </c>
      <c r="AH337" s="5" t="s">
        <v>525</v>
      </c>
      <c r="AI337" s="5" t="s">
        <v>364</v>
      </c>
      <c r="AJ337" s="5" t="s">
        <v>364</v>
      </c>
      <c r="AK337" s="5">
        <v>20.3</v>
      </c>
      <c r="AL337" s="6">
        <v>5</v>
      </c>
      <c r="AM337" s="6" t="s">
        <v>377</v>
      </c>
      <c r="AN337" s="6">
        <f t="shared" si="30"/>
        <v>0</v>
      </c>
      <c r="AO337" s="6">
        <v>58</v>
      </c>
      <c r="AP337" s="6">
        <v>58</v>
      </c>
      <c r="AQ337" s="6">
        <v>29</v>
      </c>
      <c r="AR337" s="6">
        <f t="shared" si="31"/>
        <v>0</v>
      </c>
      <c r="AS337" s="6">
        <f t="shared" si="32"/>
        <v>0</v>
      </c>
      <c r="AT337" s="6">
        <f t="shared" si="33"/>
        <v>0</v>
      </c>
      <c r="AU337" s="7">
        <v>0.3</v>
      </c>
      <c r="AV337" s="7">
        <f t="shared" si="34"/>
        <v>0.65</v>
      </c>
      <c r="AW337" s="5">
        <v>40.44</v>
      </c>
      <c r="AX337">
        <v>0</v>
      </c>
      <c r="AY337">
        <f>VLOOKUP(A337,'[2]查询当前所有门店保管帐库存（后勤用）'!$D$1:$G$65536,4,FALSE)</f>
        <v>10</v>
      </c>
      <c r="AZ337">
        <f t="shared" si="35"/>
        <v>10</v>
      </c>
    </row>
    <row r="338" spans="1:52">
      <c r="A338" s="5">
        <v>46426</v>
      </c>
      <c r="B338" s="5" t="s">
        <v>526</v>
      </c>
      <c r="C338" s="5"/>
      <c r="D338" s="5"/>
      <c r="E338" s="5" t="s">
        <v>527</v>
      </c>
      <c r="F338" s="5" t="s">
        <v>353</v>
      </c>
      <c r="G338" s="5" t="s">
        <v>528</v>
      </c>
      <c r="H338" s="5" t="s">
        <v>529</v>
      </c>
      <c r="I338" s="5">
        <v>8</v>
      </c>
      <c r="J338" s="5">
        <v>593.23</v>
      </c>
      <c r="K338" s="5">
        <v>374.83</v>
      </c>
      <c r="L338" s="6" t="s">
        <v>530</v>
      </c>
      <c r="M338" s="5">
        <v>0.27</v>
      </c>
      <c r="N338" s="5">
        <v>19.77</v>
      </c>
      <c r="O338" s="5" t="s">
        <v>364</v>
      </c>
      <c r="P338" s="5" t="s">
        <v>364</v>
      </c>
      <c r="Q338" s="5" t="s">
        <v>372</v>
      </c>
      <c r="R338" s="5">
        <v>21</v>
      </c>
      <c r="S338" s="5">
        <v>573.29999999999995</v>
      </c>
      <c r="T338" s="5">
        <v>78.75</v>
      </c>
      <c r="U338" s="5">
        <v>78.75</v>
      </c>
      <c r="V338" s="5">
        <v>3</v>
      </c>
      <c r="W338" s="5" t="s">
        <v>486</v>
      </c>
      <c r="X338" s="5">
        <v>305</v>
      </c>
      <c r="Y338" s="5" t="s">
        <v>531</v>
      </c>
      <c r="Z338" s="5">
        <v>30501</v>
      </c>
      <c r="AA338" s="5" t="s">
        <v>532</v>
      </c>
      <c r="AB338" s="5" t="s">
        <v>373</v>
      </c>
      <c r="AC338" s="5" t="s">
        <v>361</v>
      </c>
      <c r="AD338" s="5" t="s">
        <v>362</v>
      </c>
      <c r="AE338" s="5" t="s">
        <v>363</v>
      </c>
      <c r="AF338" s="5" t="s">
        <v>479</v>
      </c>
      <c r="AG338" s="5" t="s">
        <v>375</v>
      </c>
      <c r="AH338" s="5" t="s">
        <v>533</v>
      </c>
      <c r="AI338" s="5" t="s">
        <v>364</v>
      </c>
      <c r="AJ338" s="5" t="s">
        <v>364</v>
      </c>
      <c r="AK338" s="5">
        <v>27.3</v>
      </c>
      <c r="AL338" s="6">
        <v>5</v>
      </c>
      <c r="AM338" s="6" t="s">
        <v>377</v>
      </c>
      <c r="AN338" s="6">
        <f t="shared" si="30"/>
        <v>0</v>
      </c>
      <c r="AO338" s="6">
        <v>78</v>
      </c>
      <c r="AP338" s="6">
        <v>78</v>
      </c>
      <c r="AQ338" s="6">
        <v>39</v>
      </c>
      <c r="AR338" s="6">
        <f t="shared" si="31"/>
        <v>0</v>
      </c>
      <c r="AS338" s="6">
        <f t="shared" si="32"/>
        <v>0</v>
      </c>
      <c r="AT338" s="6">
        <f t="shared" si="33"/>
        <v>0</v>
      </c>
      <c r="AU338" s="7">
        <v>0.3</v>
      </c>
      <c r="AV338" s="7">
        <f t="shared" si="34"/>
        <v>0.65</v>
      </c>
      <c r="AW338" s="5">
        <v>74.150000000000006</v>
      </c>
      <c r="AX338">
        <v>0</v>
      </c>
      <c r="AY338">
        <f>VLOOKUP(A338,'[2]查询当前所有门店保管帐库存（后勤用）'!$D$1:$G$65536,4,FALSE)</f>
        <v>9</v>
      </c>
      <c r="AZ338">
        <f t="shared" si="35"/>
        <v>9</v>
      </c>
    </row>
    <row r="339" spans="1:52">
      <c r="A339" s="5">
        <v>108212</v>
      </c>
      <c r="B339" s="5" t="s">
        <v>534</v>
      </c>
      <c r="C339" s="5"/>
      <c r="D339" s="5"/>
      <c r="E339" s="5" t="s">
        <v>535</v>
      </c>
      <c r="F339" s="5" t="s">
        <v>460</v>
      </c>
      <c r="G339" s="5" t="s">
        <v>536</v>
      </c>
      <c r="H339" s="5" t="s">
        <v>529</v>
      </c>
      <c r="I339" s="5">
        <v>8</v>
      </c>
      <c r="J339" s="5">
        <v>749.7</v>
      </c>
      <c r="K339" s="5">
        <v>475.3</v>
      </c>
      <c r="L339" s="6" t="s">
        <v>537</v>
      </c>
      <c r="M339" s="5">
        <v>0.27</v>
      </c>
      <c r="N339" s="5">
        <v>24.99</v>
      </c>
      <c r="O339" s="5" t="s">
        <v>364</v>
      </c>
      <c r="P339" s="5" t="s">
        <v>364</v>
      </c>
      <c r="Q339" s="5" t="s">
        <v>372</v>
      </c>
      <c r="R339" s="5">
        <v>17</v>
      </c>
      <c r="S339" s="5">
        <v>583.1</v>
      </c>
      <c r="T339" s="5">
        <v>63.75</v>
      </c>
      <c r="U339" s="5">
        <v>63.75</v>
      </c>
      <c r="V339" s="5">
        <v>3</v>
      </c>
      <c r="W339" s="5" t="s">
        <v>486</v>
      </c>
      <c r="X339" s="5">
        <v>306</v>
      </c>
      <c r="Y339" s="5" t="s">
        <v>518</v>
      </c>
      <c r="Z339" s="5">
        <v>30602</v>
      </c>
      <c r="AA339" s="5" t="s">
        <v>524</v>
      </c>
      <c r="AB339" s="5" t="s">
        <v>373</v>
      </c>
      <c r="AC339" s="5" t="s">
        <v>361</v>
      </c>
      <c r="AD339" s="5" t="s">
        <v>362</v>
      </c>
      <c r="AE339" s="5" t="s">
        <v>363</v>
      </c>
      <c r="AF339" s="5" t="s">
        <v>479</v>
      </c>
      <c r="AG339" s="5" t="s">
        <v>375</v>
      </c>
      <c r="AH339" s="5" t="s">
        <v>538</v>
      </c>
      <c r="AI339" s="5" t="s">
        <v>364</v>
      </c>
      <c r="AJ339" s="5" t="s">
        <v>364</v>
      </c>
      <c r="AK339" s="5">
        <v>34.299999999999997</v>
      </c>
      <c r="AL339" s="6">
        <v>5</v>
      </c>
      <c r="AM339" s="6" t="s">
        <v>377</v>
      </c>
      <c r="AN339" s="6">
        <f t="shared" si="30"/>
        <v>0</v>
      </c>
      <c r="AO339" s="6">
        <v>98</v>
      </c>
      <c r="AP339" s="6">
        <v>98</v>
      </c>
      <c r="AQ339" s="6">
        <v>49</v>
      </c>
      <c r="AR339" s="6">
        <f t="shared" si="31"/>
        <v>0</v>
      </c>
      <c r="AS339" s="6">
        <f t="shared" si="32"/>
        <v>0</v>
      </c>
      <c r="AT339" s="6">
        <f t="shared" si="33"/>
        <v>0</v>
      </c>
      <c r="AU339" s="7">
        <v>0.3</v>
      </c>
      <c r="AV339" s="7">
        <f t="shared" si="34"/>
        <v>0.65</v>
      </c>
      <c r="AW339" s="5">
        <v>93.71</v>
      </c>
      <c r="AX339">
        <v>2</v>
      </c>
      <c r="AY339">
        <f>VLOOKUP(A339,'[2]查询当前所有门店保管帐库存（后勤用）'!$D$1:$G$65536,4,FALSE)</f>
        <v>11</v>
      </c>
      <c r="AZ339">
        <f t="shared" si="35"/>
        <v>7</v>
      </c>
    </row>
    <row r="340" spans="1:52">
      <c r="A340" s="5">
        <v>108222</v>
      </c>
      <c r="B340" s="5" t="s">
        <v>534</v>
      </c>
      <c r="C340" s="5"/>
      <c r="D340" s="5"/>
      <c r="E340" s="5" t="s">
        <v>545</v>
      </c>
      <c r="F340" s="5" t="s">
        <v>460</v>
      </c>
      <c r="G340" s="5" t="s">
        <v>546</v>
      </c>
      <c r="H340" s="5" t="s">
        <v>529</v>
      </c>
      <c r="I340" s="5" t="s">
        <v>364</v>
      </c>
      <c r="J340" s="5" t="s">
        <v>364</v>
      </c>
      <c r="K340" s="5" t="s">
        <v>364</v>
      </c>
      <c r="L340" s="6" t="s">
        <v>437</v>
      </c>
      <c r="M340" s="5" t="s">
        <v>364</v>
      </c>
      <c r="N340" s="5" t="s">
        <v>364</v>
      </c>
      <c r="O340" s="5">
        <v>20</v>
      </c>
      <c r="P340" s="5">
        <v>686</v>
      </c>
      <c r="Q340" s="5" t="s">
        <v>438</v>
      </c>
      <c r="R340" s="5">
        <v>8</v>
      </c>
      <c r="S340" s="5">
        <v>274.39999999999998</v>
      </c>
      <c r="T340" s="5" t="s">
        <v>438</v>
      </c>
      <c r="U340" s="5" t="s">
        <v>438</v>
      </c>
      <c r="V340" s="5">
        <v>3</v>
      </c>
      <c r="W340" s="5" t="s">
        <v>486</v>
      </c>
      <c r="X340" s="5">
        <v>306</v>
      </c>
      <c r="Y340" s="5" t="s">
        <v>518</v>
      </c>
      <c r="Z340" s="5">
        <v>30602</v>
      </c>
      <c r="AA340" s="5" t="s">
        <v>524</v>
      </c>
      <c r="AB340" s="5" t="s">
        <v>373</v>
      </c>
      <c r="AC340" s="5" t="s">
        <v>361</v>
      </c>
      <c r="AD340" s="5" t="s">
        <v>362</v>
      </c>
      <c r="AE340" s="5" t="s">
        <v>363</v>
      </c>
      <c r="AF340" s="5" t="s">
        <v>479</v>
      </c>
      <c r="AG340" s="5" t="s">
        <v>375</v>
      </c>
      <c r="AH340" s="5" t="s">
        <v>547</v>
      </c>
      <c r="AI340" s="5" t="s">
        <v>364</v>
      </c>
      <c r="AJ340" s="5" t="s">
        <v>364</v>
      </c>
      <c r="AK340" s="5">
        <v>34.299999999999997</v>
      </c>
      <c r="AL340" s="6">
        <v>25080</v>
      </c>
      <c r="AM340" s="6" t="s">
        <v>491</v>
      </c>
      <c r="AN340" s="6">
        <f t="shared" si="30"/>
        <v>0</v>
      </c>
      <c r="AO340" s="6">
        <v>98</v>
      </c>
      <c r="AP340" s="6">
        <v>98</v>
      </c>
      <c r="AQ340" s="6">
        <v>49</v>
      </c>
      <c r="AR340" s="6">
        <f t="shared" si="31"/>
        <v>0</v>
      </c>
      <c r="AS340" s="6">
        <f t="shared" si="32"/>
        <v>0</v>
      </c>
      <c r="AT340" s="6">
        <f t="shared" si="33"/>
        <v>0</v>
      </c>
      <c r="AU340" s="7">
        <v>0.3</v>
      </c>
      <c r="AV340" s="7">
        <f t="shared" si="34"/>
        <v>0.65</v>
      </c>
      <c r="AW340" s="5" t="s">
        <v>438</v>
      </c>
      <c r="AX340">
        <v>0</v>
      </c>
      <c r="AY340">
        <f>VLOOKUP(A340,'[2]查询当前所有门店保管帐库存（后勤用）'!$D$1:$G$65536,4,FALSE)</f>
        <v>2</v>
      </c>
      <c r="AZ340">
        <f t="shared" si="35"/>
        <v>2</v>
      </c>
    </row>
    <row r="341" spans="1:52">
      <c r="A341" s="5">
        <v>100959</v>
      </c>
      <c r="B341" s="5" t="s">
        <v>534</v>
      </c>
      <c r="C341" s="5"/>
      <c r="D341" s="5"/>
      <c r="E341" s="5" t="s">
        <v>548</v>
      </c>
      <c r="F341" s="5" t="s">
        <v>353</v>
      </c>
      <c r="G341" s="5" t="s">
        <v>549</v>
      </c>
      <c r="H341" s="5" t="s">
        <v>529</v>
      </c>
      <c r="I341" s="5">
        <v>12</v>
      </c>
      <c r="J341" s="5">
        <v>1020.55</v>
      </c>
      <c r="K341" s="5">
        <v>608.95000000000005</v>
      </c>
      <c r="L341" s="6" t="s">
        <v>550</v>
      </c>
      <c r="M341" s="5">
        <v>0.4</v>
      </c>
      <c r="N341" s="5">
        <v>34.020000000000003</v>
      </c>
      <c r="O341" s="5" t="s">
        <v>364</v>
      </c>
      <c r="P341" s="5" t="s">
        <v>364</v>
      </c>
      <c r="Q341" s="5" t="s">
        <v>372</v>
      </c>
      <c r="R341" s="5">
        <v>12</v>
      </c>
      <c r="S341" s="5">
        <v>411.6</v>
      </c>
      <c r="T341" s="5">
        <v>30</v>
      </c>
      <c r="U341" s="5">
        <v>30</v>
      </c>
      <c r="V341" s="5">
        <v>3</v>
      </c>
      <c r="W341" s="5" t="s">
        <v>486</v>
      </c>
      <c r="X341" s="5">
        <v>306</v>
      </c>
      <c r="Y341" s="5" t="s">
        <v>518</v>
      </c>
      <c r="Z341" s="5">
        <v>30601</v>
      </c>
      <c r="AA341" s="5" t="s">
        <v>551</v>
      </c>
      <c r="AB341" s="5" t="s">
        <v>373</v>
      </c>
      <c r="AC341" s="5" t="s">
        <v>361</v>
      </c>
      <c r="AD341" s="5" t="s">
        <v>362</v>
      </c>
      <c r="AE341" s="5" t="s">
        <v>363</v>
      </c>
      <c r="AF341" s="5" t="s">
        <v>479</v>
      </c>
      <c r="AG341" s="5" t="s">
        <v>375</v>
      </c>
      <c r="AH341" s="5" t="s">
        <v>552</v>
      </c>
      <c r="AI341" s="5" t="s">
        <v>364</v>
      </c>
      <c r="AJ341" s="5" t="s">
        <v>364</v>
      </c>
      <c r="AK341" s="5">
        <v>34.299999999999997</v>
      </c>
      <c r="AL341" s="6">
        <v>5</v>
      </c>
      <c r="AM341" s="6" t="s">
        <v>377</v>
      </c>
      <c r="AN341" s="6">
        <f t="shared" si="30"/>
        <v>0</v>
      </c>
      <c r="AO341" s="6">
        <v>98</v>
      </c>
      <c r="AP341" s="6">
        <v>98</v>
      </c>
      <c r="AQ341" s="6">
        <v>49</v>
      </c>
      <c r="AR341" s="6">
        <f t="shared" si="31"/>
        <v>0</v>
      </c>
      <c r="AS341" s="6">
        <f t="shared" si="32"/>
        <v>0</v>
      </c>
      <c r="AT341" s="6">
        <f t="shared" si="33"/>
        <v>0</v>
      </c>
      <c r="AU341" s="7">
        <v>0.3</v>
      </c>
      <c r="AV341" s="7">
        <f t="shared" si="34"/>
        <v>0.65</v>
      </c>
      <c r="AW341" s="5">
        <v>85.05</v>
      </c>
      <c r="AX341">
        <v>0</v>
      </c>
      <c r="AY341">
        <f>VLOOKUP(A341,'[2]查询当前所有门店保管帐库存（后勤用）'!$D$1:$G$65536,4,FALSE)</f>
        <v>14</v>
      </c>
      <c r="AZ341">
        <f t="shared" si="35"/>
        <v>14</v>
      </c>
    </row>
    <row r="342" spans="1:52">
      <c r="A342" s="5">
        <v>100961</v>
      </c>
      <c r="B342" s="5" t="s">
        <v>534</v>
      </c>
      <c r="C342" s="5"/>
      <c r="D342" s="5"/>
      <c r="E342" s="5" t="s">
        <v>553</v>
      </c>
      <c r="F342" s="5" t="s">
        <v>353</v>
      </c>
      <c r="G342" s="5" t="s">
        <v>554</v>
      </c>
      <c r="H342" s="5" t="s">
        <v>529</v>
      </c>
      <c r="I342" s="5">
        <v>23</v>
      </c>
      <c r="J342" s="5">
        <v>3423.28</v>
      </c>
      <c r="K342" s="5">
        <v>1950.28</v>
      </c>
      <c r="L342" s="6" t="s">
        <v>555</v>
      </c>
      <c r="M342" s="5">
        <v>0.77</v>
      </c>
      <c r="N342" s="5">
        <v>114.11</v>
      </c>
      <c r="O342" s="5" t="s">
        <v>364</v>
      </c>
      <c r="P342" s="5" t="s">
        <v>364</v>
      </c>
      <c r="Q342" s="5" t="s">
        <v>372</v>
      </c>
      <c r="R342" s="5">
        <v>162</v>
      </c>
      <c r="S342" s="5">
        <v>11294.4</v>
      </c>
      <c r="T342" s="5">
        <v>211.3</v>
      </c>
      <c r="U342" s="5">
        <v>211.3</v>
      </c>
      <c r="V342" s="5">
        <v>3</v>
      </c>
      <c r="W342" s="5" t="s">
        <v>486</v>
      </c>
      <c r="X342" s="5">
        <v>313</v>
      </c>
      <c r="Y342" s="5" t="s">
        <v>505</v>
      </c>
      <c r="Z342" s="5">
        <v>31303</v>
      </c>
      <c r="AA342" s="5" t="s">
        <v>556</v>
      </c>
      <c r="AB342" s="5" t="s">
        <v>373</v>
      </c>
      <c r="AC342" s="5" t="s">
        <v>361</v>
      </c>
      <c r="AD342" s="5" t="s">
        <v>362</v>
      </c>
      <c r="AE342" s="5" t="s">
        <v>363</v>
      </c>
      <c r="AF342" s="5" t="s">
        <v>479</v>
      </c>
      <c r="AG342" s="5" t="s">
        <v>375</v>
      </c>
      <c r="AH342" s="5" t="s">
        <v>557</v>
      </c>
      <c r="AI342" s="5" t="s">
        <v>364</v>
      </c>
      <c r="AJ342" s="5" t="s">
        <v>364</v>
      </c>
      <c r="AK342" s="5">
        <v>58.8</v>
      </c>
      <c r="AL342" s="6">
        <v>5</v>
      </c>
      <c r="AM342" s="6" t="s">
        <v>377</v>
      </c>
      <c r="AN342" s="6">
        <f t="shared" si="30"/>
        <v>0</v>
      </c>
      <c r="AO342" s="6">
        <v>168</v>
      </c>
      <c r="AP342" s="6">
        <v>168</v>
      </c>
      <c r="AQ342" s="6">
        <v>84</v>
      </c>
      <c r="AR342" s="6">
        <f t="shared" si="31"/>
        <v>0</v>
      </c>
      <c r="AS342" s="6">
        <f t="shared" si="32"/>
        <v>0</v>
      </c>
      <c r="AT342" s="6">
        <f t="shared" si="33"/>
        <v>0</v>
      </c>
      <c r="AU342" s="7">
        <v>0.3</v>
      </c>
      <c r="AV342" s="7">
        <f t="shared" si="34"/>
        <v>0.65</v>
      </c>
      <c r="AW342" s="5">
        <v>148.84</v>
      </c>
      <c r="AX342">
        <v>0</v>
      </c>
      <c r="AY342">
        <f>VLOOKUP(A342,'[2]查询当前所有门店保管帐库存（后勤用）'!$D$1:$G$65536,4,FALSE)</f>
        <v>11</v>
      </c>
      <c r="AZ342">
        <f t="shared" si="35"/>
        <v>11</v>
      </c>
    </row>
    <row r="343" spans="1:52">
      <c r="A343" s="5">
        <v>100913</v>
      </c>
      <c r="B343" s="5" t="s">
        <v>534</v>
      </c>
      <c r="C343" s="5"/>
      <c r="D343" s="5"/>
      <c r="E343" s="5" t="s">
        <v>553</v>
      </c>
      <c r="F343" s="5" t="s">
        <v>353</v>
      </c>
      <c r="G343" s="5" t="s">
        <v>558</v>
      </c>
      <c r="H343" s="5" t="s">
        <v>529</v>
      </c>
      <c r="I343" s="5">
        <v>4</v>
      </c>
      <c r="J343" s="5">
        <v>1440.46</v>
      </c>
      <c r="K343" s="5">
        <v>835.26</v>
      </c>
      <c r="L343" s="6" t="s">
        <v>559</v>
      </c>
      <c r="M343" s="5">
        <v>0.13</v>
      </c>
      <c r="N343" s="5">
        <v>48.02</v>
      </c>
      <c r="O343" s="5" t="s">
        <v>364</v>
      </c>
      <c r="P343" s="5" t="s">
        <v>364</v>
      </c>
      <c r="Q343" s="5" t="s">
        <v>372</v>
      </c>
      <c r="R343" s="5">
        <v>21</v>
      </c>
      <c r="S343" s="5">
        <v>3254.8</v>
      </c>
      <c r="T343" s="5">
        <v>157.5</v>
      </c>
      <c r="U343" s="5">
        <v>157.5</v>
      </c>
      <c r="V343" s="5">
        <v>3</v>
      </c>
      <c r="W343" s="5" t="s">
        <v>486</v>
      </c>
      <c r="X343" s="5">
        <v>313</v>
      </c>
      <c r="Y343" s="5" t="s">
        <v>505</v>
      </c>
      <c r="Z343" s="5">
        <v>31303</v>
      </c>
      <c r="AA343" s="5" t="s">
        <v>556</v>
      </c>
      <c r="AB343" s="5" t="s">
        <v>373</v>
      </c>
      <c r="AC343" s="5" t="s">
        <v>361</v>
      </c>
      <c r="AD343" s="5" t="s">
        <v>362</v>
      </c>
      <c r="AE343" s="5" t="s">
        <v>363</v>
      </c>
      <c r="AF343" s="5" t="s">
        <v>479</v>
      </c>
      <c r="AG343" s="5" t="s">
        <v>375</v>
      </c>
      <c r="AH343" s="5" t="s">
        <v>560</v>
      </c>
      <c r="AI343" s="5" t="s">
        <v>364</v>
      </c>
      <c r="AJ343" s="5" t="s">
        <v>364</v>
      </c>
      <c r="AK343" s="5">
        <v>135.80000000000001</v>
      </c>
      <c r="AL343" s="6">
        <v>5</v>
      </c>
      <c r="AM343" s="6" t="s">
        <v>377</v>
      </c>
      <c r="AN343" s="6">
        <f t="shared" si="30"/>
        <v>0</v>
      </c>
      <c r="AO343" s="6">
        <v>388</v>
      </c>
      <c r="AP343" s="6">
        <v>388</v>
      </c>
      <c r="AQ343" s="6">
        <v>194</v>
      </c>
      <c r="AR343" s="6">
        <f t="shared" si="31"/>
        <v>0</v>
      </c>
      <c r="AS343" s="6">
        <f t="shared" si="32"/>
        <v>0</v>
      </c>
      <c r="AT343" s="6">
        <f t="shared" si="33"/>
        <v>0</v>
      </c>
      <c r="AU343" s="7">
        <v>0.3</v>
      </c>
      <c r="AV343" s="7">
        <f t="shared" si="34"/>
        <v>0.65</v>
      </c>
      <c r="AW343" s="5">
        <v>360.12</v>
      </c>
      <c r="AX343">
        <v>0</v>
      </c>
      <c r="AY343">
        <f>VLOOKUP(A343,'[2]查询当前所有门店保管帐库存（后勤用）'!$D$1:$G$65536,4,FALSE)</f>
        <v>6</v>
      </c>
      <c r="AZ343">
        <f t="shared" si="35"/>
        <v>6</v>
      </c>
    </row>
    <row r="344" spans="1:52">
      <c r="A344" s="5">
        <v>100908</v>
      </c>
      <c r="B344" s="5" t="s">
        <v>561</v>
      </c>
      <c r="C344" s="5"/>
      <c r="D344" s="5"/>
      <c r="E344" s="5" t="s">
        <v>562</v>
      </c>
      <c r="F344" s="5" t="s">
        <v>353</v>
      </c>
      <c r="G344" s="5" t="s">
        <v>563</v>
      </c>
      <c r="H344" s="5" t="s">
        <v>529</v>
      </c>
      <c r="I344" s="5">
        <v>1.5</v>
      </c>
      <c r="J344" s="5">
        <v>535.74</v>
      </c>
      <c r="K344" s="5">
        <v>332.04</v>
      </c>
      <c r="L344" s="6" t="s">
        <v>564</v>
      </c>
      <c r="M344" s="5">
        <v>0.05</v>
      </c>
      <c r="N344" s="5">
        <v>17.86</v>
      </c>
      <c r="O344" s="5" t="s">
        <v>364</v>
      </c>
      <c r="P344" s="5" t="s">
        <v>364</v>
      </c>
      <c r="Q344" s="5" t="s">
        <v>372</v>
      </c>
      <c r="R344" s="5">
        <v>6</v>
      </c>
      <c r="S344" s="5">
        <v>820.91099999999994</v>
      </c>
      <c r="T344" s="5">
        <v>120</v>
      </c>
      <c r="U344" s="5">
        <v>120</v>
      </c>
      <c r="V344" s="5">
        <v>3</v>
      </c>
      <c r="W344" s="5" t="s">
        <v>486</v>
      </c>
      <c r="X344" s="5">
        <v>311</v>
      </c>
      <c r="Y344" s="5" t="s">
        <v>542</v>
      </c>
      <c r="Z344" s="5">
        <v>31101</v>
      </c>
      <c r="AA344" s="5" t="s">
        <v>565</v>
      </c>
      <c r="AB344" s="5" t="s">
        <v>373</v>
      </c>
      <c r="AC344" s="5" t="s">
        <v>361</v>
      </c>
      <c r="AD344" s="5" t="s">
        <v>362</v>
      </c>
      <c r="AE344" s="5" t="s">
        <v>363</v>
      </c>
      <c r="AF344" s="5" t="s">
        <v>479</v>
      </c>
      <c r="AG344" s="5" t="s">
        <v>375</v>
      </c>
      <c r="AH344" s="5" t="s">
        <v>566</v>
      </c>
      <c r="AI344" s="5" t="s">
        <v>364</v>
      </c>
      <c r="AJ344" s="5" t="s">
        <v>364</v>
      </c>
      <c r="AK344" s="5">
        <v>135.80000000000001</v>
      </c>
      <c r="AL344" s="6">
        <v>5</v>
      </c>
      <c r="AM344" s="6" t="s">
        <v>377</v>
      </c>
      <c r="AN344" s="6">
        <f t="shared" si="30"/>
        <v>0</v>
      </c>
      <c r="AO344" s="6">
        <v>388</v>
      </c>
      <c r="AP344" s="6">
        <v>388</v>
      </c>
      <c r="AQ344" s="6">
        <v>194</v>
      </c>
      <c r="AR344" s="6">
        <f t="shared" si="31"/>
        <v>0</v>
      </c>
      <c r="AS344" s="6">
        <f t="shared" si="32"/>
        <v>0</v>
      </c>
      <c r="AT344" s="6">
        <f t="shared" si="33"/>
        <v>0</v>
      </c>
      <c r="AU344" s="7">
        <v>0.3</v>
      </c>
      <c r="AV344" s="7">
        <f t="shared" si="34"/>
        <v>0.65</v>
      </c>
      <c r="AW344" s="5">
        <v>357.16</v>
      </c>
      <c r="AX344">
        <v>0</v>
      </c>
      <c r="AY344">
        <f>VLOOKUP(A344,'[2]查询当前所有门店保管帐库存（后勤用）'!$D$1:$G$65536,4,FALSE)</f>
        <v>3</v>
      </c>
      <c r="AZ344">
        <f t="shared" si="35"/>
        <v>3</v>
      </c>
    </row>
    <row r="345" spans="1:52">
      <c r="A345" s="5">
        <v>106081</v>
      </c>
      <c r="B345" s="5" t="s">
        <v>534</v>
      </c>
      <c r="C345" s="5"/>
      <c r="D345" s="5"/>
      <c r="E345" s="5" t="s">
        <v>567</v>
      </c>
      <c r="F345" s="5" t="s">
        <v>353</v>
      </c>
      <c r="G345" s="5" t="s">
        <v>568</v>
      </c>
      <c r="H345" s="5" t="s">
        <v>569</v>
      </c>
      <c r="I345" s="5">
        <v>3</v>
      </c>
      <c r="J345" s="5">
        <v>181.16</v>
      </c>
      <c r="K345" s="5">
        <v>99.26</v>
      </c>
      <c r="L345" s="6" t="s">
        <v>570</v>
      </c>
      <c r="M345" s="5">
        <v>0.1</v>
      </c>
      <c r="N345" s="5">
        <v>6.04</v>
      </c>
      <c r="O345" s="5" t="s">
        <v>364</v>
      </c>
      <c r="P345" s="5" t="s">
        <v>364</v>
      </c>
      <c r="Q345" s="5" t="s">
        <v>372</v>
      </c>
      <c r="R345" s="5">
        <v>62</v>
      </c>
      <c r="S345" s="5">
        <v>1694.24</v>
      </c>
      <c r="T345" s="5">
        <v>620</v>
      </c>
      <c r="U345" s="5">
        <v>620</v>
      </c>
      <c r="V345" s="5">
        <v>3</v>
      </c>
      <c r="W345" s="5" t="s">
        <v>486</v>
      </c>
      <c r="X345" s="5">
        <v>311</v>
      </c>
      <c r="Y345" s="5" t="s">
        <v>542</v>
      </c>
      <c r="Z345" s="5">
        <v>31103</v>
      </c>
      <c r="AA345" s="5" t="s">
        <v>571</v>
      </c>
      <c r="AB345" s="5" t="s">
        <v>373</v>
      </c>
      <c r="AC345" s="5" t="s">
        <v>361</v>
      </c>
      <c r="AD345" s="5" t="s">
        <v>362</v>
      </c>
      <c r="AE345" s="5" t="s">
        <v>363</v>
      </c>
      <c r="AF345" s="5" t="s">
        <v>479</v>
      </c>
      <c r="AG345" s="5" t="s">
        <v>375</v>
      </c>
      <c r="AH345" s="5" t="s">
        <v>566</v>
      </c>
      <c r="AI345" s="5" t="s">
        <v>364</v>
      </c>
      <c r="AJ345" s="5" t="s">
        <v>364</v>
      </c>
      <c r="AK345" s="5">
        <v>27.3</v>
      </c>
      <c r="AL345" s="6">
        <v>5</v>
      </c>
      <c r="AM345" s="6" t="s">
        <v>377</v>
      </c>
      <c r="AN345" s="6">
        <f t="shared" si="30"/>
        <v>0</v>
      </c>
      <c r="AO345" s="6">
        <v>78</v>
      </c>
      <c r="AP345" s="6">
        <v>78</v>
      </c>
      <c r="AQ345" s="6">
        <v>39</v>
      </c>
      <c r="AR345" s="6">
        <f t="shared" si="31"/>
        <v>0</v>
      </c>
      <c r="AS345" s="6">
        <f t="shared" si="32"/>
        <v>0</v>
      </c>
      <c r="AT345" s="6">
        <f t="shared" si="33"/>
        <v>0</v>
      </c>
      <c r="AU345" s="7">
        <v>0.3</v>
      </c>
      <c r="AV345" s="7">
        <f t="shared" si="34"/>
        <v>0.65</v>
      </c>
      <c r="AW345" s="5">
        <v>60.39</v>
      </c>
      <c r="AX345">
        <v>0</v>
      </c>
      <c r="AY345">
        <f>VLOOKUP(A345,'[2]查询当前所有门店保管帐库存（后勤用）'!$D$1:$G$65536,4,FALSE)</f>
        <v>44</v>
      </c>
      <c r="AZ345">
        <f t="shared" si="35"/>
        <v>44</v>
      </c>
    </row>
    <row r="346" spans="1:52">
      <c r="A346" s="5">
        <v>113906</v>
      </c>
      <c r="B346" s="5" t="s">
        <v>534</v>
      </c>
      <c r="C346" s="5"/>
      <c r="D346" s="5"/>
      <c r="E346" s="5" t="s">
        <v>572</v>
      </c>
      <c r="F346" s="5" t="s">
        <v>460</v>
      </c>
      <c r="G346" s="5" t="s">
        <v>573</v>
      </c>
      <c r="H346" s="5" t="s">
        <v>569</v>
      </c>
      <c r="I346" s="5">
        <v>6</v>
      </c>
      <c r="J346" s="5">
        <v>441.31</v>
      </c>
      <c r="K346" s="5">
        <v>277.51</v>
      </c>
      <c r="L346" s="6" t="s">
        <v>574</v>
      </c>
      <c r="M346" s="5">
        <v>0.2</v>
      </c>
      <c r="N346" s="5">
        <v>14.71</v>
      </c>
      <c r="O346" s="5" t="s">
        <v>364</v>
      </c>
      <c r="P346" s="5" t="s">
        <v>364</v>
      </c>
      <c r="Q346" s="5" t="s">
        <v>372</v>
      </c>
      <c r="R346" s="5">
        <v>10</v>
      </c>
      <c r="S346" s="5">
        <v>273</v>
      </c>
      <c r="T346" s="5">
        <v>50</v>
      </c>
      <c r="U346" s="5">
        <v>50</v>
      </c>
      <c r="V346" s="5">
        <v>3</v>
      </c>
      <c r="W346" s="5" t="s">
        <v>486</v>
      </c>
      <c r="X346" s="5">
        <v>306</v>
      </c>
      <c r="Y346" s="5" t="s">
        <v>518</v>
      </c>
      <c r="Z346" s="5">
        <v>30603</v>
      </c>
      <c r="AA346" s="5" t="s">
        <v>519</v>
      </c>
      <c r="AB346" s="5" t="s">
        <v>373</v>
      </c>
      <c r="AC346" s="5" t="s">
        <v>361</v>
      </c>
      <c r="AD346" s="5" t="s">
        <v>362</v>
      </c>
      <c r="AE346" s="5" t="s">
        <v>363</v>
      </c>
      <c r="AF346" s="5" t="s">
        <v>479</v>
      </c>
      <c r="AG346" s="5" t="s">
        <v>375</v>
      </c>
      <c r="AH346" s="5" t="s">
        <v>575</v>
      </c>
      <c r="AI346" s="5" t="s">
        <v>364</v>
      </c>
      <c r="AJ346" s="5" t="s">
        <v>364</v>
      </c>
      <c r="AK346" s="5">
        <v>27.3</v>
      </c>
      <c r="AL346" s="6">
        <v>5</v>
      </c>
      <c r="AM346" s="6" t="s">
        <v>377</v>
      </c>
      <c r="AN346" s="6">
        <f t="shared" si="30"/>
        <v>0</v>
      </c>
      <c r="AO346" s="6">
        <v>78</v>
      </c>
      <c r="AP346" s="6">
        <v>78</v>
      </c>
      <c r="AQ346" s="6">
        <v>39</v>
      </c>
      <c r="AR346" s="6">
        <f t="shared" si="31"/>
        <v>0</v>
      </c>
      <c r="AS346" s="6">
        <f t="shared" si="32"/>
        <v>0</v>
      </c>
      <c r="AT346" s="6">
        <f t="shared" si="33"/>
        <v>0</v>
      </c>
      <c r="AU346" s="7">
        <v>0.3</v>
      </c>
      <c r="AV346" s="7">
        <f t="shared" si="34"/>
        <v>0.65</v>
      </c>
      <c r="AW346" s="5">
        <v>73.55</v>
      </c>
      <c r="AX346">
        <v>0</v>
      </c>
      <c r="AY346">
        <f>VLOOKUP(A346,'[2]查询当前所有门店保管帐库存（后勤用）'!$D$1:$G$65536,4,FALSE)</f>
        <v>6</v>
      </c>
      <c r="AZ346">
        <f t="shared" si="35"/>
        <v>6</v>
      </c>
    </row>
    <row r="347" spans="1:52">
      <c r="A347" s="5">
        <v>109550</v>
      </c>
      <c r="B347" s="5" t="s">
        <v>534</v>
      </c>
      <c r="C347" s="5">
        <f>VLOOKUP(A347,[1]查询时间段分门店销售明细!$D$1:$N$65536,11,FALSE)</f>
        <v>3</v>
      </c>
      <c r="D347" s="5">
        <f>VLOOKUP(A347,[1]查询时间段分门店销售明细!$D$1:$O$65536,12,FALSE)</f>
        <v>78</v>
      </c>
      <c r="E347" s="5" t="s">
        <v>576</v>
      </c>
      <c r="F347" s="5" t="s">
        <v>353</v>
      </c>
      <c r="G347" s="5" t="s">
        <v>577</v>
      </c>
      <c r="H347" s="5" t="s">
        <v>569</v>
      </c>
      <c r="I347" s="5">
        <v>8</v>
      </c>
      <c r="J347" s="5">
        <v>208</v>
      </c>
      <c r="K347" s="5">
        <v>135.19999999999999</v>
      </c>
      <c r="L347" s="6" t="s">
        <v>423</v>
      </c>
      <c r="M347" s="5">
        <v>0.27</v>
      </c>
      <c r="N347" s="5">
        <v>6.93</v>
      </c>
      <c r="O347" s="5">
        <v>13</v>
      </c>
      <c r="P347" s="5">
        <v>118.3</v>
      </c>
      <c r="Q347" s="5">
        <v>48.75</v>
      </c>
      <c r="R347" s="5">
        <v>15</v>
      </c>
      <c r="S347" s="5">
        <v>136.5</v>
      </c>
      <c r="T347" s="5">
        <v>56.25</v>
      </c>
      <c r="U347" s="5">
        <v>105</v>
      </c>
      <c r="V347" s="5">
        <v>3</v>
      </c>
      <c r="W347" s="5" t="s">
        <v>486</v>
      </c>
      <c r="X347" s="5">
        <v>311</v>
      </c>
      <c r="Y347" s="5" t="s">
        <v>542</v>
      </c>
      <c r="Z347" s="5">
        <v>31101</v>
      </c>
      <c r="AA347" s="5" t="s">
        <v>565</v>
      </c>
      <c r="AB347" s="5" t="s">
        <v>373</v>
      </c>
      <c r="AC347" s="5" t="s">
        <v>361</v>
      </c>
      <c r="AD347" s="5" t="s">
        <v>362</v>
      </c>
      <c r="AE347" s="5" t="s">
        <v>363</v>
      </c>
      <c r="AF347" s="5" t="s">
        <v>479</v>
      </c>
      <c r="AG347" s="5" t="s">
        <v>375</v>
      </c>
      <c r="AH347" s="5" t="s">
        <v>578</v>
      </c>
      <c r="AI347" s="5" t="s">
        <v>364</v>
      </c>
      <c r="AJ347" s="5" t="s">
        <v>364</v>
      </c>
      <c r="AK347" s="5">
        <v>9.1</v>
      </c>
      <c r="AL347" s="6">
        <v>25080</v>
      </c>
      <c r="AM347" s="6" t="s">
        <v>491</v>
      </c>
      <c r="AN347" s="6">
        <f t="shared" si="30"/>
        <v>27.299999999999997</v>
      </c>
      <c r="AO347" s="6">
        <v>26</v>
      </c>
      <c r="AP347" s="6">
        <v>26</v>
      </c>
      <c r="AQ347" s="6">
        <v>13</v>
      </c>
      <c r="AR347" s="6">
        <f t="shared" si="31"/>
        <v>39</v>
      </c>
      <c r="AS347" s="6">
        <f t="shared" si="32"/>
        <v>50.7</v>
      </c>
      <c r="AT347" s="6">
        <f t="shared" si="33"/>
        <v>11.700000000000003</v>
      </c>
      <c r="AU347" s="7">
        <v>0.3</v>
      </c>
      <c r="AV347" s="7">
        <f t="shared" si="34"/>
        <v>0.64999999999999991</v>
      </c>
      <c r="AW347" s="5">
        <v>26</v>
      </c>
      <c r="AX347">
        <v>3</v>
      </c>
      <c r="AY347">
        <f>VLOOKUP(A347,'[2]查询当前所有门店保管帐库存（后勤用）'!$D$1:$G$65536,4,FALSE)</f>
        <v>10</v>
      </c>
      <c r="AZ347">
        <f t="shared" si="35"/>
        <v>4</v>
      </c>
    </row>
    <row r="348" spans="1:52">
      <c r="A348" s="5">
        <v>104030</v>
      </c>
      <c r="B348" s="5" t="s">
        <v>534</v>
      </c>
      <c r="C348" s="5"/>
      <c r="D348" s="5"/>
      <c r="E348" s="5" t="s">
        <v>596</v>
      </c>
      <c r="F348" s="5" t="s">
        <v>460</v>
      </c>
      <c r="G348" s="5" t="s">
        <v>597</v>
      </c>
      <c r="H348" s="5" t="s">
        <v>598</v>
      </c>
      <c r="I348" s="5">
        <v>6</v>
      </c>
      <c r="J348" s="5">
        <v>1074.28</v>
      </c>
      <c r="K348" s="5">
        <v>679.48</v>
      </c>
      <c r="L348" s="6" t="s">
        <v>599</v>
      </c>
      <c r="M348" s="5">
        <v>0.2</v>
      </c>
      <c r="N348" s="5">
        <v>35.81</v>
      </c>
      <c r="O348" s="5" t="s">
        <v>364</v>
      </c>
      <c r="P348" s="5" t="s">
        <v>364</v>
      </c>
      <c r="Q348" s="5" t="s">
        <v>372</v>
      </c>
      <c r="R348" s="5">
        <v>10</v>
      </c>
      <c r="S348" s="5">
        <v>658</v>
      </c>
      <c r="T348" s="5">
        <v>50</v>
      </c>
      <c r="U348" s="5">
        <v>50</v>
      </c>
      <c r="V348" s="5">
        <v>3</v>
      </c>
      <c r="W348" s="5" t="s">
        <v>486</v>
      </c>
      <c r="X348" s="5">
        <v>304</v>
      </c>
      <c r="Y348" s="5" t="s">
        <v>496</v>
      </c>
      <c r="Z348" s="5">
        <v>30402</v>
      </c>
      <c r="AA348" s="5" t="s">
        <v>600</v>
      </c>
      <c r="AB348" s="5" t="s">
        <v>364</v>
      </c>
      <c r="AC348" s="5" t="s">
        <v>361</v>
      </c>
      <c r="AD348" s="5" t="s">
        <v>362</v>
      </c>
      <c r="AE348" s="5" t="s">
        <v>363</v>
      </c>
      <c r="AF348" s="5" t="s">
        <v>479</v>
      </c>
      <c r="AG348" s="5" t="s">
        <v>375</v>
      </c>
      <c r="AH348" s="5" t="s">
        <v>601</v>
      </c>
      <c r="AI348" s="5" t="s">
        <v>364</v>
      </c>
      <c r="AJ348" s="5" t="s">
        <v>364</v>
      </c>
      <c r="AK348" s="5">
        <v>65.8</v>
      </c>
      <c r="AL348" s="6">
        <v>5</v>
      </c>
      <c r="AM348" s="6" t="s">
        <v>377</v>
      </c>
      <c r="AN348" s="6">
        <f t="shared" si="30"/>
        <v>0</v>
      </c>
      <c r="AO348" s="6">
        <v>188</v>
      </c>
      <c r="AP348" s="6">
        <v>188</v>
      </c>
      <c r="AQ348" s="6">
        <v>94</v>
      </c>
      <c r="AR348" s="6">
        <f t="shared" si="31"/>
        <v>0</v>
      </c>
      <c r="AS348" s="6">
        <f t="shared" si="32"/>
        <v>0</v>
      </c>
      <c r="AT348" s="6">
        <f t="shared" si="33"/>
        <v>0</v>
      </c>
      <c r="AU348" s="7">
        <v>0.3</v>
      </c>
      <c r="AV348" s="7">
        <f t="shared" si="34"/>
        <v>0.65</v>
      </c>
      <c r="AW348" s="5">
        <v>179.05</v>
      </c>
      <c r="AX348">
        <v>1</v>
      </c>
      <c r="AY348">
        <f>VLOOKUP(A348,'[2]查询当前所有门店保管帐库存（后勤用）'!$D$1:$G$65536,4,FALSE)</f>
        <v>4</v>
      </c>
      <c r="AZ348">
        <f t="shared" si="35"/>
        <v>2</v>
      </c>
    </row>
    <row r="349" spans="1:52">
      <c r="A349" s="5">
        <v>88729</v>
      </c>
      <c r="B349" s="5" t="s">
        <v>534</v>
      </c>
      <c r="C349" s="5"/>
      <c r="D349" s="5"/>
      <c r="E349" s="5" t="s">
        <v>602</v>
      </c>
      <c r="F349" s="5" t="s">
        <v>460</v>
      </c>
      <c r="G349" s="5" t="s">
        <v>603</v>
      </c>
      <c r="H349" s="5" t="s">
        <v>604</v>
      </c>
      <c r="I349" s="5">
        <v>8</v>
      </c>
      <c r="J349" s="5">
        <v>613.99</v>
      </c>
      <c r="K349" s="5">
        <v>300.58999999999997</v>
      </c>
      <c r="L349" s="6" t="s">
        <v>605</v>
      </c>
      <c r="M349" s="5">
        <v>0.27</v>
      </c>
      <c r="N349" s="5">
        <v>20.47</v>
      </c>
      <c r="O349" s="5" t="s">
        <v>364</v>
      </c>
      <c r="P349" s="5" t="s">
        <v>364</v>
      </c>
      <c r="Q349" s="5" t="s">
        <v>372</v>
      </c>
      <c r="R349" s="5">
        <v>175</v>
      </c>
      <c r="S349" s="5">
        <v>7312.9</v>
      </c>
      <c r="T349" s="5">
        <v>656.25</v>
      </c>
      <c r="U349" s="5">
        <v>656.25</v>
      </c>
      <c r="V349" s="5">
        <v>3</v>
      </c>
      <c r="W349" s="5" t="s">
        <v>486</v>
      </c>
      <c r="X349" s="5">
        <v>313</v>
      </c>
      <c r="Y349" s="5" t="s">
        <v>505</v>
      </c>
      <c r="Z349" s="5">
        <v>31304</v>
      </c>
      <c r="AA349" s="5" t="s">
        <v>506</v>
      </c>
      <c r="AB349" s="5" t="s">
        <v>373</v>
      </c>
      <c r="AC349" s="5" t="s">
        <v>361</v>
      </c>
      <c r="AD349" s="5" t="s">
        <v>362</v>
      </c>
      <c r="AE349" s="5" t="s">
        <v>363</v>
      </c>
      <c r="AF349" s="5" t="s">
        <v>479</v>
      </c>
      <c r="AG349" s="5" t="s">
        <v>375</v>
      </c>
      <c r="AH349" s="5" t="s">
        <v>606</v>
      </c>
      <c r="AI349" s="5" t="s">
        <v>364</v>
      </c>
      <c r="AJ349" s="5" t="s">
        <v>364</v>
      </c>
      <c r="AK349" s="5">
        <v>34.299999999999997</v>
      </c>
      <c r="AL349" s="6">
        <v>5</v>
      </c>
      <c r="AM349" s="6" t="s">
        <v>377</v>
      </c>
      <c r="AN349" s="6">
        <f t="shared" si="30"/>
        <v>0</v>
      </c>
      <c r="AO349" s="6">
        <v>98</v>
      </c>
      <c r="AP349" s="6">
        <v>98</v>
      </c>
      <c r="AQ349" s="6">
        <v>49</v>
      </c>
      <c r="AR349" s="6">
        <f t="shared" si="31"/>
        <v>0</v>
      </c>
      <c r="AS349" s="6">
        <f t="shared" si="32"/>
        <v>0</v>
      </c>
      <c r="AT349" s="6">
        <f t="shared" si="33"/>
        <v>0</v>
      </c>
      <c r="AU349" s="7">
        <v>0.3</v>
      </c>
      <c r="AV349" s="7">
        <f t="shared" si="34"/>
        <v>0.65</v>
      </c>
      <c r="AW349" s="5">
        <v>76.75</v>
      </c>
      <c r="AX349">
        <v>0</v>
      </c>
      <c r="AY349">
        <f>VLOOKUP(A349,'[2]查询当前所有门店保管帐库存（后勤用）'!$D$1:$G$65536,4,FALSE)</f>
        <v>11</v>
      </c>
      <c r="AZ349">
        <f t="shared" si="35"/>
        <v>11</v>
      </c>
    </row>
    <row r="350" spans="1:52">
      <c r="A350" s="5">
        <v>96236</v>
      </c>
      <c r="B350" s="5" t="s">
        <v>534</v>
      </c>
      <c r="C350" s="5"/>
      <c r="D350" s="5"/>
      <c r="E350" s="5" t="s">
        <v>607</v>
      </c>
      <c r="F350" s="5" t="s">
        <v>460</v>
      </c>
      <c r="G350" s="5" t="s">
        <v>608</v>
      </c>
      <c r="H350" s="5" t="s">
        <v>609</v>
      </c>
      <c r="I350" s="5">
        <v>11</v>
      </c>
      <c r="J350" s="5">
        <v>1006.46</v>
      </c>
      <c r="K350" s="5">
        <v>709.46</v>
      </c>
      <c r="L350" s="6" t="s">
        <v>610</v>
      </c>
      <c r="M350" s="5">
        <v>0.37</v>
      </c>
      <c r="N350" s="5">
        <v>33.549999999999997</v>
      </c>
      <c r="O350" s="5" t="s">
        <v>364</v>
      </c>
      <c r="P350" s="5" t="s">
        <v>364</v>
      </c>
      <c r="Q350" s="5" t="s">
        <v>372</v>
      </c>
      <c r="R350" s="5">
        <v>202</v>
      </c>
      <c r="S350" s="5">
        <v>5454</v>
      </c>
      <c r="T350" s="5">
        <v>550.91</v>
      </c>
      <c r="U350" s="5">
        <v>550.91</v>
      </c>
      <c r="V350" s="5">
        <v>3</v>
      </c>
      <c r="W350" s="5" t="s">
        <v>486</v>
      </c>
      <c r="X350" s="5">
        <v>313</v>
      </c>
      <c r="Y350" s="5" t="s">
        <v>505</v>
      </c>
      <c r="Z350" s="5">
        <v>31304</v>
      </c>
      <c r="AA350" s="5" t="s">
        <v>506</v>
      </c>
      <c r="AB350" s="5" t="s">
        <v>373</v>
      </c>
      <c r="AC350" s="5" t="s">
        <v>361</v>
      </c>
      <c r="AD350" s="5" t="s">
        <v>362</v>
      </c>
      <c r="AE350" s="5" t="s">
        <v>363</v>
      </c>
      <c r="AF350" s="5" t="s">
        <v>479</v>
      </c>
      <c r="AG350" s="5" t="s">
        <v>375</v>
      </c>
      <c r="AH350" s="5" t="s">
        <v>606</v>
      </c>
      <c r="AI350" s="5" t="s">
        <v>364</v>
      </c>
      <c r="AJ350" s="5" t="s">
        <v>364</v>
      </c>
      <c r="AK350" s="5">
        <v>27</v>
      </c>
      <c r="AL350" s="6">
        <v>5</v>
      </c>
      <c r="AM350" s="6" t="s">
        <v>377</v>
      </c>
      <c r="AN350" s="6">
        <f t="shared" si="30"/>
        <v>0</v>
      </c>
      <c r="AO350" s="6">
        <v>108</v>
      </c>
      <c r="AP350" s="6">
        <v>108</v>
      </c>
      <c r="AQ350" s="6">
        <v>54</v>
      </c>
      <c r="AR350" s="6">
        <f t="shared" si="31"/>
        <v>0</v>
      </c>
      <c r="AS350" s="6">
        <f t="shared" si="32"/>
        <v>0</v>
      </c>
      <c r="AT350" s="6">
        <f t="shared" si="33"/>
        <v>0</v>
      </c>
      <c r="AU350" s="7">
        <v>0.5</v>
      </c>
      <c r="AV350" s="7">
        <f t="shared" si="34"/>
        <v>0.75</v>
      </c>
      <c r="AW350" s="5">
        <v>91.5</v>
      </c>
      <c r="AX350">
        <v>0</v>
      </c>
      <c r="AY350">
        <f>VLOOKUP(A350,'[2]查询当前所有门店保管帐库存（后勤用）'!$D$1:$G$65536,4,FALSE)</f>
        <v>4</v>
      </c>
      <c r="AZ350">
        <f t="shared" si="35"/>
        <v>4</v>
      </c>
    </row>
    <row r="351" spans="1:52">
      <c r="A351" s="5">
        <v>113838</v>
      </c>
      <c r="B351" s="5" t="s">
        <v>534</v>
      </c>
      <c r="C351" s="5"/>
      <c r="D351" s="5"/>
      <c r="E351" s="5" t="s">
        <v>611</v>
      </c>
      <c r="F351" s="5" t="s">
        <v>353</v>
      </c>
      <c r="G351" s="5" t="s">
        <v>612</v>
      </c>
      <c r="H351" s="5" t="s">
        <v>609</v>
      </c>
      <c r="I351" s="5" t="s">
        <v>364</v>
      </c>
      <c r="J351" s="5" t="s">
        <v>364</v>
      </c>
      <c r="K351" s="5" t="s">
        <v>364</v>
      </c>
      <c r="L351" s="6" t="s">
        <v>437</v>
      </c>
      <c r="M351" s="5" t="s">
        <v>364</v>
      </c>
      <c r="N351" s="5" t="s">
        <v>364</v>
      </c>
      <c r="O351" s="5">
        <v>83</v>
      </c>
      <c r="P351" s="5">
        <v>502.15</v>
      </c>
      <c r="Q351" s="5" t="s">
        <v>438</v>
      </c>
      <c r="R351" s="5">
        <v>12</v>
      </c>
      <c r="S351" s="5">
        <v>72.599999999999994</v>
      </c>
      <c r="T351" s="5" t="s">
        <v>438</v>
      </c>
      <c r="U351" s="5" t="s">
        <v>438</v>
      </c>
      <c r="V351" s="5">
        <v>3</v>
      </c>
      <c r="W351" s="5" t="s">
        <v>486</v>
      </c>
      <c r="X351" s="5">
        <v>306</v>
      </c>
      <c r="Y351" s="5" t="s">
        <v>518</v>
      </c>
      <c r="Z351" s="5">
        <v>30601</v>
      </c>
      <c r="AA351" s="5" t="s">
        <v>551</v>
      </c>
      <c r="AB351" s="5" t="s">
        <v>373</v>
      </c>
      <c r="AC351" s="5" t="s">
        <v>361</v>
      </c>
      <c r="AD351" s="5" t="s">
        <v>362</v>
      </c>
      <c r="AE351" s="5" t="s">
        <v>363</v>
      </c>
      <c r="AF351" s="5" t="s">
        <v>479</v>
      </c>
      <c r="AG351" s="5" t="s">
        <v>375</v>
      </c>
      <c r="AH351" s="5" t="s">
        <v>613</v>
      </c>
      <c r="AI351" s="5" t="s">
        <v>364</v>
      </c>
      <c r="AJ351" s="5" t="s">
        <v>364</v>
      </c>
      <c r="AK351" s="5">
        <v>6.05</v>
      </c>
      <c r="AL351" s="6">
        <v>25080</v>
      </c>
      <c r="AM351" s="6" t="s">
        <v>491</v>
      </c>
      <c r="AN351" s="6">
        <f t="shared" si="30"/>
        <v>0</v>
      </c>
      <c r="AO351" s="6">
        <v>19</v>
      </c>
      <c r="AP351" s="6">
        <v>19</v>
      </c>
      <c r="AQ351" s="6">
        <v>9.5</v>
      </c>
      <c r="AR351" s="6">
        <f t="shared" si="31"/>
        <v>0</v>
      </c>
      <c r="AS351" s="6">
        <f t="shared" si="32"/>
        <v>0</v>
      </c>
      <c r="AT351" s="6">
        <f t="shared" si="33"/>
        <v>0</v>
      </c>
      <c r="AU351" s="7">
        <v>0.36315789473684212</v>
      </c>
      <c r="AV351" s="7">
        <f t="shared" si="34"/>
        <v>0.68157894736842106</v>
      </c>
      <c r="AW351" s="5" t="s">
        <v>438</v>
      </c>
      <c r="AX351">
        <v>0</v>
      </c>
      <c r="AY351">
        <f>VLOOKUP(A351,'[2]查询当前所有门店保管帐库存（后勤用）'!$D$1:$G$65536,4,FALSE)</f>
        <v>10</v>
      </c>
      <c r="AZ351">
        <f t="shared" si="35"/>
        <v>10</v>
      </c>
    </row>
    <row r="352" spans="1:52">
      <c r="A352" s="5">
        <v>104007</v>
      </c>
      <c r="B352" s="5" t="s">
        <v>534</v>
      </c>
      <c r="C352" s="5"/>
      <c r="D352" s="5"/>
      <c r="E352" s="5" t="s">
        <v>614</v>
      </c>
      <c r="F352" s="5" t="s">
        <v>460</v>
      </c>
      <c r="G352" s="5" t="s">
        <v>615</v>
      </c>
      <c r="H352" s="5" t="s">
        <v>609</v>
      </c>
      <c r="I352" s="5">
        <v>7</v>
      </c>
      <c r="J352" s="5">
        <v>529.74</v>
      </c>
      <c r="K352" s="5">
        <v>274.04000000000002</v>
      </c>
      <c r="L352" s="6" t="s">
        <v>616</v>
      </c>
      <c r="M352" s="5">
        <v>0.23</v>
      </c>
      <c r="N352" s="5">
        <v>17.66</v>
      </c>
      <c r="O352" s="5" t="s">
        <v>364</v>
      </c>
      <c r="P352" s="5" t="s">
        <v>364</v>
      </c>
      <c r="Q352" s="5" t="s">
        <v>372</v>
      </c>
      <c r="R352" s="5">
        <v>170</v>
      </c>
      <c r="S352" s="5">
        <v>7038.38</v>
      </c>
      <c r="T352" s="5">
        <v>728.57</v>
      </c>
      <c r="U352" s="5">
        <v>728.57</v>
      </c>
      <c r="V352" s="5">
        <v>3</v>
      </c>
      <c r="W352" s="5" t="s">
        <v>486</v>
      </c>
      <c r="X352" s="5">
        <v>304</v>
      </c>
      <c r="Y352" s="5" t="s">
        <v>496</v>
      </c>
      <c r="Z352" s="5">
        <v>30401</v>
      </c>
      <c r="AA352" s="5" t="s">
        <v>617</v>
      </c>
      <c r="AB352" s="5" t="s">
        <v>373</v>
      </c>
      <c r="AC352" s="5" t="s">
        <v>361</v>
      </c>
      <c r="AD352" s="5" t="s">
        <v>362</v>
      </c>
      <c r="AE352" s="5" t="s">
        <v>363</v>
      </c>
      <c r="AF352" s="5" t="s">
        <v>479</v>
      </c>
      <c r="AG352" s="5" t="s">
        <v>375</v>
      </c>
      <c r="AH352" s="5" t="s">
        <v>364</v>
      </c>
      <c r="AI352" s="5" t="s">
        <v>364</v>
      </c>
      <c r="AJ352" s="5" t="s">
        <v>364</v>
      </c>
      <c r="AK352" s="5">
        <v>34.299999999999997</v>
      </c>
      <c r="AL352" s="6">
        <v>5</v>
      </c>
      <c r="AM352" s="6" t="s">
        <v>377</v>
      </c>
      <c r="AN352" s="6">
        <f t="shared" si="30"/>
        <v>0</v>
      </c>
      <c r="AO352" s="6">
        <v>98</v>
      </c>
      <c r="AP352" s="6">
        <v>98</v>
      </c>
      <c r="AQ352" s="6">
        <v>49</v>
      </c>
      <c r="AR352" s="6">
        <f t="shared" si="31"/>
        <v>0</v>
      </c>
      <c r="AS352" s="6">
        <f t="shared" si="32"/>
        <v>0</v>
      </c>
      <c r="AT352" s="6">
        <f t="shared" si="33"/>
        <v>0</v>
      </c>
      <c r="AU352" s="7">
        <v>0.3</v>
      </c>
      <c r="AV352" s="7">
        <f t="shared" si="34"/>
        <v>0.65</v>
      </c>
      <c r="AW352" s="5">
        <v>75.680000000000007</v>
      </c>
      <c r="AX352">
        <v>0</v>
      </c>
      <c r="AY352">
        <f>VLOOKUP(A352,'[2]查询当前所有门店保管帐库存（后勤用）'!$D$1:$G$65536,4,FALSE)</f>
        <v>11</v>
      </c>
      <c r="AZ352">
        <f t="shared" si="35"/>
        <v>11</v>
      </c>
    </row>
    <row r="353" spans="1:54">
      <c r="A353" s="5">
        <v>104011</v>
      </c>
      <c r="B353" s="5" t="s">
        <v>534</v>
      </c>
      <c r="C353" s="5"/>
      <c r="D353" s="5"/>
      <c r="E353" s="5" t="s">
        <v>618</v>
      </c>
      <c r="F353" s="5" t="s">
        <v>460</v>
      </c>
      <c r="G353" s="5" t="s">
        <v>619</v>
      </c>
      <c r="H353" s="5" t="s">
        <v>609</v>
      </c>
      <c r="I353" s="5">
        <v>8</v>
      </c>
      <c r="J353" s="5">
        <v>705.03</v>
      </c>
      <c r="K353" s="5">
        <v>391.63</v>
      </c>
      <c r="L353" s="6" t="s">
        <v>620</v>
      </c>
      <c r="M353" s="5">
        <v>0.27</v>
      </c>
      <c r="N353" s="5">
        <v>23.5</v>
      </c>
      <c r="O353" s="5" t="s">
        <v>364</v>
      </c>
      <c r="P353" s="5" t="s">
        <v>364</v>
      </c>
      <c r="Q353" s="5" t="s">
        <v>372</v>
      </c>
      <c r="R353" s="5">
        <v>170</v>
      </c>
      <c r="S353" s="5">
        <v>7001</v>
      </c>
      <c r="T353" s="5">
        <v>637.5</v>
      </c>
      <c r="U353" s="5">
        <v>637.5</v>
      </c>
      <c r="V353" s="5">
        <v>3</v>
      </c>
      <c r="W353" s="5" t="s">
        <v>486</v>
      </c>
      <c r="X353" s="5">
        <v>304</v>
      </c>
      <c r="Y353" s="5" t="s">
        <v>496</v>
      </c>
      <c r="Z353" s="5">
        <v>30406</v>
      </c>
      <c r="AA353" s="5" t="s">
        <v>621</v>
      </c>
      <c r="AB353" s="5" t="s">
        <v>373</v>
      </c>
      <c r="AC353" s="5" t="s">
        <v>361</v>
      </c>
      <c r="AD353" s="5" t="s">
        <v>362</v>
      </c>
      <c r="AE353" s="5" t="s">
        <v>363</v>
      </c>
      <c r="AF353" s="5" t="s">
        <v>479</v>
      </c>
      <c r="AG353" s="5" t="s">
        <v>375</v>
      </c>
      <c r="AH353" s="5" t="s">
        <v>622</v>
      </c>
      <c r="AI353" s="5" t="s">
        <v>364</v>
      </c>
      <c r="AJ353" s="5" t="s">
        <v>364</v>
      </c>
      <c r="AK353" s="5">
        <v>34.299999999999997</v>
      </c>
      <c r="AL353" s="6">
        <v>5</v>
      </c>
      <c r="AM353" s="6" t="s">
        <v>377</v>
      </c>
      <c r="AN353" s="6">
        <f t="shared" si="30"/>
        <v>0</v>
      </c>
      <c r="AO353" s="6">
        <v>98</v>
      </c>
      <c r="AP353" s="6">
        <v>98</v>
      </c>
      <c r="AQ353" s="6">
        <v>49</v>
      </c>
      <c r="AR353" s="6">
        <f t="shared" si="31"/>
        <v>0</v>
      </c>
      <c r="AS353" s="6">
        <f t="shared" si="32"/>
        <v>0</v>
      </c>
      <c r="AT353" s="6">
        <f t="shared" si="33"/>
        <v>0</v>
      </c>
      <c r="AU353" s="7">
        <v>0.3</v>
      </c>
      <c r="AV353" s="7">
        <f t="shared" si="34"/>
        <v>0.65</v>
      </c>
      <c r="AW353" s="5">
        <v>88.13</v>
      </c>
      <c r="AX353">
        <v>0</v>
      </c>
      <c r="AY353">
        <f>VLOOKUP(A353,'[2]查询当前所有门店保管帐库存（后勤用）'!$D$1:$G$65536,4,FALSE)</f>
        <v>3</v>
      </c>
      <c r="AZ353">
        <f t="shared" si="35"/>
        <v>3</v>
      </c>
    </row>
    <row r="354" spans="1:54">
      <c r="A354" s="5">
        <v>104021</v>
      </c>
      <c r="B354" s="5" t="s">
        <v>534</v>
      </c>
      <c r="C354" s="5"/>
      <c r="D354" s="5"/>
      <c r="E354" s="5" t="s">
        <v>623</v>
      </c>
      <c r="F354" s="5" t="s">
        <v>460</v>
      </c>
      <c r="G354" s="5" t="s">
        <v>624</v>
      </c>
      <c r="H354" s="5" t="s">
        <v>609</v>
      </c>
      <c r="I354" s="5">
        <v>2</v>
      </c>
      <c r="J354" s="5">
        <v>234.54</v>
      </c>
      <c r="K354" s="5">
        <v>144.94</v>
      </c>
      <c r="L354" s="6" t="s">
        <v>625</v>
      </c>
      <c r="M354" s="5">
        <v>7.0000000000000007E-2</v>
      </c>
      <c r="N354" s="5">
        <v>7.82</v>
      </c>
      <c r="O354" s="5">
        <v>30</v>
      </c>
      <c r="P354" s="5">
        <v>1344</v>
      </c>
      <c r="Q354" s="5">
        <v>450</v>
      </c>
      <c r="R354" s="5">
        <v>7</v>
      </c>
      <c r="S354" s="5">
        <v>313.60000000000002</v>
      </c>
      <c r="T354" s="5">
        <v>105</v>
      </c>
      <c r="U354" s="5">
        <v>555</v>
      </c>
      <c r="V354" s="5">
        <v>3</v>
      </c>
      <c r="W354" s="5" t="s">
        <v>486</v>
      </c>
      <c r="X354" s="5">
        <v>304</v>
      </c>
      <c r="Y354" s="5" t="s">
        <v>496</v>
      </c>
      <c r="Z354" s="5">
        <v>30407</v>
      </c>
      <c r="AA354" s="5" t="s">
        <v>626</v>
      </c>
      <c r="AB354" s="5" t="s">
        <v>364</v>
      </c>
      <c r="AC354" s="5" t="s">
        <v>361</v>
      </c>
      <c r="AD354" s="5" t="s">
        <v>362</v>
      </c>
      <c r="AE354" s="5" t="s">
        <v>363</v>
      </c>
      <c r="AF354" s="5" t="s">
        <v>479</v>
      </c>
      <c r="AG354" s="5" t="s">
        <v>375</v>
      </c>
      <c r="AH354" s="5" t="s">
        <v>627</v>
      </c>
      <c r="AI354" s="5" t="s">
        <v>364</v>
      </c>
      <c r="AJ354" s="5" t="s">
        <v>364</v>
      </c>
      <c r="AK354" s="5">
        <v>44.8</v>
      </c>
      <c r="AL354" s="6">
        <v>25080</v>
      </c>
      <c r="AM354" s="6" t="s">
        <v>491</v>
      </c>
      <c r="AN354" s="6">
        <f t="shared" si="30"/>
        <v>0</v>
      </c>
      <c r="AO354" s="6">
        <v>128</v>
      </c>
      <c r="AP354" s="6">
        <v>128</v>
      </c>
      <c r="AQ354" s="6">
        <v>64</v>
      </c>
      <c r="AR354" s="6">
        <f t="shared" si="31"/>
        <v>0</v>
      </c>
      <c r="AS354" s="6">
        <f t="shared" si="32"/>
        <v>0</v>
      </c>
      <c r="AT354" s="6">
        <f t="shared" si="33"/>
        <v>0</v>
      </c>
      <c r="AU354" s="7">
        <v>0.3</v>
      </c>
      <c r="AV354" s="7">
        <f t="shared" si="34"/>
        <v>0.65</v>
      </c>
      <c r="AW354" s="5">
        <v>117.27</v>
      </c>
      <c r="AX354">
        <v>0</v>
      </c>
      <c r="AY354">
        <f>VLOOKUP(A354,'[2]查询当前所有门店保管帐库存（后勤用）'!$D$1:$G$65536,4,FALSE)</f>
        <v>10</v>
      </c>
      <c r="AZ354">
        <f t="shared" si="35"/>
        <v>10</v>
      </c>
    </row>
    <row r="355" spans="1:54">
      <c r="A355" s="5">
        <v>104025</v>
      </c>
      <c r="B355" s="5" t="s">
        <v>534</v>
      </c>
      <c r="C355" s="5"/>
      <c r="D355" s="5"/>
      <c r="E355" s="5" t="s">
        <v>628</v>
      </c>
      <c r="F355" s="5" t="s">
        <v>460</v>
      </c>
      <c r="G355" s="5" t="s">
        <v>619</v>
      </c>
      <c r="H355" s="5" t="s">
        <v>609</v>
      </c>
      <c r="I355" s="5">
        <v>12</v>
      </c>
      <c r="J355" s="5">
        <v>768.49</v>
      </c>
      <c r="K355" s="5">
        <v>426.03</v>
      </c>
      <c r="L355" s="6" t="s">
        <v>629</v>
      </c>
      <c r="M355" s="5">
        <v>0.4</v>
      </c>
      <c r="N355" s="5">
        <v>25.62</v>
      </c>
      <c r="O355" s="5" t="s">
        <v>364</v>
      </c>
      <c r="P355" s="5" t="s">
        <v>364</v>
      </c>
      <c r="Q355" s="5" t="s">
        <v>372</v>
      </c>
      <c r="R355" s="5">
        <v>156</v>
      </c>
      <c r="S355" s="5">
        <v>5101.54</v>
      </c>
      <c r="T355" s="5">
        <v>390</v>
      </c>
      <c r="U355" s="5">
        <v>390</v>
      </c>
      <c r="V355" s="5">
        <v>3</v>
      </c>
      <c r="W355" s="5" t="s">
        <v>486</v>
      </c>
      <c r="X355" s="5">
        <v>306</v>
      </c>
      <c r="Y355" s="5" t="s">
        <v>518</v>
      </c>
      <c r="Z355" s="5">
        <v>30603</v>
      </c>
      <c r="AA355" s="5" t="s">
        <v>519</v>
      </c>
      <c r="AB355" s="5" t="s">
        <v>373</v>
      </c>
      <c r="AC355" s="5" t="s">
        <v>361</v>
      </c>
      <c r="AD355" s="5" t="s">
        <v>362</v>
      </c>
      <c r="AE355" s="5" t="s">
        <v>363</v>
      </c>
      <c r="AF355" s="5" t="s">
        <v>479</v>
      </c>
      <c r="AG355" s="5" t="s">
        <v>375</v>
      </c>
      <c r="AH355" s="5" t="s">
        <v>630</v>
      </c>
      <c r="AI355" s="5" t="s">
        <v>364</v>
      </c>
      <c r="AJ355" s="5" t="s">
        <v>364</v>
      </c>
      <c r="AK355" s="5">
        <v>27.3</v>
      </c>
      <c r="AL355" s="6">
        <v>5</v>
      </c>
      <c r="AM355" s="6" t="s">
        <v>377</v>
      </c>
      <c r="AN355" s="6">
        <f t="shared" si="30"/>
        <v>0</v>
      </c>
      <c r="AO355" s="6">
        <v>78</v>
      </c>
      <c r="AP355" s="6">
        <v>78</v>
      </c>
      <c r="AQ355" s="6">
        <v>39</v>
      </c>
      <c r="AR355" s="6">
        <f t="shared" si="31"/>
        <v>0</v>
      </c>
      <c r="AS355" s="6">
        <f t="shared" si="32"/>
        <v>0</v>
      </c>
      <c r="AT355" s="6">
        <f t="shared" si="33"/>
        <v>0</v>
      </c>
      <c r="AU355" s="7">
        <v>0.3</v>
      </c>
      <c r="AV355" s="7">
        <f t="shared" si="34"/>
        <v>0.65</v>
      </c>
      <c r="AW355" s="5">
        <v>64.040000000000006</v>
      </c>
      <c r="AX355">
        <v>0</v>
      </c>
      <c r="AY355">
        <f>VLOOKUP(A355,'[2]查询当前所有门店保管帐库存（后勤用）'!$D$1:$G$65536,4,FALSE)</f>
        <v>9</v>
      </c>
      <c r="AZ355">
        <f t="shared" si="35"/>
        <v>9</v>
      </c>
    </row>
    <row r="356" spans="1:54">
      <c r="A356" s="5">
        <v>104016</v>
      </c>
      <c r="B356" s="5" t="s">
        <v>631</v>
      </c>
      <c r="C356" s="5">
        <f>VLOOKUP(A356,[1]查询时间段分门店销售明细!$D$1:$N$65536,11,FALSE)</f>
        <v>2</v>
      </c>
      <c r="D356" s="5">
        <f>VLOOKUP(A356,[1]查询时间段分门店销售明细!$D$1:$O$65536,12,FALSE)</f>
        <v>113.79</v>
      </c>
      <c r="E356" s="5" t="s">
        <v>632</v>
      </c>
      <c r="F356" s="5" t="s">
        <v>460</v>
      </c>
      <c r="G356" s="5" t="s">
        <v>633</v>
      </c>
      <c r="H356" s="5" t="s">
        <v>609</v>
      </c>
      <c r="I356" s="5">
        <v>18</v>
      </c>
      <c r="J356" s="5">
        <v>1219.77</v>
      </c>
      <c r="K356" s="5">
        <v>691.17</v>
      </c>
      <c r="L356" s="6" t="s">
        <v>634</v>
      </c>
      <c r="M356" s="5">
        <v>0.6</v>
      </c>
      <c r="N356" s="5">
        <v>40.659999999999997</v>
      </c>
      <c r="O356" s="5" t="s">
        <v>364</v>
      </c>
      <c r="P356" s="5" t="s">
        <v>364</v>
      </c>
      <c r="Q356" s="5" t="s">
        <v>372</v>
      </c>
      <c r="R356" s="5">
        <v>184</v>
      </c>
      <c r="S356" s="5">
        <v>6002.8</v>
      </c>
      <c r="T356" s="5">
        <v>306.67</v>
      </c>
      <c r="U356" s="5">
        <v>306.67</v>
      </c>
      <c r="V356" s="5">
        <v>3</v>
      </c>
      <c r="W356" s="5" t="s">
        <v>486</v>
      </c>
      <c r="X356" s="5">
        <v>304</v>
      </c>
      <c r="Y356" s="5" t="s">
        <v>496</v>
      </c>
      <c r="Z356" s="5">
        <v>30401</v>
      </c>
      <c r="AA356" s="5" t="s">
        <v>617</v>
      </c>
      <c r="AB356" s="5" t="s">
        <v>373</v>
      </c>
      <c r="AC356" s="5" t="s">
        <v>361</v>
      </c>
      <c r="AD356" s="5" t="s">
        <v>362</v>
      </c>
      <c r="AE356" s="5" t="s">
        <v>363</v>
      </c>
      <c r="AF356" s="5" t="s">
        <v>479</v>
      </c>
      <c r="AG356" s="5" t="s">
        <v>375</v>
      </c>
      <c r="AH356" s="5" t="s">
        <v>635</v>
      </c>
      <c r="AI356" s="5" t="s">
        <v>364</v>
      </c>
      <c r="AJ356" s="5" t="s">
        <v>364</v>
      </c>
      <c r="AK356" s="5">
        <v>27.3</v>
      </c>
      <c r="AL356" s="6">
        <v>5</v>
      </c>
      <c r="AM356" s="6" t="s">
        <v>377</v>
      </c>
      <c r="AN356" s="6">
        <f t="shared" si="30"/>
        <v>54.6</v>
      </c>
      <c r="AO356" s="6">
        <v>78</v>
      </c>
      <c r="AP356" s="6">
        <v>78</v>
      </c>
      <c r="AQ356" s="6">
        <v>39</v>
      </c>
      <c r="AR356" s="6">
        <f t="shared" si="31"/>
        <v>78</v>
      </c>
      <c r="AS356" s="6">
        <f t="shared" si="32"/>
        <v>59.190000000000005</v>
      </c>
      <c r="AT356" s="6">
        <f t="shared" si="33"/>
        <v>23.4</v>
      </c>
      <c r="AU356" s="7">
        <v>0.3</v>
      </c>
      <c r="AV356" s="7">
        <f t="shared" si="34"/>
        <v>0.65</v>
      </c>
      <c r="AW356" s="5">
        <v>67.77</v>
      </c>
      <c r="AX356">
        <v>2</v>
      </c>
      <c r="AY356">
        <f>VLOOKUP(A356,'[2]查询当前所有门店保管帐库存（后勤用）'!$D$1:$G$65536,4,FALSE)</f>
        <v>6</v>
      </c>
      <c r="AZ356">
        <f t="shared" si="35"/>
        <v>2</v>
      </c>
    </row>
    <row r="357" spans="1:54">
      <c r="A357" s="5">
        <v>104013</v>
      </c>
      <c r="B357" s="5" t="s">
        <v>534</v>
      </c>
      <c r="C357" s="5"/>
      <c r="D357" s="5"/>
      <c r="E357" s="5" t="s">
        <v>636</v>
      </c>
      <c r="F357" s="5" t="s">
        <v>460</v>
      </c>
      <c r="G357" s="5" t="s">
        <v>637</v>
      </c>
      <c r="H357" s="5" t="s">
        <v>609</v>
      </c>
      <c r="I357" s="5">
        <v>17</v>
      </c>
      <c r="J357" s="5">
        <v>1115.76</v>
      </c>
      <c r="K357" s="5">
        <v>577.26</v>
      </c>
      <c r="L357" s="6" t="s">
        <v>638</v>
      </c>
      <c r="M357" s="5">
        <v>0.56999999999999995</v>
      </c>
      <c r="N357" s="5">
        <v>37.19</v>
      </c>
      <c r="O357" s="5" t="s">
        <v>364</v>
      </c>
      <c r="P357" s="5" t="s">
        <v>364</v>
      </c>
      <c r="Q357" s="5" t="s">
        <v>372</v>
      </c>
      <c r="R357" s="5">
        <v>165</v>
      </c>
      <c r="S357" s="5">
        <v>5300.1</v>
      </c>
      <c r="T357" s="5">
        <v>291.18</v>
      </c>
      <c r="U357" s="5">
        <v>291.18</v>
      </c>
      <c r="V357" s="5">
        <v>3</v>
      </c>
      <c r="W357" s="5" t="s">
        <v>486</v>
      </c>
      <c r="X357" s="5">
        <v>306</v>
      </c>
      <c r="Y357" s="5" t="s">
        <v>518</v>
      </c>
      <c r="Z357" s="5">
        <v>30603</v>
      </c>
      <c r="AA357" s="5" t="s">
        <v>519</v>
      </c>
      <c r="AB357" s="5" t="s">
        <v>373</v>
      </c>
      <c r="AC357" s="5" t="s">
        <v>361</v>
      </c>
      <c r="AD357" s="5" t="s">
        <v>362</v>
      </c>
      <c r="AE357" s="5" t="s">
        <v>363</v>
      </c>
      <c r="AF357" s="5" t="s">
        <v>479</v>
      </c>
      <c r="AG357" s="5" t="s">
        <v>375</v>
      </c>
      <c r="AH357" s="5" t="s">
        <v>639</v>
      </c>
      <c r="AI357" s="5" t="s">
        <v>364</v>
      </c>
      <c r="AJ357" s="5" t="s">
        <v>364</v>
      </c>
      <c r="AK357" s="5">
        <v>27.3</v>
      </c>
      <c r="AL357" s="6">
        <v>5</v>
      </c>
      <c r="AM357" s="6" t="s">
        <v>377</v>
      </c>
      <c r="AN357" s="6">
        <f t="shared" si="30"/>
        <v>0</v>
      </c>
      <c r="AO357" s="6">
        <v>78</v>
      </c>
      <c r="AP357" s="6">
        <v>78</v>
      </c>
      <c r="AQ357" s="6">
        <v>39</v>
      </c>
      <c r="AR357" s="6">
        <f t="shared" si="31"/>
        <v>0</v>
      </c>
      <c r="AS357" s="6">
        <f t="shared" si="32"/>
        <v>0</v>
      </c>
      <c r="AT357" s="6">
        <f t="shared" si="33"/>
        <v>0</v>
      </c>
      <c r="AU357" s="7">
        <v>0.3</v>
      </c>
      <c r="AV357" s="7">
        <f t="shared" si="34"/>
        <v>0.65</v>
      </c>
      <c r="AW357" s="5">
        <v>65.63</v>
      </c>
      <c r="AX357">
        <v>2</v>
      </c>
      <c r="AY357">
        <f>VLOOKUP(A357,'[2]查询当前所有门店保管帐库存（后勤用）'!$D$1:$G$65536,4,FALSE)</f>
        <v>22</v>
      </c>
      <c r="AZ357">
        <f t="shared" si="35"/>
        <v>18</v>
      </c>
    </row>
    <row r="358" spans="1:54">
      <c r="A358" s="5">
        <v>104017</v>
      </c>
      <c r="B358" s="5" t="s">
        <v>534</v>
      </c>
      <c r="C358" s="5">
        <f>VLOOKUP(A358,[1]查询时间段分门店销售明细!$D$1:$N$65536,11,FALSE)</f>
        <v>3</v>
      </c>
      <c r="D358" s="5">
        <f>VLOOKUP(A358,[1]查询时间段分门店销售明细!$D$1:$O$65536,12,FALSE)</f>
        <v>204</v>
      </c>
      <c r="E358" s="5" t="s">
        <v>640</v>
      </c>
      <c r="F358" s="5" t="s">
        <v>460</v>
      </c>
      <c r="G358" s="5" t="s">
        <v>641</v>
      </c>
      <c r="H358" s="5" t="s">
        <v>609</v>
      </c>
      <c r="I358" s="5">
        <v>21</v>
      </c>
      <c r="J358" s="5">
        <v>1151.21</v>
      </c>
      <c r="K358" s="5">
        <v>616.28</v>
      </c>
      <c r="L358" s="6" t="s">
        <v>642</v>
      </c>
      <c r="M358" s="5">
        <v>0.7</v>
      </c>
      <c r="N358" s="5">
        <v>38.369999999999997</v>
      </c>
      <c r="O358" s="5" t="s">
        <v>364</v>
      </c>
      <c r="P358" s="5" t="s">
        <v>364</v>
      </c>
      <c r="Q358" s="5" t="s">
        <v>372</v>
      </c>
      <c r="R358" s="5">
        <v>173</v>
      </c>
      <c r="S358" s="5">
        <v>4793.37</v>
      </c>
      <c r="T358" s="5">
        <v>247.14</v>
      </c>
      <c r="U358" s="5">
        <v>247.14</v>
      </c>
      <c r="V358" s="5">
        <v>3</v>
      </c>
      <c r="W358" s="5" t="s">
        <v>486</v>
      </c>
      <c r="X358" s="5">
        <v>306</v>
      </c>
      <c r="Y358" s="5" t="s">
        <v>518</v>
      </c>
      <c r="Z358" s="5">
        <v>30602</v>
      </c>
      <c r="AA358" s="5" t="s">
        <v>524</v>
      </c>
      <c r="AB358" s="5" t="s">
        <v>373</v>
      </c>
      <c r="AC358" s="5" t="s">
        <v>361</v>
      </c>
      <c r="AD358" s="5" t="s">
        <v>362</v>
      </c>
      <c r="AE358" s="5" t="s">
        <v>363</v>
      </c>
      <c r="AF358" s="5" t="s">
        <v>479</v>
      </c>
      <c r="AG358" s="5" t="s">
        <v>375</v>
      </c>
      <c r="AH358" s="5" t="s">
        <v>643</v>
      </c>
      <c r="AI358" s="5" t="s">
        <v>364</v>
      </c>
      <c r="AJ358" s="5" t="s">
        <v>364</v>
      </c>
      <c r="AK358" s="5">
        <v>23.8</v>
      </c>
      <c r="AL358" s="6">
        <v>5</v>
      </c>
      <c r="AM358" s="6" t="s">
        <v>377</v>
      </c>
      <c r="AN358" s="6">
        <f t="shared" si="30"/>
        <v>71.400000000000006</v>
      </c>
      <c r="AO358" s="6">
        <v>68</v>
      </c>
      <c r="AP358" s="6">
        <v>68</v>
      </c>
      <c r="AQ358" s="6">
        <v>34</v>
      </c>
      <c r="AR358" s="6">
        <f t="shared" si="31"/>
        <v>102</v>
      </c>
      <c r="AS358" s="6">
        <f t="shared" si="32"/>
        <v>132.6</v>
      </c>
      <c r="AT358" s="6">
        <f t="shared" si="33"/>
        <v>30.599999999999994</v>
      </c>
      <c r="AU358" s="7">
        <v>0.3</v>
      </c>
      <c r="AV358" s="7">
        <f t="shared" si="34"/>
        <v>0.65</v>
      </c>
      <c r="AW358" s="5">
        <v>54.82</v>
      </c>
      <c r="AX358">
        <v>3</v>
      </c>
      <c r="AY358">
        <f>VLOOKUP(A358,'[2]查询当前所有门店保管帐库存（后勤用）'!$D$1:$G$65536,4,FALSE)</f>
        <v>12</v>
      </c>
      <c r="AZ358">
        <f t="shared" si="35"/>
        <v>6</v>
      </c>
    </row>
    <row r="359" spans="1:54">
      <c r="A359" s="5">
        <v>104014</v>
      </c>
      <c r="B359" s="5" t="s">
        <v>534</v>
      </c>
      <c r="C359" s="5">
        <f>VLOOKUP(A359,[1]查询时间段分门店销售明细!$D$1:$N$65536,11,FALSE)</f>
        <v>4</v>
      </c>
      <c r="D359" s="5">
        <f>VLOOKUP(A359,[1]查询时间段分门店销售明细!$D$1:$O$65536,12,FALSE)</f>
        <v>370.23</v>
      </c>
      <c r="E359" s="5" t="s">
        <v>644</v>
      </c>
      <c r="F359" s="5" t="s">
        <v>460</v>
      </c>
      <c r="G359" s="5" t="s">
        <v>645</v>
      </c>
      <c r="H359" s="5" t="s">
        <v>609</v>
      </c>
      <c r="I359" s="5">
        <v>17</v>
      </c>
      <c r="J359" s="5">
        <v>1533.93</v>
      </c>
      <c r="K359" s="5">
        <v>904.03</v>
      </c>
      <c r="L359" s="6" t="s">
        <v>646</v>
      </c>
      <c r="M359" s="5">
        <v>0.56999999999999995</v>
      </c>
      <c r="N359" s="5">
        <v>51.13</v>
      </c>
      <c r="O359" s="5" t="s">
        <v>364</v>
      </c>
      <c r="P359" s="5" t="s">
        <v>364</v>
      </c>
      <c r="Q359" s="5" t="s">
        <v>372</v>
      </c>
      <c r="R359" s="5">
        <v>131</v>
      </c>
      <c r="S359" s="5">
        <v>4664.8999999999996</v>
      </c>
      <c r="T359" s="5">
        <v>231.18</v>
      </c>
      <c r="U359" s="5">
        <v>231.18</v>
      </c>
      <c r="V359" s="5">
        <v>3</v>
      </c>
      <c r="W359" s="5" t="s">
        <v>486</v>
      </c>
      <c r="X359" s="5">
        <v>305</v>
      </c>
      <c r="Y359" s="5" t="s">
        <v>531</v>
      </c>
      <c r="Z359" s="5">
        <v>30501</v>
      </c>
      <c r="AA359" s="5" t="s">
        <v>532</v>
      </c>
      <c r="AB359" s="5" t="s">
        <v>364</v>
      </c>
      <c r="AC359" s="5" t="s">
        <v>361</v>
      </c>
      <c r="AD359" s="5" t="s">
        <v>362</v>
      </c>
      <c r="AE359" s="5" t="s">
        <v>363</v>
      </c>
      <c r="AF359" s="5" t="s">
        <v>479</v>
      </c>
      <c r="AG359" s="5" t="s">
        <v>375</v>
      </c>
      <c r="AH359" s="5" t="s">
        <v>647</v>
      </c>
      <c r="AI359" s="5" t="s">
        <v>364</v>
      </c>
      <c r="AJ359" s="5" t="s">
        <v>364</v>
      </c>
      <c r="AK359" s="5">
        <v>34.299999999999997</v>
      </c>
      <c r="AL359" s="6">
        <v>5</v>
      </c>
      <c r="AM359" s="6" t="s">
        <v>377</v>
      </c>
      <c r="AN359" s="6">
        <f t="shared" si="30"/>
        <v>137.19999999999999</v>
      </c>
      <c r="AO359" s="6">
        <v>98</v>
      </c>
      <c r="AP359" s="6">
        <v>98</v>
      </c>
      <c r="AQ359" s="6">
        <v>49</v>
      </c>
      <c r="AR359" s="6">
        <f t="shared" si="31"/>
        <v>196</v>
      </c>
      <c r="AS359" s="6">
        <f t="shared" si="32"/>
        <v>233.03000000000003</v>
      </c>
      <c r="AT359" s="6">
        <f t="shared" si="33"/>
        <v>58.800000000000011</v>
      </c>
      <c r="AU359" s="7">
        <v>0.3</v>
      </c>
      <c r="AV359" s="7">
        <f t="shared" si="34"/>
        <v>0.65</v>
      </c>
      <c r="AW359" s="5">
        <v>90.23</v>
      </c>
      <c r="AX359">
        <v>4</v>
      </c>
      <c r="AY359">
        <f>VLOOKUP(A359,'[2]查询当前所有门店保管帐库存（后勤用）'!$D$1:$G$65536,4,FALSE)</f>
        <v>25</v>
      </c>
      <c r="AZ359">
        <f t="shared" si="35"/>
        <v>17</v>
      </c>
    </row>
    <row r="360" spans="1:54">
      <c r="A360" s="5">
        <v>113837</v>
      </c>
      <c r="B360" s="5" t="s">
        <v>631</v>
      </c>
      <c r="C360" s="5">
        <f>VLOOKUP(A360,[1]查询时间段分门店销售明细!$D$1:$N$65536,11,FALSE)</f>
        <v>1</v>
      </c>
      <c r="D360" s="5">
        <f>VLOOKUP(A360,[1]查询时间段分门店销售明细!$D$1:$O$65536,12,FALSE)</f>
        <v>138</v>
      </c>
      <c r="E360" s="5" t="s">
        <v>648</v>
      </c>
      <c r="F360" s="5" t="s">
        <v>460</v>
      </c>
      <c r="G360" s="5" t="s">
        <v>649</v>
      </c>
      <c r="H360" s="5" t="s">
        <v>609</v>
      </c>
      <c r="I360" s="5">
        <v>1</v>
      </c>
      <c r="J360" s="5">
        <v>138</v>
      </c>
      <c r="K360" s="5">
        <v>89.7</v>
      </c>
      <c r="L360" s="6" t="s">
        <v>423</v>
      </c>
      <c r="M360" s="5">
        <v>0.03</v>
      </c>
      <c r="N360" s="5">
        <v>4.5999999999999996</v>
      </c>
      <c r="O360" s="5">
        <v>55</v>
      </c>
      <c r="P360" s="5">
        <v>2656.5</v>
      </c>
      <c r="Q360" s="5">
        <v>1650</v>
      </c>
      <c r="R360" s="5">
        <v>14</v>
      </c>
      <c r="S360" s="5">
        <v>676.2</v>
      </c>
      <c r="T360" s="5">
        <v>420</v>
      </c>
      <c r="U360" s="5">
        <v>2070</v>
      </c>
      <c r="V360" s="5">
        <v>3</v>
      </c>
      <c r="W360" s="5" t="s">
        <v>486</v>
      </c>
      <c r="X360" s="5">
        <v>312</v>
      </c>
      <c r="Y360" s="5" t="s">
        <v>650</v>
      </c>
      <c r="Z360" s="5">
        <v>31203</v>
      </c>
      <c r="AA360" s="5" t="s">
        <v>650</v>
      </c>
      <c r="AB360" s="5" t="s">
        <v>373</v>
      </c>
      <c r="AC360" s="5" t="s">
        <v>361</v>
      </c>
      <c r="AD360" s="5" t="s">
        <v>362</v>
      </c>
      <c r="AE360" s="5" t="s">
        <v>363</v>
      </c>
      <c r="AF360" s="5" t="s">
        <v>479</v>
      </c>
      <c r="AG360" s="5" t="s">
        <v>375</v>
      </c>
      <c r="AH360" s="5" t="s">
        <v>651</v>
      </c>
      <c r="AI360" s="5" t="s">
        <v>364</v>
      </c>
      <c r="AJ360" s="5" t="s">
        <v>364</v>
      </c>
      <c r="AK360" s="5">
        <v>48.3</v>
      </c>
      <c r="AL360" s="6">
        <v>25080</v>
      </c>
      <c r="AM360" s="6" t="s">
        <v>491</v>
      </c>
      <c r="AN360" s="6">
        <f t="shared" si="30"/>
        <v>48.3</v>
      </c>
      <c r="AO360" s="6">
        <v>138</v>
      </c>
      <c r="AP360" s="6">
        <v>138</v>
      </c>
      <c r="AQ360" s="6">
        <v>69</v>
      </c>
      <c r="AR360" s="6">
        <f t="shared" si="31"/>
        <v>69</v>
      </c>
      <c r="AS360" s="6">
        <f t="shared" si="32"/>
        <v>89.7</v>
      </c>
      <c r="AT360" s="6">
        <f t="shared" si="33"/>
        <v>20.700000000000003</v>
      </c>
      <c r="AU360" s="7">
        <v>0.3</v>
      </c>
      <c r="AV360" s="7">
        <f t="shared" si="34"/>
        <v>0.65</v>
      </c>
      <c r="AW360" s="5">
        <v>138</v>
      </c>
      <c r="AX360">
        <v>1</v>
      </c>
      <c r="AY360">
        <f>VLOOKUP(A360,'[2]查询当前所有门店保管帐库存（后勤用）'!$D$1:$G$65536,4,FALSE)</f>
        <v>13</v>
      </c>
      <c r="AZ360">
        <f t="shared" si="35"/>
        <v>11</v>
      </c>
    </row>
    <row r="361" spans="1:54">
      <c r="A361" s="5">
        <v>104020</v>
      </c>
      <c r="B361" s="5" t="s">
        <v>534</v>
      </c>
      <c r="C361" s="5"/>
      <c r="D361" s="5"/>
      <c r="E361" s="5" t="s">
        <v>652</v>
      </c>
      <c r="F361" s="5" t="s">
        <v>460</v>
      </c>
      <c r="G361" s="5" t="s">
        <v>653</v>
      </c>
      <c r="H361" s="5" t="s">
        <v>609</v>
      </c>
      <c r="I361" s="5">
        <v>29</v>
      </c>
      <c r="J361" s="5">
        <v>1037.44</v>
      </c>
      <c r="K361" s="5">
        <v>629.74</v>
      </c>
      <c r="L361" s="6" t="s">
        <v>654</v>
      </c>
      <c r="M361" s="5">
        <v>0.97</v>
      </c>
      <c r="N361" s="5">
        <v>34.58</v>
      </c>
      <c r="O361" s="5" t="s">
        <v>364</v>
      </c>
      <c r="P361" s="5" t="s">
        <v>364</v>
      </c>
      <c r="Q361" s="5" t="s">
        <v>372</v>
      </c>
      <c r="R361" s="5">
        <v>169</v>
      </c>
      <c r="S361" s="5">
        <v>2469.5</v>
      </c>
      <c r="T361" s="5">
        <v>174.83</v>
      </c>
      <c r="U361" s="5">
        <v>174.83</v>
      </c>
      <c r="V361" s="5">
        <v>3</v>
      </c>
      <c r="W361" s="5" t="s">
        <v>486</v>
      </c>
      <c r="X361" s="5">
        <v>306</v>
      </c>
      <c r="Y361" s="5" t="s">
        <v>518</v>
      </c>
      <c r="Z361" s="5">
        <v>30603</v>
      </c>
      <c r="AA361" s="5" t="s">
        <v>519</v>
      </c>
      <c r="AB361" s="5" t="s">
        <v>373</v>
      </c>
      <c r="AC361" s="5" t="s">
        <v>361</v>
      </c>
      <c r="AD361" s="5" t="s">
        <v>362</v>
      </c>
      <c r="AE361" s="5" t="s">
        <v>363</v>
      </c>
      <c r="AF361" s="5" t="s">
        <v>479</v>
      </c>
      <c r="AG361" s="5" t="s">
        <v>375</v>
      </c>
      <c r="AH361" s="5" t="s">
        <v>655</v>
      </c>
      <c r="AI361" s="5" t="s">
        <v>364</v>
      </c>
      <c r="AJ361" s="5" t="s">
        <v>364</v>
      </c>
      <c r="AK361" s="5">
        <v>13.3</v>
      </c>
      <c r="AL361" s="6">
        <v>5</v>
      </c>
      <c r="AM361" s="6" t="s">
        <v>377</v>
      </c>
      <c r="AN361" s="6">
        <f t="shared" si="30"/>
        <v>0</v>
      </c>
      <c r="AO361" s="6">
        <v>38</v>
      </c>
      <c r="AP361" s="6">
        <v>38</v>
      </c>
      <c r="AQ361" s="6">
        <v>19</v>
      </c>
      <c r="AR361" s="6">
        <f t="shared" si="31"/>
        <v>0</v>
      </c>
      <c r="AS361" s="6">
        <f t="shared" si="32"/>
        <v>0</v>
      </c>
      <c r="AT361" s="6">
        <f t="shared" si="33"/>
        <v>0</v>
      </c>
      <c r="AU361" s="7">
        <v>0.3</v>
      </c>
      <c r="AV361" s="7">
        <f t="shared" si="34"/>
        <v>0.65</v>
      </c>
      <c r="AW361" s="5">
        <v>35.770000000000003</v>
      </c>
      <c r="AX361">
        <v>0</v>
      </c>
      <c r="AY361">
        <f>VLOOKUP(A361,'[2]查询当前所有门店保管帐库存（后勤用）'!$D$1:$G$65536,4,FALSE)</f>
        <v>9</v>
      </c>
      <c r="AZ361">
        <f t="shared" si="35"/>
        <v>9</v>
      </c>
    </row>
    <row r="362" spans="1:54">
      <c r="A362" s="5">
        <v>104018</v>
      </c>
      <c r="B362" s="5" t="s">
        <v>534</v>
      </c>
      <c r="C362" s="5">
        <f>VLOOKUP(A362,[1]查询时间段分门店销售明细!$D$1:$N$65536,11,FALSE)</f>
        <v>1</v>
      </c>
      <c r="D362" s="5">
        <f>VLOOKUP(A362,[1]查询时间段分门店销售明细!$D$1:$O$65536,12,FALSE)</f>
        <v>36.020000000000003</v>
      </c>
      <c r="E362" s="5" t="s">
        <v>660</v>
      </c>
      <c r="F362" s="5" t="s">
        <v>460</v>
      </c>
      <c r="G362" s="5" t="s">
        <v>641</v>
      </c>
      <c r="H362" s="5" t="s">
        <v>609</v>
      </c>
      <c r="I362" s="5">
        <v>30</v>
      </c>
      <c r="J362" s="5">
        <v>1748.17</v>
      </c>
      <c r="K362" s="5">
        <v>982.47</v>
      </c>
      <c r="L362" s="6" t="s">
        <v>661</v>
      </c>
      <c r="M362" s="5">
        <v>1</v>
      </c>
      <c r="N362" s="5">
        <v>58.27</v>
      </c>
      <c r="O362" s="5" t="s">
        <v>364</v>
      </c>
      <c r="P362" s="5" t="s">
        <v>364</v>
      </c>
      <c r="Q362" s="5" t="s">
        <v>372</v>
      </c>
      <c r="R362" s="5">
        <v>170</v>
      </c>
      <c r="S362" s="5">
        <v>4599.87</v>
      </c>
      <c r="T362" s="5">
        <v>170</v>
      </c>
      <c r="U362" s="5">
        <v>170</v>
      </c>
      <c r="V362" s="5">
        <v>3</v>
      </c>
      <c r="W362" s="5" t="s">
        <v>486</v>
      </c>
      <c r="X362" s="5">
        <v>306</v>
      </c>
      <c r="Y362" s="5" t="s">
        <v>518</v>
      </c>
      <c r="Z362" s="5">
        <v>30603</v>
      </c>
      <c r="AA362" s="5" t="s">
        <v>519</v>
      </c>
      <c r="AB362" s="5" t="s">
        <v>373</v>
      </c>
      <c r="AC362" s="5" t="s">
        <v>361</v>
      </c>
      <c r="AD362" s="5" t="s">
        <v>362</v>
      </c>
      <c r="AE362" s="5" t="s">
        <v>363</v>
      </c>
      <c r="AF362" s="5" t="s">
        <v>479</v>
      </c>
      <c r="AG362" s="5" t="s">
        <v>375</v>
      </c>
      <c r="AH362" s="5" t="s">
        <v>662</v>
      </c>
      <c r="AI362" s="5" t="s">
        <v>364</v>
      </c>
      <c r="AJ362" s="5" t="s">
        <v>364</v>
      </c>
      <c r="AK362" s="5">
        <v>23.8</v>
      </c>
      <c r="AL362" s="6">
        <v>5</v>
      </c>
      <c r="AM362" s="6" t="s">
        <v>377</v>
      </c>
      <c r="AN362" s="6">
        <f t="shared" si="30"/>
        <v>23.8</v>
      </c>
      <c r="AO362" s="6">
        <v>68</v>
      </c>
      <c r="AP362" s="6">
        <v>68</v>
      </c>
      <c r="AQ362" s="6">
        <v>34</v>
      </c>
      <c r="AR362" s="6">
        <f t="shared" si="31"/>
        <v>34</v>
      </c>
      <c r="AS362" s="6">
        <f t="shared" si="32"/>
        <v>12.220000000000002</v>
      </c>
      <c r="AT362" s="6">
        <f t="shared" si="33"/>
        <v>10.199999999999999</v>
      </c>
      <c r="AU362" s="7">
        <v>0.3</v>
      </c>
      <c r="AV362" s="7">
        <f t="shared" si="34"/>
        <v>0.65</v>
      </c>
      <c r="AW362" s="5">
        <v>58.27</v>
      </c>
      <c r="AX362">
        <v>1</v>
      </c>
      <c r="AY362">
        <f>VLOOKUP(A362,'[2]查询当前所有门店保管帐库存（后勤用）'!$D$1:$G$65536,4,FALSE)</f>
        <v>22</v>
      </c>
      <c r="AZ362">
        <f t="shared" si="35"/>
        <v>20</v>
      </c>
    </row>
    <row r="363" spans="1:54">
      <c r="A363" s="5">
        <v>113904</v>
      </c>
      <c r="B363" s="5" t="s">
        <v>534</v>
      </c>
      <c r="C363" s="5"/>
      <c r="D363" s="5"/>
      <c r="E363" s="5" t="s">
        <v>648</v>
      </c>
      <c r="F363" s="5" t="s">
        <v>353</v>
      </c>
      <c r="G363" s="5" t="s">
        <v>663</v>
      </c>
      <c r="H363" s="5" t="s">
        <v>609</v>
      </c>
      <c r="I363" s="5" t="s">
        <v>364</v>
      </c>
      <c r="J363" s="5" t="s">
        <v>364</v>
      </c>
      <c r="K363" s="5" t="s">
        <v>364</v>
      </c>
      <c r="L363" s="6" t="s">
        <v>437</v>
      </c>
      <c r="M363" s="5" t="s">
        <v>364</v>
      </c>
      <c r="N363" s="5" t="s">
        <v>364</v>
      </c>
      <c r="O363" s="5">
        <v>20</v>
      </c>
      <c r="P363" s="5">
        <v>1946</v>
      </c>
      <c r="Q363" s="5" t="s">
        <v>438</v>
      </c>
      <c r="R363" s="5">
        <v>7</v>
      </c>
      <c r="S363" s="5">
        <v>681.1</v>
      </c>
      <c r="T363" s="5" t="s">
        <v>438</v>
      </c>
      <c r="U363" s="5" t="s">
        <v>438</v>
      </c>
      <c r="V363" s="5">
        <v>3</v>
      </c>
      <c r="W363" s="5" t="s">
        <v>486</v>
      </c>
      <c r="X363" s="5">
        <v>312</v>
      </c>
      <c r="Y363" s="5" t="s">
        <v>650</v>
      </c>
      <c r="Z363" s="5">
        <v>31203</v>
      </c>
      <c r="AA363" s="5" t="s">
        <v>650</v>
      </c>
      <c r="AB363" s="5" t="s">
        <v>373</v>
      </c>
      <c r="AC363" s="5" t="s">
        <v>361</v>
      </c>
      <c r="AD363" s="5" t="s">
        <v>362</v>
      </c>
      <c r="AE363" s="5" t="s">
        <v>363</v>
      </c>
      <c r="AF363" s="5" t="s">
        <v>479</v>
      </c>
      <c r="AG363" s="5" t="s">
        <v>375</v>
      </c>
      <c r="AH363" s="5" t="s">
        <v>651</v>
      </c>
      <c r="AI363" s="5" t="s">
        <v>364</v>
      </c>
      <c r="AJ363" s="5" t="s">
        <v>364</v>
      </c>
      <c r="AK363" s="5">
        <v>97.3</v>
      </c>
      <c r="AL363" s="6">
        <v>25080</v>
      </c>
      <c r="AM363" s="6" t="s">
        <v>491</v>
      </c>
      <c r="AN363" s="6">
        <f t="shared" si="30"/>
        <v>0</v>
      </c>
      <c r="AO363" s="6">
        <v>278</v>
      </c>
      <c r="AP363" s="6">
        <v>278</v>
      </c>
      <c r="AQ363" s="6">
        <v>139</v>
      </c>
      <c r="AR363" s="6">
        <f t="shared" si="31"/>
        <v>0</v>
      </c>
      <c r="AS363" s="6">
        <f t="shared" si="32"/>
        <v>0</v>
      </c>
      <c r="AT363" s="6">
        <f t="shared" si="33"/>
        <v>0</v>
      </c>
      <c r="AU363" s="7">
        <v>0.3</v>
      </c>
      <c r="AV363" s="7">
        <f t="shared" si="34"/>
        <v>0.64999999999999991</v>
      </c>
      <c r="AW363" s="5" t="s">
        <v>438</v>
      </c>
      <c r="AX363">
        <v>0</v>
      </c>
      <c r="AY363">
        <f>VLOOKUP(A363,'[2]查询当前所有门店保管帐库存（后勤用）'!$D$1:$G$65536,4,FALSE)</f>
        <v>7</v>
      </c>
      <c r="AZ363">
        <f t="shared" si="35"/>
        <v>7</v>
      </c>
    </row>
    <row r="364" spans="1:54">
      <c r="A364" s="5">
        <v>84573</v>
      </c>
      <c r="B364" s="5" t="s">
        <v>534</v>
      </c>
      <c r="C364" s="5"/>
      <c r="D364" s="5"/>
      <c r="E364" s="5" t="s">
        <v>664</v>
      </c>
      <c r="F364" s="5" t="s">
        <v>460</v>
      </c>
      <c r="G364" s="5" t="s">
        <v>665</v>
      </c>
      <c r="H364" s="5" t="s">
        <v>666</v>
      </c>
      <c r="I364" s="5">
        <v>14</v>
      </c>
      <c r="J364" s="5">
        <v>1604.53</v>
      </c>
      <c r="K364" s="5">
        <v>879.98</v>
      </c>
      <c r="L364" s="6" t="s">
        <v>667</v>
      </c>
      <c r="M364" s="5">
        <v>0.47</v>
      </c>
      <c r="N364" s="5">
        <v>53.48</v>
      </c>
      <c r="O364" s="5" t="s">
        <v>364</v>
      </c>
      <c r="P364" s="5" t="s">
        <v>364</v>
      </c>
      <c r="Q364" s="5" t="s">
        <v>372</v>
      </c>
      <c r="R364" s="5">
        <v>153</v>
      </c>
      <c r="S364" s="5">
        <v>8909.35</v>
      </c>
      <c r="T364" s="5">
        <v>327.86</v>
      </c>
      <c r="U364" s="5">
        <v>327.86</v>
      </c>
      <c r="V364" s="5">
        <v>3</v>
      </c>
      <c r="W364" s="5" t="s">
        <v>486</v>
      </c>
      <c r="X364" s="5">
        <v>312</v>
      </c>
      <c r="Y364" s="5" t="s">
        <v>650</v>
      </c>
      <c r="Z364" s="5">
        <v>31202</v>
      </c>
      <c r="AA364" s="5" t="s">
        <v>668</v>
      </c>
      <c r="AB364" s="5" t="s">
        <v>373</v>
      </c>
      <c r="AC364" s="5" t="s">
        <v>361</v>
      </c>
      <c r="AD364" s="5" t="s">
        <v>362</v>
      </c>
      <c r="AE364" s="5" t="s">
        <v>363</v>
      </c>
      <c r="AF364" s="5" t="s">
        <v>479</v>
      </c>
      <c r="AG364" s="5" t="s">
        <v>375</v>
      </c>
      <c r="AH364" s="5" t="s">
        <v>669</v>
      </c>
      <c r="AI364" s="5" t="s">
        <v>364</v>
      </c>
      <c r="AJ364" s="5" t="s">
        <v>364</v>
      </c>
      <c r="AK364" s="5">
        <v>48.3</v>
      </c>
      <c r="AL364" s="6">
        <v>5</v>
      </c>
      <c r="AM364" s="6" t="s">
        <v>377</v>
      </c>
      <c r="AN364" s="6">
        <f t="shared" si="30"/>
        <v>0</v>
      </c>
      <c r="AO364" s="6">
        <v>138</v>
      </c>
      <c r="AP364" s="6">
        <v>138</v>
      </c>
      <c r="AQ364" s="6">
        <v>69</v>
      </c>
      <c r="AR364" s="6">
        <f t="shared" si="31"/>
        <v>0</v>
      </c>
      <c r="AS364" s="6">
        <f t="shared" si="32"/>
        <v>0</v>
      </c>
      <c r="AT364" s="6">
        <f t="shared" si="33"/>
        <v>0</v>
      </c>
      <c r="AU364" s="7">
        <v>0.3</v>
      </c>
      <c r="AV364" s="7">
        <f t="shared" si="34"/>
        <v>0.65</v>
      </c>
      <c r="AW364" s="5">
        <v>114.61</v>
      </c>
      <c r="AX364">
        <v>0</v>
      </c>
      <c r="AY364">
        <f>VLOOKUP(A364,'[2]查询当前所有门店保管帐库存（后勤用）'!$D$1:$G$65536,4,FALSE)</f>
        <v>2</v>
      </c>
      <c r="AZ364">
        <f t="shared" si="35"/>
        <v>2</v>
      </c>
    </row>
    <row r="365" spans="1:54">
      <c r="A365" s="5">
        <v>113908</v>
      </c>
      <c r="B365" s="5" t="s">
        <v>534</v>
      </c>
      <c r="C365" s="5"/>
      <c r="D365" s="5"/>
      <c r="E365" s="5" t="s">
        <v>670</v>
      </c>
      <c r="F365" s="5" t="s">
        <v>671</v>
      </c>
      <c r="G365" s="5" t="s">
        <v>672</v>
      </c>
      <c r="H365" s="5" t="s">
        <v>673</v>
      </c>
      <c r="I365" s="5">
        <v>7</v>
      </c>
      <c r="J365" s="5">
        <v>2308.5100000000002</v>
      </c>
      <c r="K365" s="5">
        <v>1333.41</v>
      </c>
      <c r="L365" s="6" t="s">
        <v>674</v>
      </c>
      <c r="M365" s="5">
        <v>0.23</v>
      </c>
      <c r="N365" s="5">
        <v>76.95</v>
      </c>
      <c r="O365" s="5" t="s">
        <v>364</v>
      </c>
      <c r="P365" s="5" t="s">
        <v>364</v>
      </c>
      <c r="Q365" s="5" t="s">
        <v>372</v>
      </c>
      <c r="R365" s="5">
        <v>6</v>
      </c>
      <c r="S365" s="5">
        <v>835.8</v>
      </c>
      <c r="T365" s="5">
        <v>25.71</v>
      </c>
      <c r="U365" s="5">
        <v>25.71</v>
      </c>
      <c r="V365" s="5">
        <v>3</v>
      </c>
      <c r="W365" s="5" t="s">
        <v>486</v>
      </c>
      <c r="X365" s="5">
        <v>302</v>
      </c>
      <c r="Y365" s="5" t="s">
        <v>487</v>
      </c>
      <c r="Z365" s="5">
        <v>30208</v>
      </c>
      <c r="AA365" s="5" t="s">
        <v>675</v>
      </c>
      <c r="AB365" s="5" t="s">
        <v>364</v>
      </c>
      <c r="AC365" s="5" t="s">
        <v>361</v>
      </c>
      <c r="AD365" s="5" t="s">
        <v>362</v>
      </c>
      <c r="AE365" s="5" t="s">
        <v>363</v>
      </c>
      <c r="AF365" s="5" t="s">
        <v>479</v>
      </c>
      <c r="AG365" s="5" t="s">
        <v>375</v>
      </c>
      <c r="AH365" s="5">
        <v>120000111137681</v>
      </c>
      <c r="AI365" s="5" t="s">
        <v>364</v>
      </c>
      <c r="AJ365" s="5" t="s">
        <v>364</v>
      </c>
      <c r="AK365" s="5">
        <v>139.30000000000001</v>
      </c>
      <c r="AL365" s="6">
        <v>25080</v>
      </c>
      <c r="AM365" s="6" t="s">
        <v>491</v>
      </c>
      <c r="AN365" s="6">
        <f t="shared" si="30"/>
        <v>0</v>
      </c>
      <c r="AO365" s="6">
        <v>398</v>
      </c>
      <c r="AP365" s="6">
        <v>398</v>
      </c>
      <c r="AQ365" s="6">
        <v>199</v>
      </c>
      <c r="AR365" s="6">
        <f t="shared" si="31"/>
        <v>0</v>
      </c>
      <c r="AS365" s="6">
        <f t="shared" si="32"/>
        <v>0</v>
      </c>
      <c r="AT365" s="6">
        <f t="shared" si="33"/>
        <v>0</v>
      </c>
      <c r="AU365" s="7">
        <v>0.3</v>
      </c>
      <c r="AV365" s="7">
        <f t="shared" si="34"/>
        <v>0.65</v>
      </c>
      <c r="AW365" s="5">
        <v>329.79</v>
      </c>
      <c r="AX365">
        <v>3</v>
      </c>
      <c r="AY365">
        <v>0</v>
      </c>
      <c r="AZ365">
        <f t="shared" si="35"/>
        <v>-6</v>
      </c>
      <c r="BA365">
        <v>10</v>
      </c>
      <c r="BB365">
        <f>VLOOKUP(A365,[3]请货管理细单!$B$1:$I$65536,8,FALSE)</f>
        <v>5</v>
      </c>
    </row>
    <row r="366" spans="1:54">
      <c r="A366" s="5">
        <v>110879</v>
      </c>
      <c r="B366" s="5" t="s">
        <v>534</v>
      </c>
      <c r="C366" s="5"/>
      <c r="D366" s="5"/>
      <c r="E366" s="5" t="s">
        <v>676</v>
      </c>
      <c r="F366" s="5" t="s">
        <v>460</v>
      </c>
      <c r="G366" s="5" t="s">
        <v>677</v>
      </c>
      <c r="H366" s="5" t="s">
        <v>678</v>
      </c>
      <c r="I366" s="5">
        <v>7</v>
      </c>
      <c r="J366" s="5">
        <v>767.2</v>
      </c>
      <c r="K366" s="5">
        <v>504</v>
      </c>
      <c r="L366" s="6" t="s">
        <v>679</v>
      </c>
      <c r="M366" s="5">
        <v>0.23</v>
      </c>
      <c r="N366" s="5">
        <v>25.57</v>
      </c>
      <c r="O366" s="5">
        <v>14</v>
      </c>
      <c r="P366" s="5">
        <v>526.4</v>
      </c>
      <c r="Q366" s="5">
        <v>60</v>
      </c>
      <c r="R366" s="5">
        <v>68</v>
      </c>
      <c r="S366" s="5">
        <v>2556.8000000000002</v>
      </c>
      <c r="T366" s="5">
        <v>291.43</v>
      </c>
      <c r="U366" s="5">
        <v>351.43</v>
      </c>
      <c r="V366" s="5">
        <v>3</v>
      </c>
      <c r="W366" s="5" t="s">
        <v>486</v>
      </c>
      <c r="X366" s="5">
        <v>312</v>
      </c>
      <c r="Y366" s="5" t="s">
        <v>650</v>
      </c>
      <c r="Z366" s="5">
        <v>31203</v>
      </c>
      <c r="AA366" s="5" t="s">
        <v>650</v>
      </c>
      <c r="AB366" s="5" t="s">
        <v>373</v>
      </c>
      <c r="AC366" s="5" t="s">
        <v>361</v>
      </c>
      <c r="AD366" s="5" t="s">
        <v>362</v>
      </c>
      <c r="AE366" s="5" t="s">
        <v>363</v>
      </c>
      <c r="AF366" s="5" t="s">
        <v>479</v>
      </c>
      <c r="AG366" s="5" t="s">
        <v>375</v>
      </c>
      <c r="AH366" s="5" t="s">
        <v>364</v>
      </c>
      <c r="AI366" s="5" t="s">
        <v>364</v>
      </c>
      <c r="AJ366" s="5" t="s">
        <v>364</v>
      </c>
      <c r="AK366" s="5">
        <v>37.6</v>
      </c>
      <c r="AL366" s="6">
        <v>26815</v>
      </c>
      <c r="AM366" s="6" t="s">
        <v>680</v>
      </c>
      <c r="AN366" s="6">
        <f t="shared" si="30"/>
        <v>0</v>
      </c>
      <c r="AO366" s="6">
        <v>188</v>
      </c>
      <c r="AP366" s="6">
        <v>188</v>
      </c>
      <c r="AQ366" s="6">
        <v>94</v>
      </c>
      <c r="AR366" s="6">
        <f t="shared" si="31"/>
        <v>0</v>
      </c>
      <c r="AS366" s="6">
        <f t="shared" si="32"/>
        <v>0</v>
      </c>
      <c r="AT366" s="6">
        <f t="shared" si="33"/>
        <v>0</v>
      </c>
      <c r="AU366" s="7">
        <v>0.6</v>
      </c>
      <c r="AV366" s="7">
        <f t="shared" si="34"/>
        <v>0.8</v>
      </c>
      <c r="AW366" s="5">
        <v>109.6</v>
      </c>
      <c r="AX366">
        <v>0</v>
      </c>
      <c r="AY366">
        <f>VLOOKUP(A366,'[2]查询当前所有门店保管帐库存（后勤用）'!$D$1:$G$65536,4,FALSE)</f>
        <v>5</v>
      </c>
      <c r="AZ366">
        <f t="shared" si="35"/>
        <v>5</v>
      </c>
    </row>
    <row r="367" spans="1:54">
      <c r="A367" s="5">
        <v>110882</v>
      </c>
      <c r="B367" s="5" t="s">
        <v>534</v>
      </c>
      <c r="C367" s="5"/>
      <c r="D367" s="5"/>
      <c r="E367" s="5" t="s">
        <v>681</v>
      </c>
      <c r="F367" s="5" t="s">
        <v>460</v>
      </c>
      <c r="G367" s="5" t="s">
        <v>682</v>
      </c>
      <c r="H367" s="5" t="s">
        <v>678</v>
      </c>
      <c r="I367" s="5" t="s">
        <v>364</v>
      </c>
      <c r="J367" s="5" t="s">
        <v>364</v>
      </c>
      <c r="K367" s="5" t="s">
        <v>364</v>
      </c>
      <c r="L367" s="6" t="s">
        <v>437</v>
      </c>
      <c r="M367" s="5" t="s">
        <v>364</v>
      </c>
      <c r="N367" s="5" t="s">
        <v>364</v>
      </c>
      <c r="O367" s="5">
        <v>12</v>
      </c>
      <c r="P367" s="5">
        <v>763.2</v>
      </c>
      <c r="Q367" s="5" t="s">
        <v>438</v>
      </c>
      <c r="R367" s="5">
        <v>31</v>
      </c>
      <c r="S367" s="5">
        <v>1971.6</v>
      </c>
      <c r="T367" s="5" t="s">
        <v>438</v>
      </c>
      <c r="U367" s="5" t="s">
        <v>438</v>
      </c>
      <c r="V367" s="5">
        <v>3</v>
      </c>
      <c r="W367" s="5" t="s">
        <v>486</v>
      </c>
      <c r="X367" s="5">
        <v>304</v>
      </c>
      <c r="Y367" s="5" t="s">
        <v>496</v>
      </c>
      <c r="Z367" s="5">
        <v>30402</v>
      </c>
      <c r="AA367" s="5" t="s">
        <v>600</v>
      </c>
      <c r="AB367" s="5" t="s">
        <v>373</v>
      </c>
      <c r="AC367" s="5" t="s">
        <v>361</v>
      </c>
      <c r="AD367" s="5" t="s">
        <v>362</v>
      </c>
      <c r="AE367" s="5" t="s">
        <v>363</v>
      </c>
      <c r="AF367" s="5" t="s">
        <v>479</v>
      </c>
      <c r="AG367" s="5" t="s">
        <v>375</v>
      </c>
      <c r="AH367" s="5" t="s">
        <v>364</v>
      </c>
      <c r="AI367" s="5" t="s">
        <v>364</v>
      </c>
      <c r="AJ367" s="5" t="s">
        <v>364</v>
      </c>
      <c r="AK367" s="5">
        <v>63.6</v>
      </c>
      <c r="AL367" s="6">
        <v>26815</v>
      </c>
      <c r="AM367" s="6" t="s">
        <v>680</v>
      </c>
      <c r="AN367" s="6">
        <f t="shared" si="30"/>
        <v>0</v>
      </c>
      <c r="AO367" s="6">
        <v>318</v>
      </c>
      <c r="AP367" s="6">
        <v>318</v>
      </c>
      <c r="AQ367" s="6">
        <v>159</v>
      </c>
      <c r="AR367" s="6">
        <f t="shared" si="31"/>
        <v>0</v>
      </c>
      <c r="AS367" s="6">
        <f t="shared" si="32"/>
        <v>0</v>
      </c>
      <c r="AT367" s="6">
        <f t="shared" si="33"/>
        <v>0</v>
      </c>
      <c r="AU367" s="7">
        <v>0.6</v>
      </c>
      <c r="AV367" s="7">
        <f t="shared" si="34"/>
        <v>0.8</v>
      </c>
      <c r="AW367" s="5" t="s">
        <v>438</v>
      </c>
      <c r="AX367">
        <v>0</v>
      </c>
      <c r="AY367">
        <f>VLOOKUP(A367,'[2]查询当前所有门店保管帐库存（后勤用）'!$D$1:$G$65536,4,FALSE)</f>
        <v>2</v>
      </c>
      <c r="AZ367">
        <f t="shared" si="35"/>
        <v>2</v>
      </c>
    </row>
    <row r="368" spans="1:54">
      <c r="A368" s="5">
        <v>110875</v>
      </c>
      <c r="B368" s="5" t="s">
        <v>534</v>
      </c>
      <c r="C368" s="5"/>
      <c r="D368" s="5"/>
      <c r="E368" s="5" t="s">
        <v>683</v>
      </c>
      <c r="F368" s="5" t="s">
        <v>460</v>
      </c>
      <c r="G368" s="5" t="s">
        <v>684</v>
      </c>
      <c r="H368" s="5" t="s">
        <v>678</v>
      </c>
      <c r="I368" s="5">
        <v>1</v>
      </c>
      <c r="J368" s="5">
        <v>156.26</v>
      </c>
      <c r="K368" s="5">
        <v>104.66</v>
      </c>
      <c r="L368" s="6" t="s">
        <v>685</v>
      </c>
      <c r="M368" s="5">
        <v>0.03</v>
      </c>
      <c r="N368" s="5">
        <v>5.21</v>
      </c>
      <c r="O368" s="5">
        <v>172</v>
      </c>
      <c r="P368" s="5">
        <v>10939.2</v>
      </c>
      <c r="Q368" s="5">
        <v>5160</v>
      </c>
      <c r="R368" s="5">
        <v>81</v>
      </c>
      <c r="S368" s="5">
        <v>4179.6000000000004</v>
      </c>
      <c r="T368" s="5">
        <v>2430</v>
      </c>
      <c r="U368" s="5">
        <v>7590</v>
      </c>
      <c r="V368" s="5">
        <v>3</v>
      </c>
      <c r="W368" s="5" t="s">
        <v>486</v>
      </c>
      <c r="X368" s="5">
        <v>306</v>
      </c>
      <c r="Y368" s="5" t="s">
        <v>518</v>
      </c>
      <c r="Z368" s="5">
        <v>30601</v>
      </c>
      <c r="AA368" s="5" t="s">
        <v>551</v>
      </c>
      <c r="AB368" s="5" t="s">
        <v>373</v>
      </c>
      <c r="AC368" s="5" t="s">
        <v>361</v>
      </c>
      <c r="AD368" s="5" t="s">
        <v>362</v>
      </c>
      <c r="AE368" s="5" t="s">
        <v>363</v>
      </c>
      <c r="AF368" s="5" t="s">
        <v>479</v>
      </c>
      <c r="AG368" s="5" t="s">
        <v>375</v>
      </c>
      <c r="AH368" s="5" t="s">
        <v>364</v>
      </c>
      <c r="AI368" s="5" t="s">
        <v>364</v>
      </c>
      <c r="AJ368" s="5" t="s">
        <v>364</v>
      </c>
      <c r="AK368" s="5">
        <v>64.5</v>
      </c>
      <c r="AL368" s="6">
        <v>26815</v>
      </c>
      <c r="AM368" s="6" t="s">
        <v>680</v>
      </c>
      <c r="AN368" s="6">
        <f t="shared" si="30"/>
        <v>0</v>
      </c>
      <c r="AO368" s="6">
        <v>258</v>
      </c>
      <c r="AP368" s="6">
        <v>258</v>
      </c>
      <c r="AQ368" s="6">
        <v>129</v>
      </c>
      <c r="AR368" s="6">
        <f t="shared" si="31"/>
        <v>0</v>
      </c>
      <c r="AS368" s="6">
        <f t="shared" si="32"/>
        <v>0</v>
      </c>
      <c r="AT368" s="6">
        <f t="shared" si="33"/>
        <v>0</v>
      </c>
      <c r="AU368" s="7">
        <v>0.5</v>
      </c>
      <c r="AV368" s="7">
        <f t="shared" si="34"/>
        <v>0.75</v>
      </c>
      <c r="AW368" s="5">
        <v>156.26</v>
      </c>
      <c r="AX368">
        <v>0</v>
      </c>
      <c r="AY368">
        <f>VLOOKUP(A368,'[2]查询当前所有门店保管帐库存（后勤用）'!$D$1:$G$65536,4,FALSE)</f>
        <v>5</v>
      </c>
      <c r="AZ368">
        <f t="shared" si="35"/>
        <v>5</v>
      </c>
    </row>
    <row r="369" spans="1:54">
      <c r="A369" s="5">
        <v>110880</v>
      </c>
      <c r="B369" s="5" t="s">
        <v>534</v>
      </c>
      <c r="C369" s="5"/>
      <c r="D369" s="5"/>
      <c r="E369" s="5" t="s">
        <v>686</v>
      </c>
      <c r="F369" s="5" t="s">
        <v>460</v>
      </c>
      <c r="G369" s="5" t="s">
        <v>687</v>
      </c>
      <c r="H369" s="5" t="s">
        <v>678</v>
      </c>
      <c r="I369" s="5">
        <v>9</v>
      </c>
      <c r="J369" s="5">
        <v>1369.84</v>
      </c>
      <c r="K369" s="5">
        <v>984.44</v>
      </c>
      <c r="L369" s="6" t="s">
        <v>688</v>
      </c>
      <c r="M369" s="5">
        <v>0.3</v>
      </c>
      <c r="N369" s="5">
        <v>45.66</v>
      </c>
      <c r="O369" s="5">
        <v>51</v>
      </c>
      <c r="P369" s="5">
        <v>2397</v>
      </c>
      <c r="Q369" s="5">
        <v>170</v>
      </c>
      <c r="R369" s="5">
        <v>62</v>
      </c>
      <c r="S369" s="5">
        <v>2632</v>
      </c>
      <c r="T369" s="5">
        <v>206.67</v>
      </c>
      <c r="U369" s="5">
        <v>376.67</v>
      </c>
      <c r="V369" s="5">
        <v>3</v>
      </c>
      <c r="W369" s="5" t="s">
        <v>486</v>
      </c>
      <c r="X369" s="5">
        <v>302</v>
      </c>
      <c r="Y369" s="5" t="s">
        <v>487</v>
      </c>
      <c r="Z369" s="5">
        <v>30203</v>
      </c>
      <c r="AA369" s="5" t="s">
        <v>488</v>
      </c>
      <c r="AB369" s="5" t="s">
        <v>373</v>
      </c>
      <c r="AC369" s="5" t="s">
        <v>361</v>
      </c>
      <c r="AD369" s="5" t="s">
        <v>362</v>
      </c>
      <c r="AE369" s="5" t="s">
        <v>363</v>
      </c>
      <c r="AF369" s="5" t="s">
        <v>479</v>
      </c>
      <c r="AG369" s="5" t="s">
        <v>375</v>
      </c>
      <c r="AH369" s="5" t="s">
        <v>364</v>
      </c>
      <c r="AI369" s="5" t="s">
        <v>364</v>
      </c>
      <c r="AJ369" s="5" t="s">
        <v>364</v>
      </c>
      <c r="AK369" s="5">
        <v>47</v>
      </c>
      <c r="AL369" s="6">
        <v>26815</v>
      </c>
      <c r="AM369" s="6" t="s">
        <v>680</v>
      </c>
      <c r="AN369" s="6">
        <f t="shared" si="30"/>
        <v>0</v>
      </c>
      <c r="AO369" s="6">
        <v>188</v>
      </c>
      <c r="AP369" s="6">
        <v>188</v>
      </c>
      <c r="AQ369" s="6">
        <v>94</v>
      </c>
      <c r="AR369" s="6">
        <f t="shared" si="31"/>
        <v>0</v>
      </c>
      <c r="AS369" s="6">
        <f t="shared" si="32"/>
        <v>0</v>
      </c>
      <c r="AT369" s="6">
        <f t="shared" si="33"/>
        <v>0</v>
      </c>
      <c r="AU369" s="7">
        <v>0.5</v>
      </c>
      <c r="AV369" s="7">
        <f t="shared" si="34"/>
        <v>0.75</v>
      </c>
      <c r="AW369" s="5">
        <v>152.19999999999999</v>
      </c>
      <c r="AX369">
        <v>0</v>
      </c>
      <c r="AY369">
        <f>VLOOKUP(A369,'[2]查询当前所有门店保管帐库存（后勤用）'!$D$1:$G$65536,4,FALSE)</f>
        <v>4</v>
      </c>
      <c r="AZ369">
        <f t="shared" si="35"/>
        <v>4</v>
      </c>
    </row>
    <row r="370" spans="1:54">
      <c r="A370" s="5">
        <v>110886</v>
      </c>
      <c r="B370" s="5" t="s">
        <v>534</v>
      </c>
      <c r="C370" s="5"/>
      <c r="D370" s="5"/>
      <c r="E370" s="5" t="s">
        <v>689</v>
      </c>
      <c r="F370" s="5" t="s">
        <v>460</v>
      </c>
      <c r="G370" s="5" t="s">
        <v>690</v>
      </c>
      <c r="H370" s="5" t="s">
        <v>678</v>
      </c>
      <c r="I370" s="5" t="s">
        <v>364</v>
      </c>
      <c r="J370" s="5" t="s">
        <v>364</v>
      </c>
      <c r="K370" s="5" t="s">
        <v>364</v>
      </c>
      <c r="L370" s="6" t="s">
        <v>437</v>
      </c>
      <c r="M370" s="5" t="s">
        <v>364</v>
      </c>
      <c r="N370" s="5" t="s">
        <v>364</v>
      </c>
      <c r="O370" s="5">
        <v>101</v>
      </c>
      <c r="P370" s="5">
        <v>4450</v>
      </c>
      <c r="Q370" s="5" t="s">
        <v>438</v>
      </c>
      <c r="R370" s="5">
        <v>84</v>
      </c>
      <c r="S370" s="5">
        <v>2999.3</v>
      </c>
      <c r="T370" s="5" t="s">
        <v>438</v>
      </c>
      <c r="U370" s="5" t="s">
        <v>438</v>
      </c>
      <c r="V370" s="5">
        <v>3</v>
      </c>
      <c r="W370" s="5" t="s">
        <v>486</v>
      </c>
      <c r="X370" s="5">
        <v>313</v>
      </c>
      <c r="Y370" s="5" t="s">
        <v>505</v>
      </c>
      <c r="Z370" s="5">
        <v>31304</v>
      </c>
      <c r="AA370" s="5" t="s">
        <v>506</v>
      </c>
      <c r="AB370" s="5" t="s">
        <v>373</v>
      </c>
      <c r="AC370" s="5" t="s">
        <v>361</v>
      </c>
      <c r="AD370" s="5" t="s">
        <v>362</v>
      </c>
      <c r="AE370" s="5" t="s">
        <v>363</v>
      </c>
      <c r="AF370" s="5" t="s">
        <v>479</v>
      </c>
      <c r="AG370" s="5" t="s">
        <v>375</v>
      </c>
      <c r="AH370" s="5" t="s">
        <v>364</v>
      </c>
      <c r="AI370" s="5" t="s">
        <v>364</v>
      </c>
      <c r="AJ370" s="5" t="s">
        <v>364</v>
      </c>
      <c r="AK370" s="5">
        <v>44.5</v>
      </c>
      <c r="AL370" s="6">
        <v>26815</v>
      </c>
      <c r="AM370" s="6" t="s">
        <v>680</v>
      </c>
      <c r="AN370" s="6">
        <f t="shared" si="30"/>
        <v>0</v>
      </c>
      <c r="AO370" s="6">
        <v>178</v>
      </c>
      <c r="AP370" s="6">
        <v>178</v>
      </c>
      <c r="AQ370" s="6">
        <v>89</v>
      </c>
      <c r="AR370" s="6">
        <f t="shared" si="31"/>
        <v>0</v>
      </c>
      <c r="AS370" s="6">
        <f t="shared" si="32"/>
        <v>0</v>
      </c>
      <c r="AT370" s="6">
        <f t="shared" si="33"/>
        <v>0</v>
      </c>
      <c r="AU370" s="7">
        <v>0.5</v>
      </c>
      <c r="AV370" s="7">
        <f t="shared" si="34"/>
        <v>0.75</v>
      </c>
      <c r="AW370" s="5" t="s">
        <v>438</v>
      </c>
      <c r="AX370">
        <v>0</v>
      </c>
      <c r="AY370">
        <f>VLOOKUP(A370,'[2]查询当前所有门店保管帐库存（后勤用）'!$D$1:$G$65536,4,FALSE)</f>
        <v>5</v>
      </c>
      <c r="AZ370">
        <f t="shared" si="35"/>
        <v>5</v>
      </c>
    </row>
    <row r="371" spans="1:54">
      <c r="A371" s="5">
        <v>110888</v>
      </c>
      <c r="B371" s="5" t="s">
        <v>631</v>
      </c>
      <c r="C371" s="5"/>
      <c r="D371" s="5"/>
      <c r="E371" s="5" t="s">
        <v>691</v>
      </c>
      <c r="F371" s="5" t="s">
        <v>460</v>
      </c>
      <c r="G371" s="5" t="s">
        <v>692</v>
      </c>
      <c r="H371" s="5" t="s">
        <v>678</v>
      </c>
      <c r="I371" s="5" t="s">
        <v>364</v>
      </c>
      <c r="J371" s="5" t="s">
        <v>364</v>
      </c>
      <c r="K371" s="5" t="s">
        <v>364</v>
      </c>
      <c r="L371" s="6" t="s">
        <v>437</v>
      </c>
      <c r="M371" s="5" t="s">
        <v>364</v>
      </c>
      <c r="N371" s="5" t="s">
        <v>364</v>
      </c>
      <c r="O371" s="5">
        <v>154</v>
      </c>
      <c r="P371" s="5">
        <v>6542.4</v>
      </c>
      <c r="Q371" s="5" t="s">
        <v>438</v>
      </c>
      <c r="R371" s="5">
        <v>84</v>
      </c>
      <c r="S371" s="5">
        <v>3158.4</v>
      </c>
      <c r="T371" s="5" t="s">
        <v>438</v>
      </c>
      <c r="U371" s="5" t="s">
        <v>438</v>
      </c>
      <c r="V371" s="5">
        <v>3</v>
      </c>
      <c r="W371" s="5" t="s">
        <v>486</v>
      </c>
      <c r="X371" s="5">
        <v>302</v>
      </c>
      <c r="Y371" s="5" t="s">
        <v>487</v>
      </c>
      <c r="Z371" s="5">
        <v>30205</v>
      </c>
      <c r="AA371" s="5" t="s">
        <v>693</v>
      </c>
      <c r="AB371" s="5" t="s">
        <v>373</v>
      </c>
      <c r="AC371" s="5" t="s">
        <v>361</v>
      </c>
      <c r="AD371" s="5" t="s">
        <v>362</v>
      </c>
      <c r="AE371" s="5" t="s">
        <v>363</v>
      </c>
      <c r="AF371" s="5" t="s">
        <v>479</v>
      </c>
      <c r="AG371" s="5" t="s">
        <v>375</v>
      </c>
      <c r="AH371" s="5" t="s">
        <v>364</v>
      </c>
      <c r="AI371" s="5" t="s">
        <v>364</v>
      </c>
      <c r="AJ371" s="5" t="s">
        <v>364</v>
      </c>
      <c r="AK371" s="5">
        <v>47</v>
      </c>
      <c r="AL371" s="6">
        <v>26815</v>
      </c>
      <c r="AM371" s="6" t="s">
        <v>680</v>
      </c>
      <c r="AN371" s="6">
        <f t="shared" si="30"/>
        <v>0</v>
      </c>
      <c r="AO371" s="6">
        <v>188</v>
      </c>
      <c r="AP371" s="6">
        <v>188</v>
      </c>
      <c r="AQ371" s="6">
        <v>94</v>
      </c>
      <c r="AR371" s="6">
        <f t="shared" si="31"/>
        <v>0</v>
      </c>
      <c r="AS371" s="6">
        <f t="shared" si="32"/>
        <v>0</v>
      </c>
      <c r="AT371" s="6">
        <f t="shared" si="33"/>
        <v>0</v>
      </c>
      <c r="AU371" s="7">
        <v>0.5</v>
      </c>
      <c r="AV371" s="7">
        <f t="shared" si="34"/>
        <v>0.75</v>
      </c>
      <c r="AW371" s="5" t="s">
        <v>438</v>
      </c>
      <c r="AX371">
        <v>0</v>
      </c>
      <c r="AY371">
        <f>VLOOKUP(A371,'[2]查询当前所有门店保管帐库存（后勤用）'!$D$1:$G$65536,4,FALSE)</f>
        <v>5</v>
      </c>
      <c r="AZ371">
        <f t="shared" si="35"/>
        <v>5</v>
      </c>
    </row>
    <row r="372" spans="1:54">
      <c r="A372" s="5">
        <v>110877</v>
      </c>
      <c r="B372" s="5" t="s">
        <v>631</v>
      </c>
      <c r="C372" s="5"/>
      <c r="D372" s="5"/>
      <c r="E372" s="5" t="s">
        <v>694</v>
      </c>
      <c r="F372" s="5" t="s">
        <v>460</v>
      </c>
      <c r="G372" s="5" t="s">
        <v>695</v>
      </c>
      <c r="H372" s="5" t="s">
        <v>678</v>
      </c>
      <c r="I372" s="5" t="s">
        <v>364</v>
      </c>
      <c r="J372" s="5" t="s">
        <v>364</v>
      </c>
      <c r="K372" s="5" t="s">
        <v>364</v>
      </c>
      <c r="L372" s="6" t="s">
        <v>437</v>
      </c>
      <c r="M372" s="5" t="s">
        <v>364</v>
      </c>
      <c r="N372" s="5" t="s">
        <v>364</v>
      </c>
      <c r="O372" s="5">
        <v>81</v>
      </c>
      <c r="P372" s="5">
        <v>5702.4</v>
      </c>
      <c r="Q372" s="5" t="s">
        <v>438</v>
      </c>
      <c r="R372" s="5">
        <v>84</v>
      </c>
      <c r="S372" s="5">
        <v>4838.3999999999996</v>
      </c>
      <c r="T372" s="5" t="s">
        <v>438</v>
      </c>
      <c r="U372" s="5" t="s">
        <v>438</v>
      </c>
      <c r="V372" s="5">
        <v>3</v>
      </c>
      <c r="W372" s="5" t="s">
        <v>486</v>
      </c>
      <c r="X372" s="5">
        <v>302</v>
      </c>
      <c r="Y372" s="5" t="s">
        <v>487</v>
      </c>
      <c r="Z372" s="5">
        <v>30205</v>
      </c>
      <c r="AA372" s="5" t="s">
        <v>693</v>
      </c>
      <c r="AB372" s="5" t="s">
        <v>373</v>
      </c>
      <c r="AC372" s="5" t="s">
        <v>361</v>
      </c>
      <c r="AD372" s="5" t="s">
        <v>362</v>
      </c>
      <c r="AE372" s="5" t="s">
        <v>363</v>
      </c>
      <c r="AF372" s="5" t="s">
        <v>479</v>
      </c>
      <c r="AG372" s="5" t="s">
        <v>375</v>
      </c>
      <c r="AH372" s="5" t="s">
        <v>364</v>
      </c>
      <c r="AI372" s="5" t="s">
        <v>364</v>
      </c>
      <c r="AJ372" s="5" t="s">
        <v>364</v>
      </c>
      <c r="AK372" s="5">
        <v>72</v>
      </c>
      <c r="AL372" s="6">
        <v>26815</v>
      </c>
      <c r="AM372" s="6" t="s">
        <v>680</v>
      </c>
      <c r="AN372" s="6">
        <f t="shared" si="30"/>
        <v>0</v>
      </c>
      <c r="AO372" s="6">
        <v>288</v>
      </c>
      <c r="AP372" s="6">
        <v>288</v>
      </c>
      <c r="AQ372" s="6">
        <v>144</v>
      </c>
      <c r="AR372" s="6">
        <f t="shared" si="31"/>
        <v>0</v>
      </c>
      <c r="AS372" s="6">
        <f t="shared" si="32"/>
        <v>0</v>
      </c>
      <c r="AT372" s="6">
        <f t="shared" si="33"/>
        <v>0</v>
      </c>
      <c r="AU372" s="7">
        <v>0.5</v>
      </c>
      <c r="AV372" s="7">
        <f t="shared" si="34"/>
        <v>0.75</v>
      </c>
      <c r="AW372" s="5" t="s">
        <v>438</v>
      </c>
      <c r="AX372">
        <v>0</v>
      </c>
      <c r="AY372">
        <f>VLOOKUP(A372,'[2]查询当前所有门店保管帐库存（后勤用）'!$D$1:$G$65536,4,FALSE)</f>
        <v>5</v>
      </c>
      <c r="AZ372">
        <f t="shared" si="35"/>
        <v>5</v>
      </c>
    </row>
    <row r="373" spans="1:54">
      <c r="A373" s="5">
        <v>110881</v>
      </c>
      <c r="B373" s="5" t="s">
        <v>351</v>
      </c>
      <c r="C373" s="5"/>
      <c r="D373" s="5"/>
      <c r="E373" s="5" t="s">
        <v>696</v>
      </c>
      <c r="F373" s="5" t="s">
        <v>460</v>
      </c>
      <c r="G373" s="5" t="s">
        <v>697</v>
      </c>
      <c r="H373" s="5" t="s">
        <v>678</v>
      </c>
      <c r="I373" s="5">
        <v>2</v>
      </c>
      <c r="J373" s="5">
        <v>168</v>
      </c>
      <c r="K373" s="5">
        <v>100.8</v>
      </c>
      <c r="L373" s="6" t="s">
        <v>698</v>
      </c>
      <c r="M373" s="5">
        <v>7.0000000000000007E-2</v>
      </c>
      <c r="N373" s="5">
        <v>5.6</v>
      </c>
      <c r="O373" s="5">
        <v>46</v>
      </c>
      <c r="P373" s="5">
        <v>1932</v>
      </c>
      <c r="Q373" s="5">
        <v>690</v>
      </c>
      <c r="R373" s="5">
        <v>74</v>
      </c>
      <c r="S373" s="5">
        <v>2503.1999999999998</v>
      </c>
      <c r="T373" s="5">
        <v>1110</v>
      </c>
      <c r="U373" s="5">
        <v>1800</v>
      </c>
      <c r="V373" s="5">
        <v>3</v>
      </c>
      <c r="W373" s="5" t="s">
        <v>486</v>
      </c>
      <c r="X373" s="5">
        <v>302</v>
      </c>
      <c r="Y373" s="5" t="s">
        <v>487</v>
      </c>
      <c r="Z373" s="5">
        <v>30202</v>
      </c>
      <c r="AA373" s="5" t="s">
        <v>699</v>
      </c>
      <c r="AB373" s="5" t="s">
        <v>373</v>
      </c>
      <c r="AC373" s="5" t="s">
        <v>361</v>
      </c>
      <c r="AD373" s="5" t="s">
        <v>362</v>
      </c>
      <c r="AE373" s="5" t="s">
        <v>363</v>
      </c>
      <c r="AF373" s="5" t="s">
        <v>479</v>
      </c>
      <c r="AG373" s="5" t="s">
        <v>375</v>
      </c>
      <c r="AH373" s="5" t="s">
        <v>364</v>
      </c>
      <c r="AI373" s="5" t="s">
        <v>364</v>
      </c>
      <c r="AJ373" s="5" t="s">
        <v>364</v>
      </c>
      <c r="AK373" s="5">
        <v>42</v>
      </c>
      <c r="AL373" s="6">
        <v>26815</v>
      </c>
      <c r="AM373" s="6" t="s">
        <v>680</v>
      </c>
      <c r="AN373" s="6">
        <f t="shared" si="30"/>
        <v>0</v>
      </c>
      <c r="AO373" s="6">
        <v>168</v>
      </c>
      <c r="AP373" s="6">
        <v>168</v>
      </c>
      <c r="AQ373" s="6">
        <v>84</v>
      </c>
      <c r="AR373" s="6">
        <f t="shared" si="31"/>
        <v>0</v>
      </c>
      <c r="AS373" s="6">
        <f t="shared" si="32"/>
        <v>0</v>
      </c>
      <c r="AT373" s="6">
        <f t="shared" si="33"/>
        <v>0</v>
      </c>
      <c r="AU373" s="7">
        <v>0.5</v>
      </c>
      <c r="AV373" s="7">
        <f t="shared" si="34"/>
        <v>0.75</v>
      </c>
      <c r="AW373" s="5">
        <v>84</v>
      </c>
      <c r="AX373">
        <v>0</v>
      </c>
      <c r="AY373">
        <f>VLOOKUP(A373,'[2]查询当前所有门店保管帐库存（后勤用）'!$D$1:$G$65536,4,FALSE)</f>
        <v>3</v>
      </c>
      <c r="AZ373">
        <f t="shared" si="35"/>
        <v>3</v>
      </c>
    </row>
    <row r="374" spans="1:54">
      <c r="A374" s="5">
        <v>110893</v>
      </c>
      <c r="B374" s="5" t="s">
        <v>534</v>
      </c>
      <c r="C374" s="5"/>
      <c r="D374" s="5"/>
      <c r="E374" s="5" t="s">
        <v>700</v>
      </c>
      <c r="F374" s="5" t="s">
        <v>460</v>
      </c>
      <c r="G374" s="5" t="s">
        <v>701</v>
      </c>
      <c r="H374" s="5" t="s">
        <v>678</v>
      </c>
      <c r="I374" s="5">
        <v>4</v>
      </c>
      <c r="J374" s="5">
        <v>784.4</v>
      </c>
      <c r="K374" s="5">
        <v>570.20000000000005</v>
      </c>
      <c r="L374" s="6" t="s">
        <v>702</v>
      </c>
      <c r="M374" s="5">
        <v>0.13</v>
      </c>
      <c r="N374" s="5">
        <v>26.15</v>
      </c>
      <c r="O374" s="5">
        <v>133</v>
      </c>
      <c r="P374" s="5">
        <v>7913.5</v>
      </c>
      <c r="Q374" s="5">
        <v>997.5</v>
      </c>
      <c r="R374" s="5">
        <v>80</v>
      </c>
      <c r="S374" s="5">
        <v>4105.5</v>
      </c>
      <c r="T374" s="5">
        <v>600</v>
      </c>
      <c r="U374" s="5">
        <v>1597.5</v>
      </c>
      <c r="V374" s="5">
        <v>3</v>
      </c>
      <c r="W374" s="5" t="s">
        <v>486</v>
      </c>
      <c r="X374" s="5">
        <v>304</v>
      </c>
      <c r="Y374" s="5" t="s">
        <v>496</v>
      </c>
      <c r="Z374" s="5">
        <v>30406</v>
      </c>
      <c r="AA374" s="5" t="s">
        <v>621</v>
      </c>
      <c r="AB374" s="5" t="s">
        <v>373</v>
      </c>
      <c r="AC374" s="5" t="s">
        <v>361</v>
      </c>
      <c r="AD374" s="5" t="s">
        <v>362</v>
      </c>
      <c r="AE374" s="5" t="s">
        <v>363</v>
      </c>
      <c r="AF374" s="5" t="s">
        <v>479</v>
      </c>
      <c r="AG374" s="5" t="s">
        <v>375</v>
      </c>
      <c r="AH374" s="5" t="s">
        <v>364</v>
      </c>
      <c r="AI374" s="5" t="s">
        <v>364</v>
      </c>
      <c r="AJ374" s="5" t="s">
        <v>364</v>
      </c>
      <c r="AK374" s="5">
        <v>59.5</v>
      </c>
      <c r="AL374" s="6">
        <v>26815</v>
      </c>
      <c r="AM374" s="6" t="s">
        <v>680</v>
      </c>
      <c r="AN374" s="6">
        <f t="shared" si="30"/>
        <v>0</v>
      </c>
      <c r="AO374" s="6">
        <v>238</v>
      </c>
      <c r="AP374" s="6">
        <v>238</v>
      </c>
      <c r="AQ374" s="6">
        <v>119</v>
      </c>
      <c r="AR374" s="6">
        <f t="shared" si="31"/>
        <v>0</v>
      </c>
      <c r="AS374" s="6">
        <f t="shared" si="32"/>
        <v>0</v>
      </c>
      <c r="AT374" s="6">
        <f t="shared" si="33"/>
        <v>0</v>
      </c>
      <c r="AU374" s="7">
        <v>0.5</v>
      </c>
      <c r="AV374" s="7">
        <f t="shared" si="34"/>
        <v>0.75</v>
      </c>
      <c r="AW374" s="5">
        <v>196.1</v>
      </c>
      <c r="AX374">
        <v>0</v>
      </c>
      <c r="AY374">
        <f>VLOOKUP(A374,'[2]查询当前所有门店保管帐库存（后勤用）'!$D$1:$G$65536,4,FALSE)</f>
        <v>4</v>
      </c>
      <c r="AZ374">
        <f t="shared" si="35"/>
        <v>4</v>
      </c>
    </row>
    <row r="375" spans="1:54">
      <c r="A375" s="5">
        <v>110889</v>
      </c>
      <c r="B375" s="5" t="s">
        <v>631</v>
      </c>
      <c r="C375" s="5"/>
      <c r="D375" s="5"/>
      <c r="E375" s="5" t="s">
        <v>703</v>
      </c>
      <c r="F375" s="5" t="s">
        <v>460</v>
      </c>
      <c r="G375" s="5" t="s">
        <v>704</v>
      </c>
      <c r="H375" s="5" t="s">
        <v>678</v>
      </c>
      <c r="I375" s="5">
        <v>2</v>
      </c>
      <c r="J375" s="5">
        <v>252.6</v>
      </c>
      <c r="K375" s="5">
        <v>177.4</v>
      </c>
      <c r="L375" s="6" t="s">
        <v>705</v>
      </c>
      <c r="M375" s="5">
        <v>7.0000000000000007E-2</v>
      </c>
      <c r="N375" s="5">
        <v>8.42</v>
      </c>
      <c r="O375" s="5">
        <v>18</v>
      </c>
      <c r="P375" s="5">
        <v>846</v>
      </c>
      <c r="Q375" s="5">
        <v>270</v>
      </c>
      <c r="R375" s="5">
        <v>66</v>
      </c>
      <c r="S375" s="5">
        <v>2632</v>
      </c>
      <c r="T375" s="5">
        <v>990</v>
      </c>
      <c r="U375" s="5">
        <v>1260</v>
      </c>
      <c r="V375" s="5">
        <v>3</v>
      </c>
      <c r="W375" s="5" t="s">
        <v>486</v>
      </c>
      <c r="X375" s="5">
        <v>306</v>
      </c>
      <c r="Y375" s="5" t="s">
        <v>518</v>
      </c>
      <c r="Z375" s="5">
        <v>30603</v>
      </c>
      <c r="AA375" s="5" t="s">
        <v>519</v>
      </c>
      <c r="AB375" s="5" t="s">
        <v>373</v>
      </c>
      <c r="AC375" s="5" t="s">
        <v>361</v>
      </c>
      <c r="AD375" s="5" t="s">
        <v>362</v>
      </c>
      <c r="AE375" s="5" t="s">
        <v>363</v>
      </c>
      <c r="AF375" s="5" t="s">
        <v>479</v>
      </c>
      <c r="AG375" s="5" t="s">
        <v>375</v>
      </c>
      <c r="AH375" s="5" t="s">
        <v>364</v>
      </c>
      <c r="AI375" s="5" t="s">
        <v>364</v>
      </c>
      <c r="AJ375" s="5" t="s">
        <v>364</v>
      </c>
      <c r="AK375" s="5">
        <v>47</v>
      </c>
      <c r="AL375" s="6">
        <v>26815</v>
      </c>
      <c r="AM375" s="6" t="s">
        <v>680</v>
      </c>
      <c r="AN375" s="6">
        <f t="shared" si="30"/>
        <v>0</v>
      </c>
      <c r="AO375" s="6">
        <v>188</v>
      </c>
      <c r="AP375" s="6">
        <v>188</v>
      </c>
      <c r="AQ375" s="6">
        <v>94</v>
      </c>
      <c r="AR375" s="6">
        <f t="shared" si="31"/>
        <v>0</v>
      </c>
      <c r="AS375" s="6">
        <f t="shared" si="32"/>
        <v>0</v>
      </c>
      <c r="AT375" s="6">
        <f t="shared" si="33"/>
        <v>0</v>
      </c>
      <c r="AU375" s="7">
        <v>0.5</v>
      </c>
      <c r="AV375" s="7">
        <f t="shared" si="34"/>
        <v>0.75</v>
      </c>
      <c r="AW375" s="5">
        <v>126.3</v>
      </c>
      <c r="AX375">
        <v>0</v>
      </c>
      <c r="AY375">
        <f>VLOOKUP(A375,'[2]查询当前所有门店保管帐库存（后勤用）'!$D$1:$G$65536,4,FALSE)</f>
        <v>4</v>
      </c>
      <c r="AZ375">
        <f t="shared" si="35"/>
        <v>4</v>
      </c>
    </row>
    <row r="376" spans="1:54">
      <c r="A376" s="5">
        <v>110872</v>
      </c>
      <c r="B376" s="5" t="s">
        <v>534</v>
      </c>
      <c r="C376" s="5"/>
      <c r="D376" s="5"/>
      <c r="E376" s="5" t="s">
        <v>706</v>
      </c>
      <c r="F376" s="5" t="s">
        <v>460</v>
      </c>
      <c r="G376" s="5" t="s">
        <v>707</v>
      </c>
      <c r="H376" s="5" t="s">
        <v>708</v>
      </c>
      <c r="I376" s="5">
        <v>8</v>
      </c>
      <c r="J376" s="5">
        <v>1054.5999999999999</v>
      </c>
      <c r="K376" s="5">
        <v>785.8</v>
      </c>
      <c r="L376" s="6" t="s">
        <v>709</v>
      </c>
      <c r="M376" s="5">
        <v>0.27</v>
      </c>
      <c r="N376" s="5">
        <v>35.15</v>
      </c>
      <c r="O376" s="5">
        <v>47</v>
      </c>
      <c r="P376" s="5">
        <v>1579.2</v>
      </c>
      <c r="Q376" s="5">
        <v>176.25</v>
      </c>
      <c r="R376" s="5">
        <v>68</v>
      </c>
      <c r="S376" s="5">
        <v>2284.8000000000002</v>
      </c>
      <c r="T376" s="5">
        <v>255</v>
      </c>
      <c r="U376" s="5">
        <v>431.25</v>
      </c>
      <c r="V376" s="5">
        <v>3</v>
      </c>
      <c r="W376" s="5" t="s">
        <v>486</v>
      </c>
      <c r="X376" s="5">
        <v>304</v>
      </c>
      <c r="Y376" s="5" t="s">
        <v>496</v>
      </c>
      <c r="Z376" s="5">
        <v>30401</v>
      </c>
      <c r="AA376" s="5" t="s">
        <v>617</v>
      </c>
      <c r="AB376" s="5" t="s">
        <v>373</v>
      </c>
      <c r="AC376" s="5" t="s">
        <v>361</v>
      </c>
      <c r="AD376" s="5" t="s">
        <v>362</v>
      </c>
      <c r="AE376" s="5" t="s">
        <v>363</v>
      </c>
      <c r="AF376" s="5" t="s">
        <v>479</v>
      </c>
      <c r="AG376" s="5" t="s">
        <v>375</v>
      </c>
      <c r="AH376" s="5" t="s">
        <v>364</v>
      </c>
      <c r="AI376" s="5" t="s">
        <v>364</v>
      </c>
      <c r="AJ376" s="5" t="s">
        <v>364</v>
      </c>
      <c r="AK376" s="5">
        <v>33.6</v>
      </c>
      <c r="AL376" s="6">
        <v>26815</v>
      </c>
      <c r="AM376" s="6" t="s">
        <v>680</v>
      </c>
      <c r="AN376" s="6">
        <f t="shared" si="30"/>
        <v>0</v>
      </c>
      <c r="AO376" s="6">
        <v>168</v>
      </c>
      <c r="AP376" s="6">
        <v>168</v>
      </c>
      <c r="AQ376" s="6">
        <v>84</v>
      </c>
      <c r="AR376" s="6">
        <f t="shared" si="31"/>
        <v>0</v>
      </c>
      <c r="AS376" s="6">
        <f t="shared" si="32"/>
        <v>0</v>
      </c>
      <c r="AT376" s="6">
        <f t="shared" si="33"/>
        <v>0</v>
      </c>
      <c r="AU376" s="7">
        <v>0.6</v>
      </c>
      <c r="AV376" s="7">
        <f t="shared" si="34"/>
        <v>0.8</v>
      </c>
      <c r="AW376" s="5">
        <v>131.83000000000001</v>
      </c>
      <c r="AX376">
        <v>0</v>
      </c>
      <c r="AY376">
        <f>VLOOKUP(A376,'[2]查询当前所有门店保管帐库存（后勤用）'!$D$1:$G$65536,4,FALSE)</f>
        <v>4</v>
      </c>
      <c r="AZ376">
        <f t="shared" si="35"/>
        <v>4</v>
      </c>
    </row>
    <row r="377" spans="1:54">
      <c r="A377" s="5">
        <v>110890</v>
      </c>
      <c r="B377" s="5" t="s">
        <v>534</v>
      </c>
      <c r="C377" s="5"/>
      <c r="D377" s="5"/>
      <c r="E377" s="5" t="s">
        <v>710</v>
      </c>
      <c r="F377" s="5" t="s">
        <v>460</v>
      </c>
      <c r="G377" s="5" t="s">
        <v>711</v>
      </c>
      <c r="H377" s="5" t="s">
        <v>708</v>
      </c>
      <c r="I377" s="5" t="s">
        <v>364</v>
      </c>
      <c r="J377" s="5" t="s">
        <v>364</v>
      </c>
      <c r="K377" s="5" t="s">
        <v>364</v>
      </c>
      <c r="L377" s="6" t="s">
        <v>437</v>
      </c>
      <c r="M377" s="5" t="s">
        <v>364</v>
      </c>
      <c r="N377" s="5" t="s">
        <v>364</v>
      </c>
      <c r="O377" s="5">
        <v>18</v>
      </c>
      <c r="P377" s="5">
        <v>856.8</v>
      </c>
      <c r="Q377" s="5" t="s">
        <v>438</v>
      </c>
      <c r="R377" s="5">
        <v>76</v>
      </c>
      <c r="S377" s="5">
        <v>3617.6</v>
      </c>
      <c r="T377" s="5" t="s">
        <v>438</v>
      </c>
      <c r="U377" s="5" t="s">
        <v>438</v>
      </c>
      <c r="V377" s="5">
        <v>3</v>
      </c>
      <c r="W377" s="5" t="s">
        <v>486</v>
      </c>
      <c r="X377" s="5">
        <v>312</v>
      </c>
      <c r="Y377" s="5" t="s">
        <v>650</v>
      </c>
      <c r="Z377" s="5">
        <v>31204</v>
      </c>
      <c r="AA377" s="5" t="s">
        <v>712</v>
      </c>
      <c r="AB377" s="5" t="s">
        <v>364</v>
      </c>
      <c r="AC377" s="5" t="s">
        <v>361</v>
      </c>
      <c r="AD377" s="5" t="s">
        <v>362</v>
      </c>
      <c r="AE377" s="5" t="s">
        <v>363</v>
      </c>
      <c r="AF377" s="5" t="s">
        <v>479</v>
      </c>
      <c r="AG377" s="5" t="s">
        <v>375</v>
      </c>
      <c r="AH377" s="5" t="s">
        <v>364</v>
      </c>
      <c r="AI377" s="5" t="s">
        <v>364</v>
      </c>
      <c r="AJ377" s="5" t="s">
        <v>364</v>
      </c>
      <c r="AK377" s="5">
        <v>47.6</v>
      </c>
      <c r="AL377" s="6">
        <v>26815</v>
      </c>
      <c r="AM377" s="6" t="s">
        <v>680</v>
      </c>
      <c r="AN377" s="6">
        <f t="shared" si="30"/>
        <v>0</v>
      </c>
      <c r="AO377" s="6">
        <v>238</v>
      </c>
      <c r="AP377" s="6">
        <v>238</v>
      </c>
      <c r="AQ377" s="6">
        <v>119</v>
      </c>
      <c r="AR377" s="6">
        <f t="shared" si="31"/>
        <v>0</v>
      </c>
      <c r="AS377" s="6">
        <f t="shared" si="32"/>
        <v>0</v>
      </c>
      <c r="AT377" s="6">
        <f t="shared" si="33"/>
        <v>0</v>
      </c>
      <c r="AU377" s="7">
        <v>0.6</v>
      </c>
      <c r="AV377" s="7">
        <f t="shared" si="34"/>
        <v>0.8</v>
      </c>
      <c r="AW377" s="5" t="s">
        <v>438</v>
      </c>
      <c r="AX377">
        <v>0</v>
      </c>
      <c r="AY377">
        <f>VLOOKUP(A377,'[2]查询当前所有门店保管帐库存（后勤用）'!$D$1:$G$65536,4,FALSE)</f>
        <v>5</v>
      </c>
      <c r="AZ377">
        <f t="shared" si="35"/>
        <v>5</v>
      </c>
    </row>
    <row r="378" spans="1:54">
      <c r="A378" s="5">
        <v>110878</v>
      </c>
      <c r="B378" s="5" t="s">
        <v>534</v>
      </c>
      <c r="C378" s="5"/>
      <c r="D378" s="5"/>
      <c r="E378" s="5" t="s">
        <v>713</v>
      </c>
      <c r="F378" s="5" t="s">
        <v>460</v>
      </c>
      <c r="G378" s="5" t="s">
        <v>714</v>
      </c>
      <c r="H378" s="5" t="s">
        <v>708</v>
      </c>
      <c r="I378" s="5" t="s">
        <v>364</v>
      </c>
      <c r="J378" s="5" t="s">
        <v>364</v>
      </c>
      <c r="K378" s="5" t="s">
        <v>364</v>
      </c>
      <c r="L378" s="6" t="s">
        <v>437</v>
      </c>
      <c r="M378" s="5" t="s">
        <v>364</v>
      </c>
      <c r="N378" s="5" t="s">
        <v>364</v>
      </c>
      <c r="O378" s="5">
        <v>101</v>
      </c>
      <c r="P378" s="5">
        <v>5875</v>
      </c>
      <c r="Q378" s="5" t="s">
        <v>438</v>
      </c>
      <c r="R378" s="5">
        <v>82</v>
      </c>
      <c r="S378" s="5">
        <v>3854</v>
      </c>
      <c r="T378" s="5" t="s">
        <v>438</v>
      </c>
      <c r="U378" s="5" t="s">
        <v>438</v>
      </c>
      <c r="V378" s="5">
        <v>3</v>
      </c>
      <c r="W378" s="5" t="s">
        <v>486</v>
      </c>
      <c r="X378" s="5">
        <v>314</v>
      </c>
      <c r="Y378" s="5" t="s">
        <v>715</v>
      </c>
      <c r="Z378" s="5">
        <v>31402</v>
      </c>
      <c r="AA378" s="5" t="s">
        <v>716</v>
      </c>
      <c r="AB378" s="5" t="s">
        <v>373</v>
      </c>
      <c r="AC378" s="5" t="s">
        <v>361</v>
      </c>
      <c r="AD378" s="5" t="s">
        <v>362</v>
      </c>
      <c r="AE378" s="5" t="s">
        <v>363</v>
      </c>
      <c r="AF378" s="5" t="s">
        <v>479</v>
      </c>
      <c r="AG378" s="5" t="s">
        <v>375</v>
      </c>
      <c r="AH378" s="5" t="s">
        <v>364</v>
      </c>
      <c r="AI378" s="5" t="s">
        <v>364</v>
      </c>
      <c r="AJ378" s="5" t="s">
        <v>364</v>
      </c>
      <c r="AK378" s="5">
        <v>58.75</v>
      </c>
      <c r="AL378" s="6">
        <v>26815</v>
      </c>
      <c r="AM378" s="6" t="s">
        <v>680</v>
      </c>
      <c r="AN378" s="6">
        <f t="shared" si="30"/>
        <v>0</v>
      </c>
      <c r="AO378" s="6">
        <v>235</v>
      </c>
      <c r="AP378" s="6">
        <v>235</v>
      </c>
      <c r="AQ378" s="6">
        <v>117.5</v>
      </c>
      <c r="AR378" s="6">
        <f t="shared" si="31"/>
        <v>0</v>
      </c>
      <c r="AS378" s="6">
        <f t="shared" si="32"/>
        <v>0</v>
      </c>
      <c r="AT378" s="6">
        <f t="shared" si="33"/>
        <v>0</v>
      </c>
      <c r="AU378" s="7">
        <v>0.5</v>
      </c>
      <c r="AV378" s="7">
        <f t="shared" si="34"/>
        <v>0.75</v>
      </c>
      <c r="AW378" s="5" t="s">
        <v>438</v>
      </c>
      <c r="AX378">
        <v>0</v>
      </c>
      <c r="AY378">
        <f>VLOOKUP(A378,'[2]查询当前所有门店保管帐库存（后勤用）'!$D$1:$G$65536,4,FALSE)</f>
        <v>3</v>
      </c>
      <c r="AZ378">
        <f t="shared" si="35"/>
        <v>3</v>
      </c>
    </row>
    <row r="379" spans="1:54">
      <c r="A379" s="5">
        <v>110873</v>
      </c>
      <c r="B379" s="5" t="s">
        <v>534</v>
      </c>
      <c r="C379" s="5"/>
      <c r="D379" s="5"/>
      <c r="E379" s="5" t="s">
        <v>717</v>
      </c>
      <c r="F379" s="5" t="s">
        <v>460</v>
      </c>
      <c r="G379" s="5" t="s">
        <v>718</v>
      </c>
      <c r="H379" s="5" t="s">
        <v>708</v>
      </c>
      <c r="I379" s="5">
        <v>5</v>
      </c>
      <c r="J379" s="5">
        <v>383.34</v>
      </c>
      <c r="K379" s="5">
        <v>215.34</v>
      </c>
      <c r="L379" s="6" t="s">
        <v>719</v>
      </c>
      <c r="M379" s="5">
        <v>0.17</v>
      </c>
      <c r="N379" s="5">
        <v>12.78</v>
      </c>
      <c r="O379" s="5">
        <v>154</v>
      </c>
      <c r="P379" s="5">
        <v>5980.8</v>
      </c>
      <c r="Q379" s="5">
        <v>924</v>
      </c>
      <c r="R379" s="5">
        <v>72</v>
      </c>
      <c r="S379" s="5">
        <v>2419.1999999999998</v>
      </c>
      <c r="T379" s="5">
        <v>432</v>
      </c>
      <c r="U379" s="5">
        <v>1356</v>
      </c>
      <c r="V379" s="5">
        <v>3</v>
      </c>
      <c r="W379" s="5" t="s">
        <v>486</v>
      </c>
      <c r="X379" s="5">
        <v>304</v>
      </c>
      <c r="Y379" s="5" t="s">
        <v>496</v>
      </c>
      <c r="Z379" s="5">
        <v>30401</v>
      </c>
      <c r="AA379" s="5" t="s">
        <v>617</v>
      </c>
      <c r="AB379" s="5" t="s">
        <v>373</v>
      </c>
      <c r="AC379" s="5" t="s">
        <v>361</v>
      </c>
      <c r="AD379" s="5" t="s">
        <v>362</v>
      </c>
      <c r="AE379" s="5" t="s">
        <v>363</v>
      </c>
      <c r="AF379" s="5" t="s">
        <v>479</v>
      </c>
      <c r="AG379" s="5" t="s">
        <v>375</v>
      </c>
      <c r="AH379" s="5" t="s">
        <v>364</v>
      </c>
      <c r="AI379" s="5" t="s">
        <v>364</v>
      </c>
      <c r="AJ379" s="5" t="s">
        <v>364</v>
      </c>
      <c r="AK379" s="5">
        <v>42</v>
      </c>
      <c r="AL379" s="6">
        <v>26815</v>
      </c>
      <c r="AM379" s="6" t="s">
        <v>680</v>
      </c>
      <c r="AN379" s="6">
        <f t="shared" si="30"/>
        <v>0</v>
      </c>
      <c r="AO379" s="6">
        <v>168</v>
      </c>
      <c r="AP379" s="6">
        <v>168</v>
      </c>
      <c r="AQ379" s="6">
        <v>84</v>
      </c>
      <c r="AR379" s="6">
        <f t="shared" si="31"/>
        <v>0</v>
      </c>
      <c r="AS379" s="6">
        <f t="shared" si="32"/>
        <v>0</v>
      </c>
      <c r="AT379" s="6">
        <f t="shared" si="33"/>
        <v>0</v>
      </c>
      <c r="AU379" s="7">
        <v>0.5</v>
      </c>
      <c r="AV379" s="7">
        <f t="shared" si="34"/>
        <v>0.75</v>
      </c>
      <c r="AW379" s="5">
        <v>76.67</v>
      </c>
      <c r="AX379">
        <v>0</v>
      </c>
      <c r="AY379">
        <f>VLOOKUP(A379,'[2]查询当前所有门店保管帐库存（后勤用）'!$D$1:$G$65536,4,FALSE)</f>
        <v>5</v>
      </c>
      <c r="AZ379">
        <f t="shared" si="35"/>
        <v>5</v>
      </c>
    </row>
    <row r="380" spans="1:54">
      <c r="A380" s="5">
        <v>67044</v>
      </c>
      <c r="B380" s="5" t="s">
        <v>534</v>
      </c>
      <c r="C380" s="5"/>
      <c r="D380" s="5"/>
      <c r="E380" s="5" t="s">
        <v>720</v>
      </c>
      <c r="F380" s="5" t="s">
        <v>460</v>
      </c>
      <c r="G380" s="5" t="s">
        <v>721</v>
      </c>
      <c r="H380" s="5" t="s">
        <v>722</v>
      </c>
      <c r="I380" s="5">
        <v>13</v>
      </c>
      <c r="J380" s="5">
        <v>1701.35</v>
      </c>
      <c r="K380" s="5">
        <v>978.55</v>
      </c>
      <c r="L380" s="6" t="s">
        <v>723</v>
      </c>
      <c r="M380" s="5">
        <v>0.43</v>
      </c>
      <c r="N380" s="5">
        <v>56.71</v>
      </c>
      <c r="O380" s="5" t="s">
        <v>364</v>
      </c>
      <c r="P380" s="5" t="s">
        <v>364</v>
      </c>
      <c r="Q380" s="5" t="s">
        <v>372</v>
      </c>
      <c r="R380" s="5">
        <v>42</v>
      </c>
      <c r="S380" s="5">
        <v>2335.1999999999998</v>
      </c>
      <c r="T380" s="5">
        <v>96.92</v>
      </c>
      <c r="U380" s="5">
        <v>96.92</v>
      </c>
      <c r="V380" s="5">
        <v>3</v>
      </c>
      <c r="W380" s="5" t="s">
        <v>486</v>
      </c>
      <c r="X380" s="5">
        <v>306</v>
      </c>
      <c r="Y380" s="5" t="s">
        <v>518</v>
      </c>
      <c r="Z380" s="5">
        <v>30601</v>
      </c>
      <c r="AA380" s="5" t="s">
        <v>551</v>
      </c>
      <c r="AB380" s="5" t="s">
        <v>364</v>
      </c>
      <c r="AC380" s="5" t="s">
        <v>361</v>
      </c>
      <c r="AD380" s="5" t="s">
        <v>362</v>
      </c>
      <c r="AE380" s="5" t="s">
        <v>363</v>
      </c>
      <c r="AF380" s="5" t="s">
        <v>479</v>
      </c>
      <c r="AG380" s="5" t="s">
        <v>375</v>
      </c>
      <c r="AH380" s="5" t="s">
        <v>364</v>
      </c>
      <c r="AI380" s="5" t="s">
        <v>364</v>
      </c>
      <c r="AJ380" s="5" t="s">
        <v>364</v>
      </c>
      <c r="AK380" s="5">
        <v>55.6</v>
      </c>
      <c r="AL380" s="6">
        <v>18288</v>
      </c>
      <c r="AM380" s="6" t="s">
        <v>724</v>
      </c>
      <c r="AN380" s="6">
        <f t="shared" si="30"/>
        <v>0</v>
      </c>
      <c r="AO380" s="6">
        <v>139</v>
      </c>
      <c r="AP380" s="6">
        <v>139</v>
      </c>
      <c r="AQ380" s="6">
        <v>69.5</v>
      </c>
      <c r="AR380" s="6">
        <f t="shared" si="31"/>
        <v>0</v>
      </c>
      <c r="AS380" s="6">
        <f t="shared" si="32"/>
        <v>0</v>
      </c>
      <c r="AT380" s="6">
        <f t="shared" si="33"/>
        <v>0</v>
      </c>
      <c r="AU380" s="7">
        <v>0.2</v>
      </c>
      <c r="AV380" s="7">
        <f t="shared" si="34"/>
        <v>0.60000000000000009</v>
      </c>
      <c r="AW380" s="5">
        <v>130.87</v>
      </c>
      <c r="AX380">
        <v>0</v>
      </c>
      <c r="AY380">
        <f>VLOOKUP(A380,'[2]查询当前所有门店保管帐库存（后勤用）'!$D$1:$G$65536,4,FALSE)</f>
        <v>1</v>
      </c>
      <c r="AZ380">
        <f t="shared" si="35"/>
        <v>1</v>
      </c>
    </row>
    <row r="381" spans="1:54">
      <c r="A381" s="5">
        <v>66935</v>
      </c>
      <c r="B381" s="5" t="s">
        <v>534</v>
      </c>
      <c r="C381" s="5"/>
      <c r="D381" s="5"/>
      <c r="E381" s="5" t="s">
        <v>725</v>
      </c>
      <c r="F381" s="5" t="s">
        <v>460</v>
      </c>
      <c r="G381" s="5" t="s">
        <v>726</v>
      </c>
      <c r="H381" s="5" t="s">
        <v>722</v>
      </c>
      <c r="I381" s="5">
        <v>8</v>
      </c>
      <c r="J381" s="5">
        <v>1003.21</v>
      </c>
      <c r="K381" s="5">
        <v>558.41</v>
      </c>
      <c r="L381" s="6" t="s">
        <v>727</v>
      </c>
      <c r="M381" s="5">
        <v>0.27</v>
      </c>
      <c r="N381" s="5">
        <v>33.44</v>
      </c>
      <c r="O381" s="5" t="s">
        <v>364</v>
      </c>
      <c r="P381" s="5" t="s">
        <v>364</v>
      </c>
      <c r="Q381" s="5" t="s">
        <v>372</v>
      </c>
      <c r="R381" s="5">
        <v>24</v>
      </c>
      <c r="S381" s="5">
        <v>1334.4</v>
      </c>
      <c r="T381" s="5">
        <v>90</v>
      </c>
      <c r="U381" s="5">
        <v>90</v>
      </c>
      <c r="V381" s="5">
        <v>3</v>
      </c>
      <c r="W381" s="5" t="s">
        <v>486</v>
      </c>
      <c r="X381" s="5">
        <v>304</v>
      </c>
      <c r="Y381" s="5" t="s">
        <v>496</v>
      </c>
      <c r="Z381" s="5">
        <v>30402</v>
      </c>
      <c r="AA381" s="5" t="s">
        <v>600</v>
      </c>
      <c r="AB381" s="5" t="s">
        <v>364</v>
      </c>
      <c r="AC381" s="5" t="s">
        <v>361</v>
      </c>
      <c r="AD381" s="5" t="s">
        <v>362</v>
      </c>
      <c r="AE381" s="5" t="s">
        <v>363</v>
      </c>
      <c r="AF381" s="5" t="s">
        <v>479</v>
      </c>
      <c r="AG381" s="5" t="s">
        <v>375</v>
      </c>
      <c r="AH381" s="5" t="s">
        <v>364</v>
      </c>
      <c r="AI381" s="5" t="s">
        <v>364</v>
      </c>
      <c r="AJ381" s="5" t="s">
        <v>364</v>
      </c>
      <c r="AK381" s="5">
        <v>55.6</v>
      </c>
      <c r="AL381" s="6">
        <v>18288</v>
      </c>
      <c r="AM381" s="6" t="s">
        <v>724</v>
      </c>
      <c r="AN381" s="6">
        <f t="shared" si="30"/>
        <v>0</v>
      </c>
      <c r="AO381" s="6">
        <v>139</v>
      </c>
      <c r="AP381" s="6">
        <v>139</v>
      </c>
      <c r="AQ381" s="6">
        <v>69.5</v>
      </c>
      <c r="AR381" s="6">
        <f t="shared" si="31"/>
        <v>0</v>
      </c>
      <c r="AS381" s="6">
        <f t="shared" si="32"/>
        <v>0</v>
      </c>
      <c r="AT381" s="6">
        <f t="shared" si="33"/>
        <v>0</v>
      </c>
      <c r="AU381" s="7">
        <v>0.2</v>
      </c>
      <c r="AV381" s="7">
        <f t="shared" si="34"/>
        <v>0.60000000000000009</v>
      </c>
      <c r="AW381" s="5">
        <v>125.4</v>
      </c>
      <c r="AX381">
        <v>0</v>
      </c>
      <c r="AY381">
        <f>VLOOKUP(A381,'[2]查询当前所有门店保管帐库存（后勤用）'!$D$1:$G$65536,4,FALSE)</f>
        <v>1</v>
      </c>
      <c r="AZ381">
        <f t="shared" si="35"/>
        <v>1</v>
      </c>
      <c r="BB381">
        <f>VLOOKUP(A381,[3]请货管理细单!$B$1:$I$65536,8,FALSE)</f>
        <v>2</v>
      </c>
    </row>
    <row r="382" spans="1:54">
      <c r="A382" s="5">
        <v>114019</v>
      </c>
      <c r="B382" s="5" t="s">
        <v>534</v>
      </c>
      <c r="C382" s="5"/>
      <c r="D382" s="5"/>
      <c r="E382" s="5" t="s">
        <v>728</v>
      </c>
      <c r="F382" s="5" t="s">
        <v>460</v>
      </c>
      <c r="G382" s="5" t="s">
        <v>729</v>
      </c>
      <c r="H382" s="5" t="s">
        <v>722</v>
      </c>
      <c r="I382" s="5">
        <v>6</v>
      </c>
      <c r="J382" s="5">
        <v>802.07</v>
      </c>
      <c r="K382" s="5">
        <v>468.47</v>
      </c>
      <c r="L382" s="6" t="s">
        <v>730</v>
      </c>
      <c r="M382" s="5">
        <v>0.2</v>
      </c>
      <c r="N382" s="5">
        <v>26.74</v>
      </c>
      <c r="O382" s="5" t="s">
        <v>364</v>
      </c>
      <c r="P382" s="5" t="s">
        <v>364</v>
      </c>
      <c r="Q382" s="5" t="s">
        <v>372</v>
      </c>
      <c r="R382" s="5">
        <v>17</v>
      </c>
      <c r="S382" s="5">
        <v>945.2</v>
      </c>
      <c r="T382" s="5">
        <v>85</v>
      </c>
      <c r="U382" s="5">
        <v>85</v>
      </c>
      <c r="V382" s="5">
        <v>3</v>
      </c>
      <c r="W382" s="5" t="s">
        <v>486</v>
      </c>
      <c r="X382" s="5">
        <v>306</v>
      </c>
      <c r="Y382" s="5" t="s">
        <v>518</v>
      </c>
      <c r="Z382" s="5">
        <v>30601</v>
      </c>
      <c r="AA382" s="5" t="s">
        <v>551</v>
      </c>
      <c r="AB382" s="5" t="s">
        <v>373</v>
      </c>
      <c r="AC382" s="5" t="s">
        <v>361</v>
      </c>
      <c r="AD382" s="5" t="s">
        <v>362</v>
      </c>
      <c r="AE382" s="5" t="s">
        <v>363</v>
      </c>
      <c r="AF382" s="5" t="s">
        <v>479</v>
      </c>
      <c r="AG382" s="5" t="s">
        <v>375</v>
      </c>
      <c r="AH382" s="5" t="s">
        <v>364</v>
      </c>
      <c r="AI382" s="5" t="s">
        <v>364</v>
      </c>
      <c r="AJ382" s="5" t="s">
        <v>364</v>
      </c>
      <c r="AK382" s="5">
        <v>55.6</v>
      </c>
      <c r="AL382" s="6">
        <v>5</v>
      </c>
      <c r="AM382" s="6" t="s">
        <v>377</v>
      </c>
      <c r="AN382" s="6">
        <f t="shared" si="30"/>
        <v>0</v>
      </c>
      <c r="AO382" s="6">
        <v>139</v>
      </c>
      <c r="AP382" s="6">
        <v>139</v>
      </c>
      <c r="AQ382" s="6">
        <v>69.5</v>
      </c>
      <c r="AR382" s="6">
        <f t="shared" si="31"/>
        <v>0</v>
      </c>
      <c r="AS382" s="6">
        <f t="shared" si="32"/>
        <v>0</v>
      </c>
      <c r="AT382" s="6">
        <f t="shared" si="33"/>
        <v>0</v>
      </c>
      <c r="AU382" s="7">
        <v>0.2</v>
      </c>
      <c r="AV382" s="7">
        <f t="shared" si="34"/>
        <v>0.60000000000000009</v>
      </c>
      <c r="AW382" s="5">
        <v>133.68</v>
      </c>
      <c r="AX382">
        <v>0</v>
      </c>
      <c r="AY382">
        <f>VLOOKUP(A382,'[2]查询当前所有门店保管帐库存（后勤用）'!$D$1:$G$65536,4,FALSE)</f>
        <v>10</v>
      </c>
      <c r="AZ382">
        <f t="shared" si="35"/>
        <v>10</v>
      </c>
    </row>
    <row r="383" spans="1:54">
      <c r="A383" s="5">
        <v>112209</v>
      </c>
      <c r="B383" s="5" t="s">
        <v>534</v>
      </c>
      <c r="C383" s="5"/>
      <c r="D383" s="5"/>
      <c r="E383" s="5" t="s">
        <v>731</v>
      </c>
      <c r="F383" s="5" t="s">
        <v>460</v>
      </c>
      <c r="G383" s="5" t="s">
        <v>732</v>
      </c>
      <c r="H383" s="5" t="s">
        <v>722</v>
      </c>
      <c r="I383" s="5">
        <v>22</v>
      </c>
      <c r="J383" s="5">
        <v>2687.8</v>
      </c>
      <c r="K383" s="5">
        <v>1464.6</v>
      </c>
      <c r="L383" s="6" t="s">
        <v>733</v>
      </c>
      <c r="M383" s="5">
        <v>0.73</v>
      </c>
      <c r="N383" s="5">
        <v>89.59</v>
      </c>
      <c r="O383" s="5" t="s">
        <v>364</v>
      </c>
      <c r="P383" s="5" t="s">
        <v>364</v>
      </c>
      <c r="Q383" s="5" t="s">
        <v>372</v>
      </c>
      <c r="R383" s="5">
        <v>59</v>
      </c>
      <c r="S383" s="5">
        <v>3285.41</v>
      </c>
      <c r="T383" s="5">
        <v>80.45</v>
      </c>
      <c r="U383" s="5">
        <v>80.45</v>
      </c>
      <c r="V383" s="5">
        <v>3</v>
      </c>
      <c r="W383" s="5" t="s">
        <v>486</v>
      </c>
      <c r="X383" s="5">
        <v>304</v>
      </c>
      <c r="Y383" s="5" t="s">
        <v>496</v>
      </c>
      <c r="Z383" s="5">
        <v>30404</v>
      </c>
      <c r="AA383" s="5" t="s">
        <v>497</v>
      </c>
      <c r="AB383" s="5" t="s">
        <v>373</v>
      </c>
      <c r="AC383" s="5" t="s">
        <v>361</v>
      </c>
      <c r="AD383" s="5" t="s">
        <v>362</v>
      </c>
      <c r="AE383" s="5" t="s">
        <v>363</v>
      </c>
      <c r="AF383" s="5" t="s">
        <v>479</v>
      </c>
      <c r="AG383" s="5" t="s">
        <v>375</v>
      </c>
      <c r="AH383" s="5" t="s">
        <v>364</v>
      </c>
      <c r="AI383" s="5" t="s">
        <v>364</v>
      </c>
      <c r="AJ383" s="5" t="s">
        <v>364</v>
      </c>
      <c r="AK383" s="5">
        <v>55.6</v>
      </c>
      <c r="AL383" s="6">
        <v>5</v>
      </c>
      <c r="AM383" s="6" t="s">
        <v>377</v>
      </c>
      <c r="AN383" s="6">
        <f t="shared" si="30"/>
        <v>0</v>
      </c>
      <c r="AO383" s="6">
        <v>139</v>
      </c>
      <c r="AP383" s="6">
        <v>139</v>
      </c>
      <c r="AQ383" s="6">
        <v>69.5</v>
      </c>
      <c r="AR383" s="6">
        <f t="shared" si="31"/>
        <v>0</v>
      </c>
      <c r="AS383" s="6">
        <f t="shared" si="32"/>
        <v>0</v>
      </c>
      <c r="AT383" s="6">
        <f t="shared" si="33"/>
        <v>0</v>
      </c>
      <c r="AU383" s="7">
        <v>0.2</v>
      </c>
      <c r="AV383" s="7">
        <f t="shared" si="34"/>
        <v>0.60000000000000009</v>
      </c>
      <c r="AW383" s="5">
        <v>122.17</v>
      </c>
      <c r="AX383">
        <v>3</v>
      </c>
      <c r="AY383">
        <f>VLOOKUP(A383,'[2]查询当前所有门店保管帐库存（后勤用）'!$D$1:$G$65536,4,FALSE)</f>
        <v>4</v>
      </c>
      <c r="AZ383">
        <f t="shared" si="35"/>
        <v>-2</v>
      </c>
      <c r="BA383">
        <v>5</v>
      </c>
    </row>
    <row r="384" spans="1:54">
      <c r="A384" s="5">
        <v>114018</v>
      </c>
      <c r="B384" s="5" t="s">
        <v>534</v>
      </c>
      <c r="C384" s="5"/>
      <c r="D384" s="5"/>
      <c r="E384" s="5" t="s">
        <v>734</v>
      </c>
      <c r="F384" s="5" t="s">
        <v>460</v>
      </c>
      <c r="G384" s="5" t="s">
        <v>735</v>
      </c>
      <c r="H384" s="5" t="s">
        <v>722</v>
      </c>
      <c r="I384" s="5">
        <v>14</v>
      </c>
      <c r="J384" s="5">
        <v>2160.4499999999998</v>
      </c>
      <c r="K384" s="5">
        <v>1214.05</v>
      </c>
      <c r="L384" s="6" t="s">
        <v>736</v>
      </c>
      <c r="M384" s="5">
        <v>0.47</v>
      </c>
      <c r="N384" s="5">
        <v>72.02</v>
      </c>
      <c r="O384" s="5" t="s">
        <v>364</v>
      </c>
      <c r="P384" s="5" t="s">
        <v>364</v>
      </c>
      <c r="Q384" s="5" t="s">
        <v>372</v>
      </c>
      <c r="R384" s="5">
        <v>30</v>
      </c>
      <c r="S384" s="5">
        <v>2036.12</v>
      </c>
      <c r="T384" s="5">
        <v>64.290000000000006</v>
      </c>
      <c r="U384" s="5">
        <v>64.290000000000006</v>
      </c>
      <c r="V384" s="5">
        <v>3</v>
      </c>
      <c r="W384" s="5" t="s">
        <v>486</v>
      </c>
      <c r="X384" s="5">
        <v>306</v>
      </c>
      <c r="Y384" s="5" t="s">
        <v>518</v>
      </c>
      <c r="Z384" s="5">
        <v>30603</v>
      </c>
      <c r="AA384" s="5" t="s">
        <v>519</v>
      </c>
      <c r="AB384" s="5" t="s">
        <v>373</v>
      </c>
      <c r="AC384" s="5" t="s">
        <v>361</v>
      </c>
      <c r="AD384" s="5" t="s">
        <v>362</v>
      </c>
      <c r="AE384" s="5" t="s">
        <v>363</v>
      </c>
      <c r="AF384" s="5" t="s">
        <v>479</v>
      </c>
      <c r="AG384" s="5" t="s">
        <v>375</v>
      </c>
      <c r="AH384" s="5" t="s">
        <v>364</v>
      </c>
      <c r="AI384" s="5" t="s">
        <v>364</v>
      </c>
      <c r="AJ384" s="5" t="s">
        <v>364</v>
      </c>
      <c r="AK384" s="5">
        <v>67.599999999999994</v>
      </c>
      <c r="AL384" s="6">
        <v>5</v>
      </c>
      <c r="AM384" s="6" t="s">
        <v>377</v>
      </c>
      <c r="AN384" s="6">
        <f t="shared" si="30"/>
        <v>0</v>
      </c>
      <c r="AO384" s="6">
        <v>169</v>
      </c>
      <c r="AP384" s="6">
        <v>169</v>
      </c>
      <c r="AQ384" s="6">
        <v>84.5</v>
      </c>
      <c r="AR384" s="6">
        <f t="shared" si="31"/>
        <v>0</v>
      </c>
      <c r="AS384" s="6">
        <f t="shared" si="32"/>
        <v>0</v>
      </c>
      <c r="AT384" s="6">
        <f t="shared" si="33"/>
        <v>0</v>
      </c>
      <c r="AU384" s="7">
        <v>0.2</v>
      </c>
      <c r="AV384" s="7">
        <f t="shared" si="34"/>
        <v>0.60000000000000009</v>
      </c>
      <c r="AW384" s="5">
        <v>154.32</v>
      </c>
      <c r="AX384">
        <v>0</v>
      </c>
      <c r="AY384">
        <f>VLOOKUP(A384,'[2]查询当前所有门店保管帐库存（后勤用）'!$D$1:$G$65536,4,FALSE)</f>
        <v>3</v>
      </c>
      <c r="AZ384">
        <f t="shared" si="35"/>
        <v>3</v>
      </c>
    </row>
    <row r="385" spans="1:53">
      <c r="A385" s="5">
        <v>114039</v>
      </c>
      <c r="B385" s="5" t="s">
        <v>534</v>
      </c>
      <c r="C385" s="5"/>
      <c r="D385" s="5"/>
      <c r="E385" s="5" t="s">
        <v>737</v>
      </c>
      <c r="F385" s="5" t="s">
        <v>460</v>
      </c>
      <c r="G385" s="5" t="s">
        <v>738</v>
      </c>
      <c r="H385" s="5" t="s">
        <v>722</v>
      </c>
      <c r="I385" s="5">
        <v>10</v>
      </c>
      <c r="J385" s="5">
        <v>1176.56</v>
      </c>
      <c r="K385" s="5">
        <v>660.56</v>
      </c>
      <c r="L385" s="6" t="s">
        <v>739</v>
      </c>
      <c r="M385" s="5">
        <v>0.33</v>
      </c>
      <c r="N385" s="5">
        <v>39.22</v>
      </c>
      <c r="O385" s="5" t="s">
        <v>364</v>
      </c>
      <c r="P385" s="5" t="s">
        <v>364</v>
      </c>
      <c r="Q385" s="5" t="s">
        <v>372</v>
      </c>
      <c r="R385" s="5">
        <v>20</v>
      </c>
      <c r="S385" s="5">
        <v>1032</v>
      </c>
      <c r="T385" s="5">
        <v>60</v>
      </c>
      <c r="U385" s="5">
        <v>60</v>
      </c>
      <c r="V385" s="5">
        <v>3</v>
      </c>
      <c r="W385" s="5" t="s">
        <v>486</v>
      </c>
      <c r="X385" s="5">
        <v>306</v>
      </c>
      <c r="Y385" s="5" t="s">
        <v>518</v>
      </c>
      <c r="Z385" s="5">
        <v>30601</v>
      </c>
      <c r="AA385" s="5" t="s">
        <v>551</v>
      </c>
      <c r="AB385" s="5" t="s">
        <v>373</v>
      </c>
      <c r="AC385" s="5" t="s">
        <v>361</v>
      </c>
      <c r="AD385" s="5" t="s">
        <v>362</v>
      </c>
      <c r="AE385" s="5" t="s">
        <v>363</v>
      </c>
      <c r="AF385" s="5" t="s">
        <v>479</v>
      </c>
      <c r="AG385" s="5" t="s">
        <v>375</v>
      </c>
      <c r="AH385" s="5" t="s">
        <v>364</v>
      </c>
      <c r="AI385" s="5" t="s">
        <v>364</v>
      </c>
      <c r="AJ385" s="5" t="s">
        <v>364</v>
      </c>
      <c r="AK385" s="5">
        <v>51.6</v>
      </c>
      <c r="AL385" s="6">
        <v>5</v>
      </c>
      <c r="AM385" s="6" t="s">
        <v>377</v>
      </c>
      <c r="AN385" s="6">
        <f t="shared" si="30"/>
        <v>0</v>
      </c>
      <c r="AO385" s="6">
        <v>129</v>
      </c>
      <c r="AP385" s="6">
        <v>129</v>
      </c>
      <c r="AQ385" s="6">
        <v>64.5</v>
      </c>
      <c r="AR385" s="6">
        <f t="shared" si="31"/>
        <v>0</v>
      </c>
      <c r="AS385" s="6">
        <f t="shared" si="32"/>
        <v>0</v>
      </c>
      <c r="AT385" s="6">
        <f t="shared" si="33"/>
        <v>0</v>
      </c>
      <c r="AU385" s="7">
        <v>0.2</v>
      </c>
      <c r="AV385" s="7">
        <f t="shared" si="34"/>
        <v>0.60000000000000009</v>
      </c>
      <c r="AW385" s="5">
        <v>117.66</v>
      </c>
      <c r="AX385">
        <v>0</v>
      </c>
      <c r="AY385">
        <v>0</v>
      </c>
      <c r="AZ385">
        <f t="shared" si="35"/>
        <v>0</v>
      </c>
    </row>
    <row r="386" spans="1:53">
      <c r="A386" s="5">
        <v>111526</v>
      </c>
      <c r="B386" s="5" t="s">
        <v>534</v>
      </c>
      <c r="C386" s="5">
        <f>VLOOKUP(A386,[1]查询时间段分门店销售明细!$D$1:$N$65536,11,FALSE)</f>
        <v>3</v>
      </c>
      <c r="D386" s="5">
        <f>VLOOKUP(A386,[1]查询时间段分门店销售明细!$D$1:$O$65536,12,FALSE)</f>
        <v>389.52</v>
      </c>
      <c r="E386" s="5" t="s">
        <v>740</v>
      </c>
      <c r="F386" s="5" t="s">
        <v>460</v>
      </c>
      <c r="G386" s="5" t="s">
        <v>741</v>
      </c>
      <c r="H386" s="5" t="s">
        <v>722</v>
      </c>
      <c r="I386" s="5">
        <v>69</v>
      </c>
      <c r="J386" s="5">
        <v>8321.23</v>
      </c>
      <c r="K386" s="5">
        <v>4471.47</v>
      </c>
      <c r="L386" s="6" t="s">
        <v>742</v>
      </c>
      <c r="M386" s="5">
        <v>2.2999999999999998</v>
      </c>
      <c r="N386" s="5">
        <v>277.37</v>
      </c>
      <c r="O386" s="5" t="s">
        <v>364</v>
      </c>
      <c r="P386" s="5" t="s">
        <v>364</v>
      </c>
      <c r="Q386" s="5" t="s">
        <v>372</v>
      </c>
      <c r="R386" s="5">
        <v>134</v>
      </c>
      <c r="S386" s="5">
        <v>7478.79</v>
      </c>
      <c r="T386" s="5">
        <v>58.26</v>
      </c>
      <c r="U386" s="5">
        <v>58.26</v>
      </c>
      <c r="V386" s="5">
        <v>3</v>
      </c>
      <c r="W386" s="5" t="s">
        <v>486</v>
      </c>
      <c r="X386" s="5">
        <v>302</v>
      </c>
      <c r="Y386" s="5" t="s">
        <v>487</v>
      </c>
      <c r="Z386" s="5">
        <v>30205</v>
      </c>
      <c r="AA386" s="5" t="s">
        <v>693</v>
      </c>
      <c r="AB386" s="5" t="s">
        <v>373</v>
      </c>
      <c r="AC386" s="5" t="s">
        <v>361</v>
      </c>
      <c r="AD386" s="5" t="s">
        <v>362</v>
      </c>
      <c r="AE386" s="5" t="s">
        <v>363</v>
      </c>
      <c r="AF386" s="5" t="s">
        <v>479</v>
      </c>
      <c r="AG386" s="5" t="s">
        <v>375</v>
      </c>
      <c r="AH386" s="5" t="s">
        <v>364</v>
      </c>
      <c r="AI386" s="5" t="s">
        <v>364</v>
      </c>
      <c r="AJ386" s="5" t="s">
        <v>364</v>
      </c>
      <c r="AK386" s="5">
        <v>55.6</v>
      </c>
      <c r="AL386" s="6">
        <v>5</v>
      </c>
      <c r="AM386" s="6" t="s">
        <v>377</v>
      </c>
      <c r="AN386" s="6">
        <f t="shared" ref="AN386:AN444" si="36">AK386*C386</f>
        <v>166.8</v>
      </c>
      <c r="AO386" s="6">
        <v>139</v>
      </c>
      <c r="AP386" s="6">
        <v>139</v>
      </c>
      <c r="AQ386" s="6">
        <v>69.5</v>
      </c>
      <c r="AR386" s="6">
        <f t="shared" ref="AR386:AR444" si="37">AQ386*C386</f>
        <v>208.5</v>
      </c>
      <c r="AS386" s="6">
        <f t="shared" ref="AS386:AS444" si="38">D386-AN386</f>
        <v>222.71999999999997</v>
      </c>
      <c r="AT386" s="6">
        <f t="shared" ref="AT386:AT444" si="39">AR386-(AK386*C386)</f>
        <v>41.699999999999989</v>
      </c>
      <c r="AU386" s="7">
        <v>0.2</v>
      </c>
      <c r="AV386" s="7">
        <f t="shared" ref="AV386:AV444" si="40">(AP386-AK386)/AP386</f>
        <v>0.60000000000000009</v>
      </c>
      <c r="AW386" s="5">
        <v>120.6</v>
      </c>
      <c r="AX386">
        <v>3</v>
      </c>
      <c r="AY386">
        <f>VLOOKUP(A386,'[2]查询当前所有门店保管帐库存（后勤用）'!$D$1:$G$65536,4,FALSE)</f>
        <v>7</v>
      </c>
      <c r="AZ386">
        <f t="shared" si="35"/>
        <v>1</v>
      </c>
    </row>
    <row r="387" spans="1:53">
      <c r="A387" s="5">
        <v>112441</v>
      </c>
      <c r="B387" s="5" t="s">
        <v>534</v>
      </c>
      <c r="C387" s="5"/>
      <c r="D387" s="5"/>
      <c r="E387" s="5" t="s">
        <v>743</v>
      </c>
      <c r="F387" s="5" t="s">
        <v>460</v>
      </c>
      <c r="G387" s="5" t="s">
        <v>744</v>
      </c>
      <c r="H387" s="5" t="s">
        <v>722</v>
      </c>
      <c r="I387" s="5">
        <v>36</v>
      </c>
      <c r="J387" s="5">
        <v>5101.91</v>
      </c>
      <c r="K387" s="5">
        <v>2812.31</v>
      </c>
      <c r="L387" s="6" t="s">
        <v>745</v>
      </c>
      <c r="M387" s="5">
        <v>1.2</v>
      </c>
      <c r="N387" s="5">
        <v>170.06</v>
      </c>
      <c r="O387" s="5" t="s">
        <v>364</v>
      </c>
      <c r="P387" s="5" t="s">
        <v>364</v>
      </c>
      <c r="Q387" s="5" t="s">
        <v>372</v>
      </c>
      <c r="R387" s="5">
        <v>57</v>
      </c>
      <c r="S387" s="5">
        <v>3625.2</v>
      </c>
      <c r="T387" s="5">
        <v>47.5</v>
      </c>
      <c r="U387" s="5">
        <v>47.5</v>
      </c>
      <c r="V387" s="5">
        <v>3</v>
      </c>
      <c r="W387" s="5" t="s">
        <v>486</v>
      </c>
      <c r="X387" s="5">
        <v>306</v>
      </c>
      <c r="Y387" s="5" t="s">
        <v>518</v>
      </c>
      <c r="Z387" s="5">
        <v>30601</v>
      </c>
      <c r="AA387" s="5" t="s">
        <v>551</v>
      </c>
      <c r="AB387" s="5" t="s">
        <v>373</v>
      </c>
      <c r="AC387" s="5" t="s">
        <v>361</v>
      </c>
      <c r="AD387" s="5" t="s">
        <v>362</v>
      </c>
      <c r="AE387" s="5" t="s">
        <v>363</v>
      </c>
      <c r="AF387" s="5" t="s">
        <v>479</v>
      </c>
      <c r="AG387" s="5" t="s">
        <v>375</v>
      </c>
      <c r="AH387" s="5" t="s">
        <v>364</v>
      </c>
      <c r="AI387" s="5" t="s">
        <v>364</v>
      </c>
      <c r="AJ387" s="5" t="s">
        <v>364</v>
      </c>
      <c r="AK387" s="5">
        <v>63.6</v>
      </c>
      <c r="AL387" s="6">
        <v>5</v>
      </c>
      <c r="AM387" s="6" t="s">
        <v>377</v>
      </c>
      <c r="AN387" s="6">
        <f t="shared" si="36"/>
        <v>0</v>
      </c>
      <c r="AO387" s="6">
        <v>159</v>
      </c>
      <c r="AP387" s="6">
        <v>159</v>
      </c>
      <c r="AQ387" s="6">
        <v>79.5</v>
      </c>
      <c r="AR387" s="6">
        <f t="shared" si="37"/>
        <v>0</v>
      </c>
      <c r="AS387" s="6">
        <f t="shared" si="38"/>
        <v>0</v>
      </c>
      <c r="AT387" s="6">
        <f t="shared" si="39"/>
        <v>0</v>
      </c>
      <c r="AU387" s="7">
        <v>0.2</v>
      </c>
      <c r="AV387" s="7">
        <f t="shared" si="40"/>
        <v>0.60000000000000009</v>
      </c>
      <c r="AW387" s="5">
        <v>141.72</v>
      </c>
      <c r="AX387">
        <v>1</v>
      </c>
      <c r="AY387">
        <f>VLOOKUP(A387,'[2]查询当前所有门店保管帐库存（后勤用）'!$D$1:$G$65536,4,FALSE)</f>
        <v>6</v>
      </c>
      <c r="AZ387">
        <f t="shared" ref="AZ387:AZ450" si="41">AY387-AX387*2</f>
        <v>4</v>
      </c>
    </row>
    <row r="388" spans="1:53">
      <c r="A388" s="5">
        <v>85077</v>
      </c>
      <c r="B388" s="5" t="s">
        <v>631</v>
      </c>
      <c r="C388" s="5"/>
      <c r="D388" s="5"/>
      <c r="E388" s="5" t="s">
        <v>746</v>
      </c>
      <c r="F388" s="5" t="s">
        <v>460</v>
      </c>
      <c r="G388" s="5" t="s">
        <v>747</v>
      </c>
      <c r="H388" s="5" t="s">
        <v>722</v>
      </c>
      <c r="I388" s="5">
        <v>2</v>
      </c>
      <c r="J388" s="5">
        <v>285.95999999999998</v>
      </c>
      <c r="K388" s="5">
        <v>146.69999999999999</v>
      </c>
      <c r="L388" s="6" t="s">
        <v>748</v>
      </c>
      <c r="M388" s="5">
        <v>7.0000000000000007E-2</v>
      </c>
      <c r="N388" s="5">
        <v>9.5299999999999994</v>
      </c>
      <c r="O388" s="5" t="s">
        <v>364</v>
      </c>
      <c r="P388" s="5" t="s">
        <v>364</v>
      </c>
      <c r="Q388" s="5" t="s">
        <v>372</v>
      </c>
      <c r="R388" s="5">
        <v>3</v>
      </c>
      <c r="S388" s="5">
        <v>206.86</v>
      </c>
      <c r="T388" s="5">
        <v>45</v>
      </c>
      <c r="U388" s="5">
        <v>45</v>
      </c>
      <c r="V388" s="5">
        <v>3</v>
      </c>
      <c r="W388" s="5" t="s">
        <v>486</v>
      </c>
      <c r="X388" s="5">
        <v>306</v>
      </c>
      <c r="Y388" s="5" t="s">
        <v>518</v>
      </c>
      <c r="Z388" s="5">
        <v>30601</v>
      </c>
      <c r="AA388" s="5" t="s">
        <v>551</v>
      </c>
      <c r="AB388" s="5" t="s">
        <v>373</v>
      </c>
      <c r="AC388" s="5" t="s">
        <v>361</v>
      </c>
      <c r="AD388" s="5" t="s">
        <v>362</v>
      </c>
      <c r="AE388" s="5" t="s">
        <v>363</v>
      </c>
      <c r="AF388" s="5" t="s">
        <v>479</v>
      </c>
      <c r="AG388" s="5" t="s">
        <v>375</v>
      </c>
      <c r="AH388" s="5" t="s">
        <v>364</v>
      </c>
      <c r="AI388" s="5" t="s">
        <v>364</v>
      </c>
      <c r="AJ388" s="5" t="s">
        <v>364</v>
      </c>
      <c r="AK388" s="5">
        <v>67.599999999999994</v>
      </c>
      <c r="AL388" s="6">
        <v>5</v>
      </c>
      <c r="AM388" s="6" t="s">
        <v>377</v>
      </c>
      <c r="AN388" s="6">
        <f t="shared" si="36"/>
        <v>0</v>
      </c>
      <c r="AO388" s="6">
        <v>169</v>
      </c>
      <c r="AP388" s="6">
        <v>169</v>
      </c>
      <c r="AQ388" s="6">
        <v>84.5</v>
      </c>
      <c r="AR388" s="6">
        <f t="shared" si="37"/>
        <v>0</v>
      </c>
      <c r="AS388" s="6">
        <f t="shared" si="38"/>
        <v>0</v>
      </c>
      <c r="AT388" s="6">
        <f t="shared" si="39"/>
        <v>0</v>
      </c>
      <c r="AU388" s="7">
        <v>0.2</v>
      </c>
      <c r="AV388" s="7">
        <f t="shared" si="40"/>
        <v>0.60000000000000009</v>
      </c>
      <c r="AW388" s="5">
        <v>142.97999999999999</v>
      </c>
      <c r="AX388">
        <v>0</v>
      </c>
      <c r="AY388">
        <f>VLOOKUP(A388,'[2]查询当前所有门店保管帐库存（后勤用）'!$D$1:$G$65536,4,FALSE)</f>
        <v>2</v>
      </c>
      <c r="AZ388">
        <f t="shared" si="41"/>
        <v>2</v>
      </c>
    </row>
    <row r="389" spans="1:53">
      <c r="A389" s="5">
        <v>66991</v>
      </c>
      <c r="B389" s="5" t="s">
        <v>534</v>
      </c>
      <c r="C389" s="5"/>
      <c r="D389" s="5"/>
      <c r="E389" s="5" t="s">
        <v>749</v>
      </c>
      <c r="F389" s="5" t="s">
        <v>460</v>
      </c>
      <c r="G389" s="5" t="s">
        <v>750</v>
      </c>
      <c r="H389" s="5" t="s">
        <v>722</v>
      </c>
      <c r="I389" s="5" t="s">
        <v>364</v>
      </c>
      <c r="J389" s="5" t="s">
        <v>364</v>
      </c>
      <c r="K389" s="5" t="s">
        <v>364</v>
      </c>
      <c r="L389" s="6" t="s">
        <v>437</v>
      </c>
      <c r="M389" s="5" t="s">
        <v>364</v>
      </c>
      <c r="N389" s="5" t="s">
        <v>364</v>
      </c>
      <c r="O389" s="5" t="s">
        <v>364</v>
      </c>
      <c r="P389" s="5" t="s">
        <v>364</v>
      </c>
      <c r="Q389" s="5" t="s">
        <v>438</v>
      </c>
      <c r="R389" s="5">
        <v>6</v>
      </c>
      <c r="S389" s="5">
        <v>340.28</v>
      </c>
      <c r="T389" s="5" t="s">
        <v>438</v>
      </c>
      <c r="U389" s="5" t="s">
        <v>438</v>
      </c>
      <c r="V389" s="5">
        <v>3</v>
      </c>
      <c r="W389" s="5" t="s">
        <v>486</v>
      </c>
      <c r="X389" s="5">
        <v>306</v>
      </c>
      <c r="Y389" s="5" t="s">
        <v>518</v>
      </c>
      <c r="Z389" s="5">
        <v>30603</v>
      </c>
      <c r="AA389" s="5" t="s">
        <v>519</v>
      </c>
      <c r="AB389" s="5" t="s">
        <v>373</v>
      </c>
      <c r="AC389" s="5" t="s">
        <v>361</v>
      </c>
      <c r="AD389" s="5" t="s">
        <v>362</v>
      </c>
      <c r="AE389" s="5" t="s">
        <v>363</v>
      </c>
      <c r="AF389" s="5" t="s">
        <v>479</v>
      </c>
      <c r="AG389" s="5" t="s">
        <v>375</v>
      </c>
      <c r="AH389" s="5" t="s">
        <v>364</v>
      </c>
      <c r="AI389" s="5" t="s">
        <v>364</v>
      </c>
      <c r="AJ389" s="5" t="s">
        <v>364</v>
      </c>
      <c r="AK389" s="5">
        <v>55.6</v>
      </c>
      <c r="AL389" s="6">
        <v>5</v>
      </c>
      <c r="AM389" s="6" t="s">
        <v>377</v>
      </c>
      <c r="AN389" s="6">
        <f t="shared" si="36"/>
        <v>0</v>
      </c>
      <c r="AO389" s="6">
        <v>139</v>
      </c>
      <c r="AP389" s="6">
        <v>139</v>
      </c>
      <c r="AQ389" s="6">
        <v>69.5</v>
      </c>
      <c r="AR389" s="6">
        <f t="shared" si="37"/>
        <v>0</v>
      </c>
      <c r="AS389" s="6">
        <f t="shared" si="38"/>
        <v>0</v>
      </c>
      <c r="AT389" s="6">
        <f t="shared" si="39"/>
        <v>0</v>
      </c>
      <c r="AU389" s="7">
        <v>0.2</v>
      </c>
      <c r="AV389" s="7">
        <f t="shared" si="40"/>
        <v>0.60000000000000009</v>
      </c>
      <c r="AW389" s="5" t="s">
        <v>438</v>
      </c>
      <c r="AX389">
        <v>0</v>
      </c>
      <c r="AY389">
        <f>VLOOKUP(A389,'[2]查询当前所有门店保管帐库存（后勤用）'!$D$1:$G$65536,4,FALSE)</f>
        <v>4</v>
      </c>
      <c r="AZ389">
        <f t="shared" si="41"/>
        <v>4</v>
      </c>
    </row>
    <row r="390" spans="1:53">
      <c r="A390" s="5">
        <v>99566</v>
      </c>
      <c r="B390" s="5" t="s">
        <v>534</v>
      </c>
      <c r="C390" s="5"/>
      <c r="D390" s="5"/>
      <c r="E390" s="5" t="s">
        <v>751</v>
      </c>
      <c r="F390" s="5" t="s">
        <v>460</v>
      </c>
      <c r="G390" s="5" t="s">
        <v>752</v>
      </c>
      <c r="H390" s="5" t="s">
        <v>722</v>
      </c>
      <c r="I390" s="5" t="s">
        <v>364</v>
      </c>
      <c r="J390" s="5" t="s">
        <v>364</v>
      </c>
      <c r="K390" s="5" t="s">
        <v>364</v>
      </c>
      <c r="L390" s="6" t="s">
        <v>437</v>
      </c>
      <c r="M390" s="5" t="s">
        <v>364</v>
      </c>
      <c r="N390" s="5" t="s">
        <v>364</v>
      </c>
      <c r="O390" s="5" t="s">
        <v>364</v>
      </c>
      <c r="P390" s="5" t="s">
        <v>364</v>
      </c>
      <c r="Q390" s="5" t="s">
        <v>438</v>
      </c>
      <c r="R390" s="5">
        <v>3</v>
      </c>
      <c r="S390" s="5">
        <v>166.8</v>
      </c>
      <c r="T390" s="5" t="s">
        <v>438</v>
      </c>
      <c r="U390" s="5" t="s">
        <v>438</v>
      </c>
      <c r="V390" s="5">
        <v>3</v>
      </c>
      <c r="W390" s="5" t="s">
        <v>486</v>
      </c>
      <c r="X390" s="5">
        <v>305</v>
      </c>
      <c r="Y390" s="5" t="s">
        <v>531</v>
      </c>
      <c r="Z390" s="5">
        <v>30501</v>
      </c>
      <c r="AA390" s="5" t="s">
        <v>532</v>
      </c>
      <c r="AB390" s="5" t="s">
        <v>364</v>
      </c>
      <c r="AC390" s="5" t="s">
        <v>361</v>
      </c>
      <c r="AD390" s="5" t="s">
        <v>362</v>
      </c>
      <c r="AE390" s="5" t="s">
        <v>363</v>
      </c>
      <c r="AF390" s="5" t="s">
        <v>479</v>
      </c>
      <c r="AG390" s="5" t="s">
        <v>375</v>
      </c>
      <c r="AH390" s="5" t="s">
        <v>364</v>
      </c>
      <c r="AI390" s="5" t="s">
        <v>364</v>
      </c>
      <c r="AJ390" s="5" t="s">
        <v>364</v>
      </c>
      <c r="AK390" s="5">
        <v>55.6</v>
      </c>
      <c r="AL390" s="6">
        <v>5</v>
      </c>
      <c r="AM390" s="6" t="s">
        <v>377</v>
      </c>
      <c r="AN390" s="6">
        <f t="shared" si="36"/>
        <v>0</v>
      </c>
      <c r="AO390" s="6">
        <v>139</v>
      </c>
      <c r="AP390" s="6">
        <v>139</v>
      </c>
      <c r="AQ390" s="6">
        <v>69.5</v>
      </c>
      <c r="AR390" s="6">
        <f t="shared" si="37"/>
        <v>0</v>
      </c>
      <c r="AS390" s="6">
        <f t="shared" si="38"/>
        <v>0</v>
      </c>
      <c r="AT390" s="6">
        <f t="shared" si="39"/>
        <v>0</v>
      </c>
      <c r="AU390" s="7">
        <v>0.2</v>
      </c>
      <c r="AV390" s="7">
        <f t="shared" si="40"/>
        <v>0.60000000000000009</v>
      </c>
      <c r="AW390" s="5" t="s">
        <v>438</v>
      </c>
      <c r="AX390">
        <v>0</v>
      </c>
      <c r="AY390">
        <v>0</v>
      </c>
      <c r="AZ390">
        <f t="shared" si="41"/>
        <v>0</v>
      </c>
    </row>
    <row r="391" spans="1:53">
      <c r="A391" s="5">
        <v>111743</v>
      </c>
      <c r="B391" s="5" t="s">
        <v>534</v>
      </c>
      <c r="C391" s="5"/>
      <c r="D391" s="5"/>
      <c r="E391" s="5" t="s">
        <v>756</v>
      </c>
      <c r="F391" s="5" t="s">
        <v>460</v>
      </c>
      <c r="G391" s="5" t="s">
        <v>757</v>
      </c>
      <c r="H391" s="5" t="s">
        <v>722</v>
      </c>
      <c r="I391" s="5" t="s">
        <v>364</v>
      </c>
      <c r="J391" s="5" t="s">
        <v>364</v>
      </c>
      <c r="K391" s="5" t="s">
        <v>364</v>
      </c>
      <c r="L391" s="6" t="s">
        <v>437</v>
      </c>
      <c r="M391" s="5" t="s">
        <v>364</v>
      </c>
      <c r="N391" s="5" t="s">
        <v>364</v>
      </c>
      <c r="O391" s="5" t="s">
        <v>364</v>
      </c>
      <c r="P391" s="5" t="s">
        <v>364</v>
      </c>
      <c r="Q391" s="5" t="s">
        <v>438</v>
      </c>
      <c r="R391" s="5">
        <v>3</v>
      </c>
      <c r="S391" s="5">
        <v>204.83</v>
      </c>
      <c r="T391" s="5" t="s">
        <v>438</v>
      </c>
      <c r="U391" s="5" t="s">
        <v>438</v>
      </c>
      <c r="V391" s="5">
        <v>3</v>
      </c>
      <c r="W391" s="5" t="s">
        <v>486</v>
      </c>
      <c r="X391" s="5">
        <v>306</v>
      </c>
      <c r="Y391" s="5" t="s">
        <v>518</v>
      </c>
      <c r="Z391" s="5">
        <v>30603</v>
      </c>
      <c r="AA391" s="5" t="s">
        <v>519</v>
      </c>
      <c r="AB391" s="5" t="s">
        <v>373</v>
      </c>
      <c r="AC391" s="5" t="s">
        <v>361</v>
      </c>
      <c r="AD391" s="5" t="s">
        <v>362</v>
      </c>
      <c r="AE391" s="5" t="s">
        <v>363</v>
      </c>
      <c r="AF391" s="5" t="s">
        <v>479</v>
      </c>
      <c r="AG391" s="5" t="s">
        <v>375</v>
      </c>
      <c r="AH391" s="5" t="s">
        <v>364</v>
      </c>
      <c r="AI391" s="5" t="s">
        <v>364</v>
      </c>
      <c r="AJ391" s="5" t="s">
        <v>364</v>
      </c>
      <c r="AK391" s="5">
        <v>67.599999999999994</v>
      </c>
      <c r="AL391" s="6">
        <v>5</v>
      </c>
      <c r="AM391" s="6" t="s">
        <v>377</v>
      </c>
      <c r="AN391" s="6">
        <f t="shared" si="36"/>
        <v>0</v>
      </c>
      <c r="AO391" s="6">
        <v>169</v>
      </c>
      <c r="AP391" s="6">
        <v>169</v>
      </c>
      <c r="AQ391" s="6">
        <v>84.5</v>
      </c>
      <c r="AR391" s="6">
        <f t="shared" si="37"/>
        <v>0</v>
      </c>
      <c r="AS391" s="6">
        <f t="shared" si="38"/>
        <v>0</v>
      </c>
      <c r="AT391" s="6">
        <f t="shared" si="39"/>
        <v>0</v>
      </c>
      <c r="AU391" s="7">
        <v>0.2</v>
      </c>
      <c r="AV391" s="7">
        <f t="shared" si="40"/>
        <v>0.60000000000000009</v>
      </c>
      <c r="AW391" s="5" t="s">
        <v>438</v>
      </c>
      <c r="AX391">
        <v>0</v>
      </c>
      <c r="AY391">
        <f>VLOOKUP(A391,'[2]查询当前所有门店保管帐库存（后勤用）'!$D$1:$G$65536,4,FALSE)</f>
        <v>1</v>
      </c>
      <c r="AZ391">
        <f t="shared" si="41"/>
        <v>1</v>
      </c>
    </row>
    <row r="392" spans="1:53">
      <c r="A392" s="5">
        <v>113377</v>
      </c>
      <c r="B392" s="5" t="s">
        <v>534</v>
      </c>
      <c r="C392" s="5"/>
      <c r="D392" s="5"/>
      <c r="E392" s="5" t="s">
        <v>758</v>
      </c>
      <c r="F392" s="5" t="s">
        <v>460</v>
      </c>
      <c r="G392" s="5" t="s">
        <v>759</v>
      </c>
      <c r="H392" s="5" t="s">
        <v>722</v>
      </c>
      <c r="I392" s="5">
        <v>2</v>
      </c>
      <c r="J392" s="5">
        <v>246.38</v>
      </c>
      <c r="K392" s="5">
        <v>135.18</v>
      </c>
      <c r="L392" s="6" t="s">
        <v>760</v>
      </c>
      <c r="M392" s="5">
        <v>7.0000000000000007E-2</v>
      </c>
      <c r="N392" s="5">
        <v>8.2100000000000009</v>
      </c>
      <c r="O392" s="5" t="s">
        <v>364</v>
      </c>
      <c r="P392" s="5" t="s">
        <v>364</v>
      </c>
      <c r="Q392" s="5" t="s">
        <v>372</v>
      </c>
      <c r="R392" s="5">
        <v>9</v>
      </c>
      <c r="S392" s="5">
        <v>500.4</v>
      </c>
      <c r="T392" s="5">
        <v>135</v>
      </c>
      <c r="U392" s="5">
        <v>135</v>
      </c>
      <c r="V392" s="5">
        <v>3</v>
      </c>
      <c r="W392" s="5" t="s">
        <v>486</v>
      </c>
      <c r="X392" s="5">
        <v>304</v>
      </c>
      <c r="Y392" s="5" t="s">
        <v>496</v>
      </c>
      <c r="Z392" s="5">
        <v>30402</v>
      </c>
      <c r="AA392" s="5" t="s">
        <v>600</v>
      </c>
      <c r="AB392" s="5" t="s">
        <v>373</v>
      </c>
      <c r="AC392" s="5" t="s">
        <v>361</v>
      </c>
      <c r="AD392" s="5" t="s">
        <v>362</v>
      </c>
      <c r="AE392" s="5" t="s">
        <v>363</v>
      </c>
      <c r="AF392" s="5" t="s">
        <v>479</v>
      </c>
      <c r="AG392" s="5" t="s">
        <v>375</v>
      </c>
      <c r="AH392" s="5" t="s">
        <v>364</v>
      </c>
      <c r="AI392" s="5" t="s">
        <v>364</v>
      </c>
      <c r="AJ392" s="5" t="s">
        <v>364</v>
      </c>
      <c r="AK392" s="5">
        <v>55.6</v>
      </c>
      <c r="AL392" s="6">
        <v>5</v>
      </c>
      <c r="AM392" s="6" t="s">
        <v>377</v>
      </c>
      <c r="AN392" s="6">
        <f t="shared" si="36"/>
        <v>0</v>
      </c>
      <c r="AO392" s="6">
        <v>139</v>
      </c>
      <c r="AP392" s="6">
        <v>139</v>
      </c>
      <c r="AQ392" s="6">
        <v>69.5</v>
      </c>
      <c r="AR392" s="6">
        <f t="shared" si="37"/>
        <v>0</v>
      </c>
      <c r="AS392" s="6">
        <f t="shared" si="38"/>
        <v>0</v>
      </c>
      <c r="AT392" s="6">
        <f t="shared" si="39"/>
        <v>0</v>
      </c>
      <c r="AU392" s="7">
        <v>0.2</v>
      </c>
      <c r="AV392" s="7">
        <f t="shared" si="40"/>
        <v>0.60000000000000009</v>
      </c>
      <c r="AW392" s="5">
        <v>123.19</v>
      </c>
      <c r="AX392">
        <v>0</v>
      </c>
      <c r="AY392">
        <f>VLOOKUP(A392,'[2]查询当前所有门店保管帐库存（后勤用）'!$D$1:$G$65536,4,FALSE)</f>
        <v>2</v>
      </c>
      <c r="AZ392">
        <f t="shared" si="41"/>
        <v>2</v>
      </c>
    </row>
    <row r="393" spans="1:53">
      <c r="A393" s="5">
        <v>66931</v>
      </c>
      <c r="B393" s="5" t="s">
        <v>631</v>
      </c>
      <c r="C393" s="5"/>
      <c r="D393" s="5"/>
      <c r="E393" s="5" t="s">
        <v>761</v>
      </c>
      <c r="F393" s="5" t="s">
        <v>460</v>
      </c>
      <c r="G393" s="5" t="s">
        <v>762</v>
      </c>
      <c r="H393" s="5" t="s">
        <v>722</v>
      </c>
      <c r="I393" s="5">
        <v>7</v>
      </c>
      <c r="J393" s="5">
        <v>928.39</v>
      </c>
      <c r="K393" s="5">
        <v>539.19000000000005</v>
      </c>
      <c r="L393" s="6" t="s">
        <v>763</v>
      </c>
      <c r="M393" s="5">
        <v>0.23</v>
      </c>
      <c r="N393" s="5">
        <v>30.95</v>
      </c>
      <c r="O393" s="5" t="s">
        <v>364</v>
      </c>
      <c r="P393" s="5" t="s">
        <v>364</v>
      </c>
      <c r="Q393" s="5" t="s">
        <v>372</v>
      </c>
      <c r="R393" s="5">
        <v>26</v>
      </c>
      <c r="S393" s="5">
        <v>1447.27</v>
      </c>
      <c r="T393" s="5">
        <v>111.43</v>
      </c>
      <c r="U393" s="5">
        <v>111.43</v>
      </c>
      <c r="V393" s="5">
        <v>3</v>
      </c>
      <c r="W393" s="5" t="s">
        <v>486</v>
      </c>
      <c r="X393" s="5">
        <v>306</v>
      </c>
      <c r="Y393" s="5" t="s">
        <v>518</v>
      </c>
      <c r="Z393" s="5">
        <v>30601</v>
      </c>
      <c r="AA393" s="5" t="s">
        <v>551</v>
      </c>
      <c r="AB393" s="5" t="s">
        <v>373</v>
      </c>
      <c r="AC393" s="5" t="s">
        <v>361</v>
      </c>
      <c r="AD393" s="5" t="s">
        <v>362</v>
      </c>
      <c r="AE393" s="5" t="s">
        <v>363</v>
      </c>
      <c r="AF393" s="5" t="s">
        <v>479</v>
      </c>
      <c r="AG393" s="5" t="s">
        <v>375</v>
      </c>
      <c r="AH393" s="5" t="s">
        <v>364</v>
      </c>
      <c r="AI393" s="5" t="s">
        <v>364</v>
      </c>
      <c r="AJ393" s="5" t="s">
        <v>364</v>
      </c>
      <c r="AK393" s="5">
        <v>55.6</v>
      </c>
      <c r="AL393" s="6">
        <v>5</v>
      </c>
      <c r="AM393" s="6" t="s">
        <v>377</v>
      </c>
      <c r="AN393" s="6">
        <f t="shared" si="36"/>
        <v>0</v>
      </c>
      <c r="AO393" s="6">
        <v>139</v>
      </c>
      <c r="AP393" s="6">
        <v>139</v>
      </c>
      <c r="AQ393" s="6">
        <v>69.5</v>
      </c>
      <c r="AR393" s="6">
        <f t="shared" si="37"/>
        <v>0</v>
      </c>
      <c r="AS393" s="6">
        <f t="shared" si="38"/>
        <v>0</v>
      </c>
      <c r="AT393" s="6">
        <f t="shared" si="39"/>
        <v>0</v>
      </c>
      <c r="AU393" s="7">
        <v>0.2</v>
      </c>
      <c r="AV393" s="7">
        <f t="shared" si="40"/>
        <v>0.60000000000000009</v>
      </c>
      <c r="AW393" s="5">
        <v>132.63</v>
      </c>
      <c r="AX393">
        <v>0</v>
      </c>
      <c r="AY393">
        <f>VLOOKUP(A393,'[2]查询当前所有门店保管帐库存（后勤用）'!$D$1:$G$65536,4,FALSE)</f>
        <v>1</v>
      </c>
      <c r="AZ393">
        <f t="shared" si="41"/>
        <v>1</v>
      </c>
    </row>
    <row r="394" spans="1:53">
      <c r="A394" s="5">
        <v>68179</v>
      </c>
      <c r="B394" s="5" t="s">
        <v>534</v>
      </c>
      <c r="C394" s="5"/>
      <c r="D394" s="5"/>
      <c r="E394" s="5" t="s">
        <v>764</v>
      </c>
      <c r="F394" s="5" t="s">
        <v>765</v>
      </c>
      <c r="G394" s="5" t="s">
        <v>766</v>
      </c>
      <c r="H394" s="5" t="s">
        <v>722</v>
      </c>
      <c r="I394" s="5">
        <v>11</v>
      </c>
      <c r="J394" s="5">
        <v>2782.25</v>
      </c>
      <c r="K394" s="5">
        <v>1466.65</v>
      </c>
      <c r="L394" s="6" t="s">
        <v>767</v>
      </c>
      <c r="M394" s="5">
        <v>0.37</v>
      </c>
      <c r="N394" s="5">
        <v>92.74</v>
      </c>
      <c r="O394" s="5" t="s">
        <v>364</v>
      </c>
      <c r="P394" s="5" t="s">
        <v>364</v>
      </c>
      <c r="Q394" s="5" t="s">
        <v>372</v>
      </c>
      <c r="R394" s="5">
        <v>36</v>
      </c>
      <c r="S394" s="5">
        <v>4296.78</v>
      </c>
      <c r="T394" s="5">
        <v>98.18</v>
      </c>
      <c r="U394" s="5">
        <v>98.18</v>
      </c>
      <c r="V394" s="5">
        <v>3</v>
      </c>
      <c r="W394" s="5" t="s">
        <v>486</v>
      </c>
      <c r="X394" s="5">
        <v>302</v>
      </c>
      <c r="Y394" s="5" t="s">
        <v>487</v>
      </c>
      <c r="Z394" s="5">
        <v>30208</v>
      </c>
      <c r="AA394" s="5" t="s">
        <v>675</v>
      </c>
      <c r="AB394" s="5" t="s">
        <v>373</v>
      </c>
      <c r="AC394" s="5" t="s">
        <v>361</v>
      </c>
      <c r="AD394" s="5" t="s">
        <v>362</v>
      </c>
      <c r="AE394" s="5" t="s">
        <v>363</v>
      </c>
      <c r="AF394" s="5" t="s">
        <v>479</v>
      </c>
      <c r="AG394" s="5" t="s">
        <v>375</v>
      </c>
      <c r="AH394" s="5" t="s">
        <v>364</v>
      </c>
      <c r="AI394" s="5" t="s">
        <v>364</v>
      </c>
      <c r="AJ394" s="5" t="s">
        <v>364</v>
      </c>
      <c r="AK394" s="5">
        <v>119.6</v>
      </c>
      <c r="AL394" s="6">
        <v>5</v>
      </c>
      <c r="AM394" s="6" t="s">
        <v>377</v>
      </c>
      <c r="AN394" s="6">
        <f t="shared" si="36"/>
        <v>0</v>
      </c>
      <c r="AO394" s="6">
        <v>299</v>
      </c>
      <c r="AP394" s="6">
        <v>299</v>
      </c>
      <c r="AQ394" s="6">
        <v>149.5</v>
      </c>
      <c r="AR394" s="6">
        <f t="shared" si="37"/>
        <v>0</v>
      </c>
      <c r="AS394" s="6">
        <f t="shared" si="38"/>
        <v>0</v>
      </c>
      <c r="AT394" s="6">
        <f t="shared" si="39"/>
        <v>0</v>
      </c>
      <c r="AU394" s="7">
        <v>0.2</v>
      </c>
      <c r="AV394" s="7">
        <f t="shared" si="40"/>
        <v>0.6</v>
      </c>
      <c r="AW394" s="5">
        <v>252.93</v>
      </c>
      <c r="AX394">
        <v>2</v>
      </c>
      <c r="AY394">
        <f>VLOOKUP(A394,'[2]查询当前所有门店保管帐库存（后勤用）'!$D$1:$G$65536,4,FALSE)</f>
        <v>4</v>
      </c>
      <c r="AZ394">
        <f t="shared" si="41"/>
        <v>0</v>
      </c>
    </row>
    <row r="395" spans="1:53">
      <c r="A395" s="5">
        <v>111529</v>
      </c>
      <c r="B395" s="5" t="s">
        <v>534</v>
      </c>
      <c r="C395" s="5"/>
      <c r="D395" s="5"/>
      <c r="E395" s="5" t="s">
        <v>768</v>
      </c>
      <c r="F395" s="5" t="s">
        <v>460</v>
      </c>
      <c r="G395" s="5" t="s">
        <v>769</v>
      </c>
      <c r="H395" s="5" t="s">
        <v>722</v>
      </c>
      <c r="I395" s="5">
        <v>4</v>
      </c>
      <c r="J395" s="5">
        <v>1119</v>
      </c>
      <c r="K395" s="5">
        <v>640.6</v>
      </c>
      <c r="L395" s="6" t="s">
        <v>770</v>
      </c>
      <c r="M395" s="5">
        <v>0.13</v>
      </c>
      <c r="N395" s="5">
        <v>37.299999999999997</v>
      </c>
      <c r="O395" s="5" t="s">
        <v>364</v>
      </c>
      <c r="P395" s="5" t="s">
        <v>364</v>
      </c>
      <c r="Q395" s="5" t="s">
        <v>372</v>
      </c>
      <c r="R395" s="5">
        <v>12</v>
      </c>
      <c r="S395" s="5">
        <v>1435.2</v>
      </c>
      <c r="T395" s="5">
        <v>90</v>
      </c>
      <c r="U395" s="5">
        <v>90</v>
      </c>
      <c r="V395" s="5">
        <v>3</v>
      </c>
      <c r="W395" s="5" t="s">
        <v>486</v>
      </c>
      <c r="X395" s="5">
        <v>312</v>
      </c>
      <c r="Y395" s="5" t="s">
        <v>650</v>
      </c>
      <c r="Z395" s="5">
        <v>31204</v>
      </c>
      <c r="AA395" s="5" t="s">
        <v>712</v>
      </c>
      <c r="AB395" s="5" t="s">
        <v>373</v>
      </c>
      <c r="AC395" s="5" t="s">
        <v>361</v>
      </c>
      <c r="AD395" s="5" t="s">
        <v>362</v>
      </c>
      <c r="AE395" s="5" t="s">
        <v>363</v>
      </c>
      <c r="AF395" s="5" t="s">
        <v>479</v>
      </c>
      <c r="AG395" s="5" t="s">
        <v>375</v>
      </c>
      <c r="AH395" s="5" t="s">
        <v>364</v>
      </c>
      <c r="AI395" s="5" t="s">
        <v>364</v>
      </c>
      <c r="AJ395" s="5" t="s">
        <v>364</v>
      </c>
      <c r="AK395" s="5">
        <v>119.6</v>
      </c>
      <c r="AL395" s="6">
        <v>5</v>
      </c>
      <c r="AM395" s="6" t="s">
        <v>377</v>
      </c>
      <c r="AN395" s="6">
        <f t="shared" si="36"/>
        <v>0</v>
      </c>
      <c r="AO395" s="6">
        <v>299</v>
      </c>
      <c r="AP395" s="6">
        <v>299</v>
      </c>
      <c r="AQ395" s="6">
        <v>149.5</v>
      </c>
      <c r="AR395" s="6">
        <f t="shared" si="37"/>
        <v>0</v>
      </c>
      <c r="AS395" s="6">
        <f t="shared" si="38"/>
        <v>0</v>
      </c>
      <c r="AT395" s="6">
        <f t="shared" si="39"/>
        <v>0</v>
      </c>
      <c r="AU395" s="7">
        <v>0.2</v>
      </c>
      <c r="AV395" s="7">
        <f t="shared" si="40"/>
        <v>0.6</v>
      </c>
      <c r="AW395" s="5">
        <v>279.75</v>
      </c>
      <c r="AX395">
        <v>2</v>
      </c>
      <c r="AY395">
        <f>VLOOKUP(A395,'[2]查询当前所有门店保管帐库存（后勤用）'!$D$1:$G$65536,4,FALSE)</f>
        <v>3</v>
      </c>
      <c r="AZ395">
        <f t="shared" si="41"/>
        <v>-1</v>
      </c>
      <c r="BA395">
        <v>3</v>
      </c>
    </row>
    <row r="396" spans="1:53">
      <c r="A396" s="5">
        <v>115432</v>
      </c>
      <c r="B396" s="5" t="s">
        <v>534</v>
      </c>
      <c r="C396" s="5"/>
      <c r="D396" s="5"/>
      <c r="E396" s="5" t="s">
        <v>771</v>
      </c>
      <c r="F396" s="5" t="s">
        <v>460</v>
      </c>
      <c r="G396" s="5" t="s">
        <v>772</v>
      </c>
      <c r="H396" s="5" t="s">
        <v>722</v>
      </c>
      <c r="I396" s="5">
        <v>6</v>
      </c>
      <c r="J396" s="5">
        <v>1061.45</v>
      </c>
      <c r="K396" s="5">
        <v>603.31399999999996</v>
      </c>
      <c r="L396" s="6" t="s">
        <v>773</v>
      </c>
      <c r="M396" s="5">
        <v>0.2</v>
      </c>
      <c r="N396" s="5">
        <v>35.380000000000003</v>
      </c>
      <c r="O396" s="5" t="s">
        <v>364</v>
      </c>
      <c r="P396" s="5" t="s">
        <v>364</v>
      </c>
      <c r="Q396" s="5" t="s">
        <v>372</v>
      </c>
      <c r="R396" s="5">
        <v>18</v>
      </c>
      <c r="S396" s="5">
        <v>1365.336</v>
      </c>
      <c r="T396" s="5">
        <v>90</v>
      </c>
      <c r="U396" s="5">
        <v>90</v>
      </c>
      <c r="V396" s="5">
        <v>3</v>
      </c>
      <c r="W396" s="5" t="s">
        <v>486</v>
      </c>
      <c r="X396" s="5">
        <v>306</v>
      </c>
      <c r="Y396" s="5" t="s">
        <v>518</v>
      </c>
      <c r="Z396" s="5">
        <v>30602</v>
      </c>
      <c r="AA396" s="5" t="s">
        <v>524</v>
      </c>
      <c r="AB396" s="5" t="s">
        <v>373</v>
      </c>
      <c r="AC396" s="5" t="s">
        <v>361</v>
      </c>
      <c r="AD396" s="5" t="s">
        <v>362</v>
      </c>
      <c r="AE396" s="5" t="s">
        <v>363</v>
      </c>
      <c r="AF396" s="5" t="s">
        <v>479</v>
      </c>
      <c r="AG396" s="5" t="s">
        <v>375</v>
      </c>
      <c r="AH396" s="5" t="s">
        <v>364</v>
      </c>
      <c r="AI396" s="5" t="s">
        <v>364</v>
      </c>
      <c r="AJ396" s="5" t="s">
        <v>364</v>
      </c>
      <c r="AK396" s="5">
        <v>75.599999999999994</v>
      </c>
      <c r="AL396" s="6">
        <v>5</v>
      </c>
      <c r="AM396" s="6" t="s">
        <v>377</v>
      </c>
      <c r="AN396" s="6">
        <f t="shared" si="36"/>
        <v>0</v>
      </c>
      <c r="AO396" s="6">
        <v>189</v>
      </c>
      <c r="AP396" s="6">
        <v>189</v>
      </c>
      <c r="AQ396" s="6">
        <v>94.5</v>
      </c>
      <c r="AR396" s="6">
        <f t="shared" si="37"/>
        <v>0</v>
      </c>
      <c r="AS396" s="6">
        <f t="shared" si="38"/>
        <v>0</v>
      </c>
      <c r="AT396" s="6">
        <f t="shared" si="39"/>
        <v>0</v>
      </c>
      <c r="AU396" s="7">
        <v>0.2</v>
      </c>
      <c r="AV396" s="7">
        <f t="shared" si="40"/>
        <v>0.6</v>
      </c>
      <c r="AW396" s="5">
        <v>176.91</v>
      </c>
      <c r="AX396">
        <v>0</v>
      </c>
      <c r="AY396">
        <v>0</v>
      </c>
      <c r="AZ396">
        <f t="shared" si="41"/>
        <v>0</v>
      </c>
    </row>
    <row r="397" spans="1:53">
      <c r="A397" s="5">
        <v>98581</v>
      </c>
      <c r="B397" s="5" t="s">
        <v>534</v>
      </c>
      <c r="C397" s="5"/>
      <c r="D397" s="5"/>
      <c r="E397" s="5" t="s">
        <v>774</v>
      </c>
      <c r="F397" s="5" t="s">
        <v>460</v>
      </c>
      <c r="G397" s="5" t="s">
        <v>775</v>
      </c>
      <c r="H397" s="5" t="s">
        <v>722</v>
      </c>
      <c r="I397" s="5">
        <v>16</v>
      </c>
      <c r="J397" s="5">
        <v>2660.93</v>
      </c>
      <c r="K397" s="5">
        <v>1451.33</v>
      </c>
      <c r="L397" s="6" t="s">
        <v>776</v>
      </c>
      <c r="M397" s="5">
        <v>0.53</v>
      </c>
      <c r="N397" s="5">
        <v>88.7</v>
      </c>
      <c r="O397" s="5" t="s">
        <v>364</v>
      </c>
      <c r="P397" s="5" t="s">
        <v>364</v>
      </c>
      <c r="Q397" s="5" t="s">
        <v>372</v>
      </c>
      <c r="R397" s="5">
        <v>43</v>
      </c>
      <c r="S397" s="5">
        <v>3257.6039999999998</v>
      </c>
      <c r="T397" s="5">
        <v>80.63</v>
      </c>
      <c r="U397" s="5">
        <v>80.63</v>
      </c>
      <c r="V397" s="5">
        <v>3</v>
      </c>
      <c r="W397" s="5" t="s">
        <v>486</v>
      </c>
      <c r="X397" s="5">
        <v>304</v>
      </c>
      <c r="Y397" s="5" t="s">
        <v>496</v>
      </c>
      <c r="Z397" s="5">
        <v>30403</v>
      </c>
      <c r="AA397" s="5" t="s">
        <v>777</v>
      </c>
      <c r="AB397" s="5" t="s">
        <v>373</v>
      </c>
      <c r="AC397" s="5" t="s">
        <v>361</v>
      </c>
      <c r="AD397" s="5" t="s">
        <v>362</v>
      </c>
      <c r="AE397" s="5" t="s">
        <v>363</v>
      </c>
      <c r="AF397" s="5" t="s">
        <v>479</v>
      </c>
      <c r="AG397" s="5" t="s">
        <v>375</v>
      </c>
      <c r="AH397" s="5" t="s">
        <v>364</v>
      </c>
      <c r="AI397" s="5" t="s">
        <v>364</v>
      </c>
      <c r="AJ397" s="5" t="s">
        <v>364</v>
      </c>
      <c r="AK397" s="5">
        <v>75.599999999999994</v>
      </c>
      <c r="AL397" s="6">
        <v>5</v>
      </c>
      <c r="AM397" s="6" t="s">
        <v>377</v>
      </c>
      <c r="AN397" s="6">
        <f t="shared" si="36"/>
        <v>0</v>
      </c>
      <c r="AO397" s="6">
        <v>189</v>
      </c>
      <c r="AP397" s="6">
        <v>189</v>
      </c>
      <c r="AQ397" s="6">
        <v>94.5</v>
      </c>
      <c r="AR397" s="6">
        <f t="shared" si="37"/>
        <v>0</v>
      </c>
      <c r="AS397" s="6">
        <f t="shared" si="38"/>
        <v>0</v>
      </c>
      <c r="AT397" s="6">
        <f t="shared" si="39"/>
        <v>0</v>
      </c>
      <c r="AU397" s="7">
        <v>0.2</v>
      </c>
      <c r="AV397" s="7">
        <f t="shared" si="40"/>
        <v>0.6</v>
      </c>
      <c r="AW397" s="5">
        <v>166.31</v>
      </c>
      <c r="AX397">
        <v>2</v>
      </c>
      <c r="AY397">
        <f>VLOOKUP(A397,'[2]查询当前所有门店保管帐库存（后勤用）'!$D$1:$G$65536,4,FALSE)</f>
        <v>6</v>
      </c>
      <c r="AZ397">
        <f t="shared" si="41"/>
        <v>2</v>
      </c>
    </row>
    <row r="398" spans="1:53">
      <c r="A398" s="5">
        <v>85839</v>
      </c>
      <c r="B398" s="5" t="s">
        <v>534</v>
      </c>
      <c r="C398" s="5"/>
      <c r="D398" s="5"/>
      <c r="E398" s="5" t="s">
        <v>778</v>
      </c>
      <c r="F398" s="5" t="s">
        <v>460</v>
      </c>
      <c r="G398" s="5" t="s">
        <v>779</v>
      </c>
      <c r="H398" s="5" t="s">
        <v>722</v>
      </c>
      <c r="I398" s="5">
        <v>19</v>
      </c>
      <c r="J398" s="5">
        <v>2735.18</v>
      </c>
      <c r="K398" s="5">
        <v>1374.78</v>
      </c>
      <c r="L398" s="6" t="s">
        <v>780</v>
      </c>
      <c r="M398" s="5">
        <v>0.63</v>
      </c>
      <c r="N398" s="5">
        <v>91.17</v>
      </c>
      <c r="O398" s="5" t="s">
        <v>364</v>
      </c>
      <c r="P398" s="5" t="s">
        <v>364</v>
      </c>
      <c r="Q398" s="5" t="s">
        <v>372</v>
      </c>
      <c r="R398" s="5">
        <v>51</v>
      </c>
      <c r="S398" s="5">
        <v>3651.6</v>
      </c>
      <c r="T398" s="5">
        <v>80.53</v>
      </c>
      <c r="U398" s="5">
        <v>80.53</v>
      </c>
      <c r="V398" s="5">
        <v>3</v>
      </c>
      <c r="W398" s="5" t="s">
        <v>486</v>
      </c>
      <c r="X398" s="5">
        <v>302</v>
      </c>
      <c r="Y398" s="5" t="s">
        <v>487</v>
      </c>
      <c r="Z398" s="5">
        <v>30207</v>
      </c>
      <c r="AA398" s="5" t="s">
        <v>781</v>
      </c>
      <c r="AB398" s="5" t="s">
        <v>373</v>
      </c>
      <c r="AC398" s="5" t="s">
        <v>361</v>
      </c>
      <c r="AD398" s="5" t="s">
        <v>362</v>
      </c>
      <c r="AE398" s="5" t="s">
        <v>363</v>
      </c>
      <c r="AF398" s="5" t="s">
        <v>479</v>
      </c>
      <c r="AG398" s="5" t="s">
        <v>375</v>
      </c>
      <c r="AH398" s="5" t="s">
        <v>364</v>
      </c>
      <c r="AI398" s="5" t="s">
        <v>364</v>
      </c>
      <c r="AJ398" s="5" t="s">
        <v>364</v>
      </c>
      <c r="AK398" s="5">
        <v>71.599999999999994</v>
      </c>
      <c r="AL398" s="6">
        <v>5</v>
      </c>
      <c r="AM398" s="6" t="s">
        <v>377</v>
      </c>
      <c r="AN398" s="6">
        <f t="shared" si="36"/>
        <v>0</v>
      </c>
      <c r="AO398" s="6">
        <v>179</v>
      </c>
      <c r="AP398" s="6">
        <v>179</v>
      </c>
      <c r="AQ398" s="6">
        <v>89.5</v>
      </c>
      <c r="AR398" s="6">
        <f t="shared" si="37"/>
        <v>0</v>
      </c>
      <c r="AS398" s="6">
        <f t="shared" si="38"/>
        <v>0</v>
      </c>
      <c r="AT398" s="6">
        <f t="shared" si="39"/>
        <v>0</v>
      </c>
      <c r="AU398" s="7">
        <v>0.2</v>
      </c>
      <c r="AV398" s="7">
        <f t="shared" si="40"/>
        <v>0.6</v>
      </c>
      <c r="AW398" s="5">
        <v>143.96</v>
      </c>
      <c r="AX398">
        <v>4</v>
      </c>
      <c r="AY398">
        <f>VLOOKUP(A398,'[2]查询当前所有门店保管帐库存（后勤用）'!$D$1:$G$65536,4,FALSE)</f>
        <v>8</v>
      </c>
      <c r="AZ398">
        <f t="shared" si="41"/>
        <v>0</v>
      </c>
    </row>
    <row r="399" spans="1:53">
      <c r="A399" s="5">
        <v>113376</v>
      </c>
      <c r="B399" s="5" t="s">
        <v>534</v>
      </c>
      <c r="C399" s="5"/>
      <c r="D399" s="5"/>
      <c r="E399" s="5" t="s">
        <v>782</v>
      </c>
      <c r="F399" s="5" t="s">
        <v>460</v>
      </c>
      <c r="G399" s="5" t="s">
        <v>783</v>
      </c>
      <c r="H399" s="5" t="s">
        <v>722</v>
      </c>
      <c r="I399" s="5">
        <v>3</v>
      </c>
      <c r="J399" s="5">
        <v>549.39</v>
      </c>
      <c r="K399" s="5">
        <v>310.58999999999997</v>
      </c>
      <c r="L399" s="6" t="s">
        <v>784</v>
      </c>
      <c r="M399" s="5">
        <v>0.1</v>
      </c>
      <c r="N399" s="5">
        <v>18.309999999999999</v>
      </c>
      <c r="O399" s="5">
        <v>54</v>
      </c>
      <c r="P399" s="5">
        <v>4298.3999999999996</v>
      </c>
      <c r="Q399" s="5">
        <v>540</v>
      </c>
      <c r="R399" s="5">
        <v>24</v>
      </c>
      <c r="S399" s="5">
        <v>1910.4</v>
      </c>
      <c r="T399" s="5">
        <v>240</v>
      </c>
      <c r="U399" s="5">
        <v>780</v>
      </c>
      <c r="V399" s="5">
        <v>3</v>
      </c>
      <c r="W399" s="5" t="s">
        <v>486</v>
      </c>
      <c r="X399" s="5">
        <v>306</v>
      </c>
      <c r="Y399" s="5" t="s">
        <v>518</v>
      </c>
      <c r="Z399" s="5">
        <v>30601</v>
      </c>
      <c r="AA399" s="5" t="s">
        <v>551</v>
      </c>
      <c r="AB399" s="5" t="s">
        <v>373</v>
      </c>
      <c r="AC399" s="5" t="s">
        <v>361</v>
      </c>
      <c r="AD399" s="5" t="s">
        <v>362</v>
      </c>
      <c r="AE399" s="5" t="s">
        <v>363</v>
      </c>
      <c r="AF399" s="5" t="s">
        <v>479</v>
      </c>
      <c r="AG399" s="5" t="s">
        <v>375</v>
      </c>
      <c r="AH399" s="5" t="s">
        <v>364</v>
      </c>
      <c r="AI399" s="5" t="s">
        <v>364</v>
      </c>
      <c r="AJ399" s="5" t="s">
        <v>364</v>
      </c>
      <c r="AK399" s="5">
        <v>79.599999999999994</v>
      </c>
      <c r="AL399" s="6">
        <v>18288</v>
      </c>
      <c r="AM399" s="6" t="s">
        <v>724</v>
      </c>
      <c r="AN399" s="6">
        <f t="shared" si="36"/>
        <v>0</v>
      </c>
      <c r="AO399" s="6">
        <v>199</v>
      </c>
      <c r="AP399" s="6">
        <v>199</v>
      </c>
      <c r="AQ399" s="6">
        <v>99.5</v>
      </c>
      <c r="AR399" s="6">
        <f t="shared" si="37"/>
        <v>0</v>
      </c>
      <c r="AS399" s="6">
        <f t="shared" si="38"/>
        <v>0</v>
      </c>
      <c r="AT399" s="6">
        <f t="shared" si="39"/>
        <v>0</v>
      </c>
      <c r="AU399" s="7">
        <v>0.2</v>
      </c>
      <c r="AV399" s="7">
        <f t="shared" si="40"/>
        <v>0.6</v>
      </c>
      <c r="AW399" s="5">
        <v>183.13</v>
      </c>
      <c r="AX399">
        <v>0</v>
      </c>
      <c r="AY399">
        <f>VLOOKUP(A399,'[2]查询当前所有门店保管帐库存（后勤用）'!$D$1:$G$65536,4,FALSE)</f>
        <v>2</v>
      </c>
      <c r="AZ399">
        <f t="shared" si="41"/>
        <v>2</v>
      </c>
    </row>
    <row r="400" spans="1:53">
      <c r="A400" s="5">
        <v>72291</v>
      </c>
      <c r="B400" s="5" t="s">
        <v>534</v>
      </c>
      <c r="C400" s="5"/>
      <c r="D400" s="5"/>
      <c r="E400" s="5" t="s">
        <v>785</v>
      </c>
      <c r="F400" s="5" t="s">
        <v>460</v>
      </c>
      <c r="G400" s="5" t="s">
        <v>786</v>
      </c>
      <c r="H400" s="5" t="s">
        <v>722</v>
      </c>
      <c r="I400" s="5">
        <v>3</v>
      </c>
      <c r="J400" s="5">
        <v>1527.15</v>
      </c>
      <c r="K400" s="5">
        <v>808.35</v>
      </c>
      <c r="L400" s="6" t="s">
        <v>787</v>
      </c>
      <c r="M400" s="5">
        <v>0.1</v>
      </c>
      <c r="N400" s="5">
        <v>50.9</v>
      </c>
      <c r="O400" s="5" t="s">
        <v>364</v>
      </c>
      <c r="P400" s="5" t="s">
        <v>364</v>
      </c>
      <c r="Q400" s="5" t="s">
        <v>372</v>
      </c>
      <c r="R400" s="5">
        <v>7</v>
      </c>
      <c r="S400" s="5">
        <v>1677.2</v>
      </c>
      <c r="T400" s="5">
        <v>70</v>
      </c>
      <c r="U400" s="5">
        <v>70</v>
      </c>
      <c r="V400" s="5">
        <v>3</v>
      </c>
      <c r="W400" s="5" t="s">
        <v>486</v>
      </c>
      <c r="X400" s="5">
        <v>312</v>
      </c>
      <c r="Y400" s="5" t="s">
        <v>650</v>
      </c>
      <c r="Z400" s="5">
        <v>31203</v>
      </c>
      <c r="AA400" s="5" t="s">
        <v>650</v>
      </c>
      <c r="AB400" s="5" t="s">
        <v>373</v>
      </c>
      <c r="AC400" s="5" t="s">
        <v>361</v>
      </c>
      <c r="AD400" s="5" t="s">
        <v>362</v>
      </c>
      <c r="AE400" s="5" t="s">
        <v>363</v>
      </c>
      <c r="AF400" s="5" t="s">
        <v>479</v>
      </c>
      <c r="AG400" s="5" t="s">
        <v>375</v>
      </c>
      <c r="AH400" s="5" t="s">
        <v>364</v>
      </c>
      <c r="AI400" s="5" t="s">
        <v>364</v>
      </c>
      <c r="AJ400" s="5" t="s">
        <v>364</v>
      </c>
      <c r="AK400" s="5">
        <v>239.6</v>
      </c>
      <c r="AL400" s="6">
        <v>5</v>
      </c>
      <c r="AM400" s="6" t="s">
        <v>377</v>
      </c>
      <c r="AN400" s="6">
        <f t="shared" si="36"/>
        <v>0</v>
      </c>
      <c r="AO400" s="6">
        <v>599</v>
      </c>
      <c r="AP400" s="6">
        <v>599</v>
      </c>
      <c r="AQ400" s="6">
        <v>299.5</v>
      </c>
      <c r="AR400" s="6">
        <f t="shared" si="37"/>
        <v>0</v>
      </c>
      <c r="AS400" s="6">
        <f t="shared" si="38"/>
        <v>0</v>
      </c>
      <c r="AT400" s="6">
        <f t="shared" si="39"/>
        <v>0</v>
      </c>
      <c r="AU400" s="7">
        <v>0.2</v>
      </c>
      <c r="AV400" s="7">
        <f t="shared" si="40"/>
        <v>0.6</v>
      </c>
      <c r="AW400" s="5">
        <v>509.05</v>
      </c>
      <c r="AX400">
        <v>0</v>
      </c>
      <c r="AY400">
        <f>VLOOKUP(A400,'[2]查询当前所有门店保管帐库存（后勤用）'!$D$1:$G$65536,4,FALSE)</f>
        <v>7</v>
      </c>
      <c r="AZ400">
        <f t="shared" si="41"/>
        <v>7</v>
      </c>
    </row>
    <row r="401" spans="1:54">
      <c r="A401" s="5">
        <v>85837</v>
      </c>
      <c r="B401" s="5" t="s">
        <v>534</v>
      </c>
      <c r="C401" s="5">
        <f>VLOOKUP(A401,[1]查询时间段分门店销售明细!$D$1:$N$65536,11,FALSE)</f>
        <v>1</v>
      </c>
      <c r="D401" s="5">
        <f>VLOOKUP(A401,[1]查询时间段分门店销售明细!$D$1:$O$65536,12,FALSE)</f>
        <v>379.05</v>
      </c>
      <c r="E401" s="5" t="s">
        <v>788</v>
      </c>
      <c r="F401" s="5" t="s">
        <v>460</v>
      </c>
      <c r="G401" s="5" t="s">
        <v>789</v>
      </c>
      <c r="H401" s="5" t="s">
        <v>722</v>
      </c>
      <c r="I401" s="5">
        <v>16</v>
      </c>
      <c r="J401" s="5">
        <v>5092.75</v>
      </c>
      <c r="K401" s="5">
        <v>2539.15</v>
      </c>
      <c r="L401" s="6" t="s">
        <v>790</v>
      </c>
      <c r="M401" s="5">
        <v>0.53</v>
      </c>
      <c r="N401" s="5">
        <v>169.76</v>
      </c>
      <c r="O401" s="5" t="s">
        <v>364</v>
      </c>
      <c r="P401" s="5" t="s">
        <v>364</v>
      </c>
      <c r="Q401" s="5" t="s">
        <v>372</v>
      </c>
      <c r="R401" s="5">
        <v>28</v>
      </c>
      <c r="S401" s="5">
        <v>4388.8</v>
      </c>
      <c r="T401" s="5">
        <v>52.5</v>
      </c>
      <c r="U401" s="5">
        <v>52.5</v>
      </c>
      <c r="V401" s="5">
        <v>3</v>
      </c>
      <c r="W401" s="5" t="s">
        <v>486</v>
      </c>
      <c r="X401" s="5">
        <v>312</v>
      </c>
      <c r="Y401" s="5" t="s">
        <v>650</v>
      </c>
      <c r="Z401" s="5">
        <v>31203</v>
      </c>
      <c r="AA401" s="5" t="s">
        <v>650</v>
      </c>
      <c r="AB401" s="5" t="s">
        <v>373</v>
      </c>
      <c r="AC401" s="5" t="s">
        <v>361</v>
      </c>
      <c r="AD401" s="5" t="s">
        <v>362</v>
      </c>
      <c r="AE401" s="5" t="s">
        <v>363</v>
      </c>
      <c r="AF401" s="5" t="s">
        <v>479</v>
      </c>
      <c r="AG401" s="5" t="s">
        <v>375</v>
      </c>
      <c r="AH401" s="5" t="s">
        <v>364</v>
      </c>
      <c r="AI401" s="5" t="s">
        <v>364</v>
      </c>
      <c r="AJ401" s="5" t="s">
        <v>364</v>
      </c>
      <c r="AK401" s="5">
        <v>159.6</v>
      </c>
      <c r="AL401" s="6">
        <v>5</v>
      </c>
      <c r="AM401" s="6" t="s">
        <v>377</v>
      </c>
      <c r="AN401" s="6">
        <f t="shared" si="36"/>
        <v>159.6</v>
      </c>
      <c r="AO401" s="6">
        <v>399</v>
      </c>
      <c r="AP401" s="6">
        <v>399</v>
      </c>
      <c r="AQ401" s="6">
        <v>199.5</v>
      </c>
      <c r="AR401" s="6">
        <f t="shared" si="37"/>
        <v>199.5</v>
      </c>
      <c r="AS401" s="6">
        <f t="shared" si="38"/>
        <v>219.45000000000002</v>
      </c>
      <c r="AT401" s="6">
        <f t="shared" si="39"/>
        <v>39.900000000000006</v>
      </c>
      <c r="AU401" s="7">
        <v>0.2</v>
      </c>
      <c r="AV401" s="7">
        <f t="shared" si="40"/>
        <v>0.6</v>
      </c>
      <c r="AW401" s="5">
        <v>318.3</v>
      </c>
      <c r="AX401">
        <v>1</v>
      </c>
      <c r="AY401">
        <f>VLOOKUP(A401,'[2]查询当前所有门店保管帐库存（后勤用）'!$D$1:$G$65536,4,FALSE)</f>
        <v>5</v>
      </c>
      <c r="AZ401">
        <f t="shared" si="41"/>
        <v>3</v>
      </c>
    </row>
    <row r="402" spans="1:54">
      <c r="A402" s="5">
        <v>85840</v>
      </c>
      <c r="B402" s="5" t="s">
        <v>534</v>
      </c>
      <c r="C402" s="5"/>
      <c r="D402" s="5"/>
      <c r="E402" s="5" t="s">
        <v>791</v>
      </c>
      <c r="F402" s="5" t="s">
        <v>460</v>
      </c>
      <c r="G402" s="5" t="s">
        <v>792</v>
      </c>
      <c r="H402" s="5" t="s">
        <v>722</v>
      </c>
      <c r="I402" s="5">
        <v>4</v>
      </c>
      <c r="J402" s="5">
        <v>763.15</v>
      </c>
      <c r="K402" s="5">
        <v>412.75</v>
      </c>
      <c r="L402" s="6" t="s">
        <v>793</v>
      </c>
      <c r="M402" s="5">
        <v>0.13</v>
      </c>
      <c r="N402" s="5">
        <v>25.44</v>
      </c>
      <c r="O402" s="5" t="s">
        <v>364</v>
      </c>
      <c r="P402" s="5" t="s">
        <v>364</v>
      </c>
      <c r="Q402" s="5" t="s">
        <v>372</v>
      </c>
      <c r="R402" s="5">
        <v>7</v>
      </c>
      <c r="S402" s="5">
        <v>613.20000000000005</v>
      </c>
      <c r="T402" s="5">
        <v>52.5</v>
      </c>
      <c r="U402" s="5">
        <v>52.5</v>
      </c>
      <c r="V402" s="5">
        <v>3</v>
      </c>
      <c r="W402" s="5" t="s">
        <v>486</v>
      </c>
      <c r="X402" s="5">
        <v>306</v>
      </c>
      <c r="Y402" s="5" t="s">
        <v>518</v>
      </c>
      <c r="Z402" s="5">
        <v>30603</v>
      </c>
      <c r="AA402" s="5" t="s">
        <v>519</v>
      </c>
      <c r="AB402" s="5" t="s">
        <v>364</v>
      </c>
      <c r="AC402" s="5" t="s">
        <v>361</v>
      </c>
      <c r="AD402" s="5" t="s">
        <v>362</v>
      </c>
      <c r="AE402" s="5" t="s">
        <v>363</v>
      </c>
      <c r="AF402" s="5" t="s">
        <v>479</v>
      </c>
      <c r="AG402" s="5" t="s">
        <v>375</v>
      </c>
      <c r="AH402" s="5" t="s">
        <v>364</v>
      </c>
      <c r="AI402" s="5" t="s">
        <v>364</v>
      </c>
      <c r="AJ402" s="5" t="s">
        <v>364</v>
      </c>
      <c r="AK402" s="5">
        <v>87.6</v>
      </c>
      <c r="AL402" s="6">
        <v>18288</v>
      </c>
      <c r="AM402" s="6" t="s">
        <v>724</v>
      </c>
      <c r="AN402" s="6">
        <f t="shared" si="36"/>
        <v>0</v>
      </c>
      <c r="AO402" s="6">
        <v>219</v>
      </c>
      <c r="AP402" s="6">
        <v>219</v>
      </c>
      <c r="AQ402" s="6">
        <v>109.5</v>
      </c>
      <c r="AR402" s="6">
        <f t="shared" si="37"/>
        <v>0</v>
      </c>
      <c r="AS402" s="6">
        <f t="shared" si="38"/>
        <v>0</v>
      </c>
      <c r="AT402" s="6">
        <f t="shared" si="39"/>
        <v>0</v>
      </c>
      <c r="AU402" s="7">
        <v>0.2</v>
      </c>
      <c r="AV402" s="7">
        <f t="shared" si="40"/>
        <v>0.6</v>
      </c>
      <c r="AW402" s="5">
        <v>190.79</v>
      </c>
      <c r="AX402">
        <v>0</v>
      </c>
      <c r="AY402">
        <f>VLOOKUP(A402,'[2]查询当前所有门店保管帐库存（后勤用）'!$D$1:$G$65536,4,FALSE)</f>
        <v>1</v>
      </c>
      <c r="AZ402">
        <f t="shared" si="41"/>
        <v>1</v>
      </c>
      <c r="BB402">
        <f>VLOOKUP(A402,[3]请货管理细单!$B$1:$I$65536,8,FALSE)</f>
        <v>2</v>
      </c>
    </row>
    <row r="403" spans="1:54">
      <c r="A403" s="5">
        <v>111976</v>
      </c>
      <c r="B403" s="5" t="s">
        <v>631</v>
      </c>
      <c r="C403" s="5"/>
      <c r="D403" s="5"/>
      <c r="E403" s="5" t="s">
        <v>794</v>
      </c>
      <c r="F403" s="5" t="s">
        <v>460</v>
      </c>
      <c r="G403" s="5" t="s">
        <v>744</v>
      </c>
      <c r="H403" s="5" t="s">
        <v>722</v>
      </c>
      <c r="I403" s="5">
        <v>34</v>
      </c>
      <c r="J403" s="5">
        <v>5477.32</v>
      </c>
      <c r="K403" s="5">
        <v>3040.77</v>
      </c>
      <c r="L403" s="6" t="s">
        <v>795</v>
      </c>
      <c r="M403" s="5">
        <v>1.1299999999999999</v>
      </c>
      <c r="N403" s="5">
        <v>182.58</v>
      </c>
      <c r="O403" s="5" t="s">
        <v>364</v>
      </c>
      <c r="P403" s="5" t="s">
        <v>364</v>
      </c>
      <c r="Q403" s="5" t="s">
        <v>372</v>
      </c>
      <c r="R403" s="5">
        <v>59</v>
      </c>
      <c r="S403" s="5">
        <v>4224.3999999999996</v>
      </c>
      <c r="T403" s="5">
        <v>52.06</v>
      </c>
      <c r="U403" s="5">
        <v>52.06</v>
      </c>
      <c r="V403" s="5">
        <v>3</v>
      </c>
      <c r="W403" s="5" t="s">
        <v>486</v>
      </c>
      <c r="X403" s="5">
        <v>304</v>
      </c>
      <c r="Y403" s="5" t="s">
        <v>496</v>
      </c>
      <c r="Z403" s="5">
        <v>30403</v>
      </c>
      <c r="AA403" s="5" t="s">
        <v>777</v>
      </c>
      <c r="AB403" s="5" t="s">
        <v>373</v>
      </c>
      <c r="AC403" s="5" t="s">
        <v>361</v>
      </c>
      <c r="AD403" s="5" t="s">
        <v>362</v>
      </c>
      <c r="AE403" s="5" t="s">
        <v>363</v>
      </c>
      <c r="AF403" s="5" t="s">
        <v>479</v>
      </c>
      <c r="AG403" s="5" t="s">
        <v>375</v>
      </c>
      <c r="AH403" s="5" t="s">
        <v>364</v>
      </c>
      <c r="AI403" s="5" t="s">
        <v>364</v>
      </c>
      <c r="AJ403" s="5" t="s">
        <v>364</v>
      </c>
      <c r="AK403" s="5">
        <v>71.599999999999994</v>
      </c>
      <c r="AL403" s="6">
        <v>5</v>
      </c>
      <c r="AM403" s="6" t="s">
        <v>377</v>
      </c>
      <c r="AN403" s="6">
        <f t="shared" si="36"/>
        <v>0</v>
      </c>
      <c r="AO403" s="6">
        <v>179</v>
      </c>
      <c r="AP403" s="6">
        <v>179</v>
      </c>
      <c r="AQ403" s="6">
        <v>89.5</v>
      </c>
      <c r="AR403" s="6">
        <f t="shared" si="37"/>
        <v>0</v>
      </c>
      <c r="AS403" s="6">
        <f t="shared" si="38"/>
        <v>0</v>
      </c>
      <c r="AT403" s="6">
        <f t="shared" si="39"/>
        <v>0</v>
      </c>
      <c r="AU403" s="7">
        <v>0.2</v>
      </c>
      <c r="AV403" s="7">
        <f t="shared" si="40"/>
        <v>0.6</v>
      </c>
      <c r="AW403" s="5">
        <v>161.1</v>
      </c>
      <c r="AX403">
        <v>2</v>
      </c>
      <c r="AY403">
        <f>VLOOKUP(A403,'[2]查询当前所有门店保管帐库存（后勤用）'!$D$1:$G$65536,4,FALSE)</f>
        <v>9</v>
      </c>
      <c r="AZ403">
        <f t="shared" si="41"/>
        <v>5</v>
      </c>
    </row>
    <row r="404" spans="1:54">
      <c r="A404" s="5">
        <v>88117</v>
      </c>
      <c r="B404" s="5" t="s">
        <v>534</v>
      </c>
      <c r="C404" s="5"/>
      <c r="D404" s="5"/>
      <c r="E404" s="5" t="s">
        <v>796</v>
      </c>
      <c r="F404" s="5" t="s">
        <v>460</v>
      </c>
      <c r="G404" s="5" t="s">
        <v>797</v>
      </c>
      <c r="H404" s="5" t="s">
        <v>722</v>
      </c>
      <c r="I404" s="5">
        <v>5</v>
      </c>
      <c r="J404" s="5">
        <v>822.35</v>
      </c>
      <c r="K404" s="5">
        <v>424.35</v>
      </c>
      <c r="L404" s="6" t="s">
        <v>798</v>
      </c>
      <c r="M404" s="5">
        <v>0.17</v>
      </c>
      <c r="N404" s="5">
        <v>27.41</v>
      </c>
      <c r="O404" s="5">
        <v>56</v>
      </c>
      <c r="P404" s="5">
        <v>4457.6000000000004</v>
      </c>
      <c r="Q404" s="5">
        <v>336</v>
      </c>
      <c r="R404" s="5">
        <v>30</v>
      </c>
      <c r="S404" s="5">
        <v>2388</v>
      </c>
      <c r="T404" s="5">
        <v>180</v>
      </c>
      <c r="U404" s="5">
        <v>516</v>
      </c>
      <c r="V404" s="5">
        <v>3</v>
      </c>
      <c r="W404" s="5" t="s">
        <v>486</v>
      </c>
      <c r="X404" s="5">
        <v>302</v>
      </c>
      <c r="Y404" s="5" t="s">
        <v>487</v>
      </c>
      <c r="Z404" s="5">
        <v>30207</v>
      </c>
      <c r="AA404" s="5" t="s">
        <v>781</v>
      </c>
      <c r="AB404" s="5" t="s">
        <v>364</v>
      </c>
      <c r="AC404" s="5" t="s">
        <v>361</v>
      </c>
      <c r="AD404" s="5" t="s">
        <v>362</v>
      </c>
      <c r="AE404" s="5" t="s">
        <v>363</v>
      </c>
      <c r="AF404" s="5" t="s">
        <v>479</v>
      </c>
      <c r="AG404" s="5" t="s">
        <v>375</v>
      </c>
      <c r="AH404" s="5" t="s">
        <v>364</v>
      </c>
      <c r="AI404" s="5" t="s">
        <v>364</v>
      </c>
      <c r="AJ404" s="5" t="s">
        <v>364</v>
      </c>
      <c r="AK404" s="5">
        <v>79.599999999999994</v>
      </c>
      <c r="AL404" s="6">
        <v>18288</v>
      </c>
      <c r="AM404" s="6" t="s">
        <v>724</v>
      </c>
      <c r="AN404" s="6">
        <f t="shared" si="36"/>
        <v>0</v>
      </c>
      <c r="AO404" s="6">
        <v>199</v>
      </c>
      <c r="AP404" s="6">
        <v>199</v>
      </c>
      <c r="AQ404" s="6">
        <v>99.5</v>
      </c>
      <c r="AR404" s="6">
        <f t="shared" si="37"/>
        <v>0</v>
      </c>
      <c r="AS404" s="6">
        <f t="shared" si="38"/>
        <v>0</v>
      </c>
      <c r="AT404" s="6">
        <f t="shared" si="39"/>
        <v>0</v>
      </c>
      <c r="AU404" s="7">
        <v>0.2</v>
      </c>
      <c r="AV404" s="7">
        <f t="shared" si="40"/>
        <v>0.6</v>
      </c>
      <c r="AW404" s="5">
        <v>164.47</v>
      </c>
      <c r="AX404">
        <v>0</v>
      </c>
      <c r="AY404">
        <f>VLOOKUP(A404,'[2]查询当前所有门店保管帐库存（后勤用）'!$D$1:$G$65536,4,FALSE)</f>
        <v>2</v>
      </c>
      <c r="AZ404">
        <f t="shared" si="41"/>
        <v>2</v>
      </c>
    </row>
    <row r="405" spans="1:54">
      <c r="A405" s="5">
        <v>115427</v>
      </c>
      <c r="B405" s="5" t="s">
        <v>534</v>
      </c>
      <c r="C405" s="5"/>
      <c r="D405" s="5"/>
      <c r="E405" s="5" t="s">
        <v>799</v>
      </c>
      <c r="F405" s="5" t="s">
        <v>460</v>
      </c>
      <c r="G405" s="5" t="s">
        <v>800</v>
      </c>
      <c r="H405" s="5" t="s">
        <v>722</v>
      </c>
      <c r="I405" s="5">
        <v>6</v>
      </c>
      <c r="J405" s="5">
        <v>1057.54</v>
      </c>
      <c r="K405" s="5">
        <v>502.44400000000002</v>
      </c>
      <c r="L405" s="6" t="s">
        <v>801</v>
      </c>
      <c r="M405" s="5">
        <v>0.2</v>
      </c>
      <c r="N405" s="5">
        <v>35.25</v>
      </c>
      <c r="O405" s="5" t="s">
        <v>364</v>
      </c>
      <c r="P405" s="5" t="s">
        <v>364</v>
      </c>
      <c r="Q405" s="5" t="s">
        <v>372</v>
      </c>
      <c r="R405" s="5">
        <v>1</v>
      </c>
      <c r="S405" s="5">
        <v>91.6</v>
      </c>
      <c r="T405" s="5">
        <v>5</v>
      </c>
      <c r="U405" s="5">
        <v>5</v>
      </c>
      <c r="V405" s="5">
        <v>3</v>
      </c>
      <c r="W405" s="5" t="s">
        <v>486</v>
      </c>
      <c r="X405" s="5">
        <v>307</v>
      </c>
      <c r="Y405" s="5" t="s">
        <v>589</v>
      </c>
      <c r="Z405" s="5">
        <v>30701</v>
      </c>
      <c r="AA405" s="5" t="s">
        <v>590</v>
      </c>
      <c r="AB405" s="5" t="s">
        <v>373</v>
      </c>
      <c r="AC405" s="5" t="s">
        <v>361</v>
      </c>
      <c r="AD405" s="5" t="s">
        <v>362</v>
      </c>
      <c r="AE405" s="5" t="s">
        <v>363</v>
      </c>
      <c r="AF405" s="5" t="s">
        <v>479</v>
      </c>
      <c r="AG405" s="5" t="s">
        <v>375</v>
      </c>
      <c r="AH405" s="5" t="s">
        <v>364</v>
      </c>
      <c r="AI405" s="5" t="s">
        <v>364</v>
      </c>
      <c r="AJ405" s="5" t="s">
        <v>364</v>
      </c>
      <c r="AK405" s="5">
        <v>91.6</v>
      </c>
      <c r="AL405" s="6">
        <v>5</v>
      </c>
      <c r="AM405" s="6" t="s">
        <v>377</v>
      </c>
      <c r="AN405" s="6">
        <f t="shared" si="36"/>
        <v>0</v>
      </c>
      <c r="AO405" s="6">
        <v>229</v>
      </c>
      <c r="AP405" s="6">
        <v>229</v>
      </c>
      <c r="AQ405" s="6">
        <v>114.5</v>
      </c>
      <c r="AR405" s="6">
        <f t="shared" si="37"/>
        <v>0</v>
      </c>
      <c r="AS405" s="6">
        <f t="shared" si="38"/>
        <v>0</v>
      </c>
      <c r="AT405" s="6">
        <f t="shared" si="39"/>
        <v>0</v>
      </c>
      <c r="AU405" s="7">
        <v>0.2</v>
      </c>
      <c r="AV405" s="7">
        <f t="shared" si="40"/>
        <v>0.6</v>
      </c>
      <c r="AW405" s="5">
        <v>176.26</v>
      </c>
      <c r="AX405">
        <v>0</v>
      </c>
      <c r="AY405">
        <v>0</v>
      </c>
      <c r="AZ405">
        <f t="shared" si="41"/>
        <v>0</v>
      </c>
    </row>
    <row r="406" spans="1:54">
      <c r="A406" s="5">
        <v>88054</v>
      </c>
      <c r="B406" s="5" t="s">
        <v>534</v>
      </c>
      <c r="C406" s="5">
        <f>VLOOKUP(A406,[1]查询时间段分门店销售明细!$D$1:$N$65536,11,FALSE)</f>
        <v>2</v>
      </c>
      <c r="D406" s="5">
        <f>VLOOKUP(A406,[1]查询时间段分门店销售明细!$D$1:$O$65536,12,FALSE)</f>
        <v>549.1</v>
      </c>
      <c r="E406" s="5" t="s">
        <v>802</v>
      </c>
      <c r="F406" s="5" t="s">
        <v>460</v>
      </c>
      <c r="G406" s="5" t="s">
        <v>803</v>
      </c>
      <c r="H406" s="5" t="s">
        <v>722</v>
      </c>
      <c r="I406" s="5">
        <v>11</v>
      </c>
      <c r="J406" s="5">
        <v>2392.98</v>
      </c>
      <c r="K406" s="5">
        <v>1121.3800000000001</v>
      </c>
      <c r="L406" s="6" t="s">
        <v>804</v>
      </c>
      <c r="M406" s="5">
        <v>0.37</v>
      </c>
      <c r="N406" s="5">
        <v>79.77</v>
      </c>
      <c r="O406" s="5" t="s">
        <v>364</v>
      </c>
      <c r="P406" s="5" t="s">
        <v>364</v>
      </c>
      <c r="Q406" s="5" t="s">
        <v>372</v>
      </c>
      <c r="R406" s="5">
        <v>18</v>
      </c>
      <c r="S406" s="5">
        <v>2080.8000000000002</v>
      </c>
      <c r="T406" s="5">
        <v>49.09</v>
      </c>
      <c r="U406" s="5">
        <v>49.09</v>
      </c>
      <c r="V406" s="5">
        <v>3</v>
      </c>
      <c r="W406" s="5" t="s">
        <v>486</v>
      </c>
      <c r="X406" s="5">
        <v>306</v>
      </c>
      <c r="Y406" s="5" t="s">
        <v>518</v>
      </c>
      <c r="Z406" s="5">
        <v>30603</v>
      </c>
      <c r="AA406" s="5" t="s">
        <v>519</v>
      </c>
      <c r="AB406" s="5" t="s">
        <v>373</v>
      </c>
      <c r="AC406" s="5" t="s">
        <v>361</v>
      </c>
      <c r="AD406" s="5" t="s">
        <v>362</v>
      </c>
      <c r="AE406" s="5" t="s">
        <v>363</v>
      </c>
      <c r="AF406" s="5" t="s">
        <v>479</v>
      </c>
      <c r="AG406" s="5" t="s">
        <v>375</v>
      </c>
      <c r="AH406" s="5" t="s">
        <v>364</v>
      </c>
      <c r="AI406" s="5" t="s">
        <v>364</v>
      </c>
      <c r="AJ406" s="5" t="s">
        <v>364</v>
      </c>
      <c r="AK406" s="5">
        <v>115.6</v>
      </c>
      <c r="AL406" s="6">
        <v>5</v>
      </c>
      <c r="AM406" s="6" t="s">
        <v>377</v>
      </c>
      <c r="AN406" s="6">
        <f t="shared" si="36"/>
        <v>231.2</v>
      </c>
      <c r="AO406" s="6">
        <v>289</v>
      </c>
      <c r="AP406" s="6">
        <v>289</v>
      </c>
      <c r="AQ406" s="6">
        <v>144.5</v>
      </c>
      <c r="AR406" s="6">
        <f t="shared" si="37"/>
        <v>289</v>
      </c>
      <c r="AS406" s="6">
        <f t="shared" si="38"/>
        <v>317.90000000000003</v>
      </c>
      <c r="AT406" s="6">
        <f t="shared" si="39"/>
        <v>57.800000000000011</v>
      </c>
      <c r="AU406" s="7">
        <v>0.2</v>
      </c>
      <c r="AV406" s="7">
        <f t="shared" si="40"/>
        <v>0.6</v>
      </c>
      <c r="AW406" s="5">
        <v>217.54</v>
      </c>
      <c r="AX406">
        <v>2</v>
      </c>
      <c r="AY406">
        <f>VLOOKUP(A406,'[2]查询当前所有门店保管帐库存（后勤用）'!$D$1:$G$65536,4,FALSE)</f>
        <v>7</v>
      </c>
      <c r="AZ406">
        <f t="shared" si="41"/>
        <v>3</v>
      </c>
    </row>
    <row r="407" spans="1:54">
      <c r="A407" s="5">
        <v>67844</v>
      </c>
      <c r="B407" s="5" t="s">
        <v>534</v>
      </c>
      <c r="C407" s="5"/>
      <c r="D407" s="5"/>
      <c r="E407" s="5" t="s">
        <v>805</v>
      </c>
      <c r="F407" s="5" t="s">
        <v>460</v>
      </c>
      <c r="G407" s="5" t="s">
        <v>806</v>
      </c>
      <c r="H407" s="5" t="s">
        <v>722</v>
      </c>
      <c r="I407" s="5">
        <v>3</v>
      </c>
      <c r="J407" s="5">
        <v>644.23</v>
      </c>
      <c r="K407" s="5">
        <v>357.43</v>
      </c>
      <c r="L407" s="6" t="s">
        <v>807</v>
      </c>
      <c r="M407" s="5">
        <v>0.1</v>
      </c>
      <c r="N407" s="5">
        <v>21.47</v>
      </c>
      <c r="O407" s="5">
        <v>37</v>
      </c>
      <c r="P407" s="5">
        <v>3537.2</v>
      </c>
      <c r="Q407" s="5">
        <v>370</v>
      </c>
      <c r="R407" s="5">
        <v>11</v>
      </c>
      <c r="S407" s="5">
        <v>1051.599725</v>
      </c>
      <c r="T407" s="5">
        <v>110</v>
      </c>
      <c r="U407" s="5">
        <v>480</v>
      </c>
      <c r="V407" s="5">
        <v>3</v>
      </c>
      <c r="W407" s="5" t="s">
        <v>486</v>
      </c>
      <c r="X407" s="5">
        <v>306</v>
      </c>
      <c r="Y407" s="5" t="s">
        <v>518</v>
      </c>
      <c r="Z407" s="5">
        <v>30602</v>
      </c>
      <c r="AA407" s="5" t="s">
        <v>524</v>
      </c>
      <c r="AB407" s="5" t="s">
        <v>364</v>
      </c>
      <c r="AC407" s="5" t="s">
        <v>361</v>
      </c>
      <c r="AD407" s="5" t="s">
        <v>362</v>
      </c>
      <c r="AE407" s="5" t="s">
        <v>363</v>
      </c>
      <c r="AF407" s="5" t="s">
        <v>479</v>
      </c>
      <c r="AG407" s="5" t="s">
        <v>375</v>
      </c>
      <c r="AH407" s="5" t="s">
        <v>364</v>
      </c>
      <c r="AI407" s="5" t="s">
        <v>364</v>
      </c>
      <c r="AJ407" s="5" t="s">
        <v>364</v>
      </c>
      <c r="AK407" s="5">
        <v>95.6</v>
      </c>
      <c r="AL407" s="6">
        <v>18288</v>
      </c>
      <c r="AM407" s="6" t="s">
        <v>724</v>
      </c>
      <c r="AN407" s="6">
        <f t="shared" si="36"/>
        <v>0</v>
      </c>
      <c r="AO407" s="6">
        <v>239</v>
      </c>
      <c r="AP407" s="6">
        <v>239</v>
      </c>
      <c r="AQ407" s="6">
        <v>119.5</v>
      </c>
      <c r="AR407" s="6">
        <f t="shared" si="37"/>
        <v>0</v>
      </c>
      <c r="AS407" s="6">
        <f t="shared" si="38"/>
        <v>0</v>
      </c>
      <c r="AT407" s="6">
        <f t="shared" si="39"/>
        <v>0</v>
      </c>
      <c r="AU407" s="7">
        <v>0.2</v>
      </c>
      <c r="AV407" s="7">
        <f t="shared" si="40"/>
        <v>0.6</v>
      </c>
      <c r="AW407" s="5">
        <v>214.74</v>
      </c>
      <c r="AX407">
        <v>1</v>
      </c>
      <c r="AY407">
        <f>VLOOKUP(A407,'[2]查询当前所有门店保管帐库存（后勤用）'!$D$1:$G$65536,4,FALSE)</f>
        <v>2</v>
      </c>
      <c r="AZ407">
        <f t="shared" si="41"/>
        <v>0</v>
      </c>
    </row>
    <row r="408" spans="1:54">
      <c r="A408" s="5">
        <v>88055</v>
      </c>
      <c r="B408" s="5" t="s">
        <v>631</v>
      </c>
      <c r="C408" s="5"/>
      <c r="D408" s="5"/>
      <c r="E408" s="5" t="s">
        <v>808</v>
      </c>
      <c r="F408" s="5" t="s">
        <v>460</v>
      </c>
      <c r="G408" s="5" t="s">
        <v>809</v>
      </c>
      <c r="H408" s="5" t="s">
        <v>722</v>
      </c>
      <c r="I408" s="5">
        <v>8</v>
      </c>
      <c r="J408" s="5">
        <v>2031.69</v>
      </c>
      <c r="K408" s="5">
        <v>1074.8900000000001</v>
      </c>
      <c r="L408" s="6" t="s">
        <v>810</v>
      </c>
      <c r="M408" s="5">
        <v>0.27</v>
      </c>
      <c r="N408" s="5">
        <v>67.72</v>
      </c>
      <c r="O408" s="5" t="s">
        <v>364</v>
      </c>
      <c r="P408" s="5" t="s">
        <v>364</v>
      </c>
      <c r="Q408" s="5" t="s">
        <v>372</v>
      </c>
      <c r="R408" s="5">
        <v>13</v>
      </c>
      <c r="S408" s="5">
        <v>1554.8</v>
      </c>
      <c r="T408" s="5">
        <v>48.75</v>
      </c>
      <c r="U408" s="5">
        <v>48.75</v>
      </c>
      <c r="V408" s="5">
        <v>3</v>
      </c>
      <c r="W408" s="5" t="s">
        <v>486</v>
      </c>
      <c r="X408" s="5">
        <v>306</v>
      </c>
      <c r="Y408" s="5" t="s">
        <v>518</v>
      </c>
      <c r="Z408" s="5">
        <v>30603</v>
      </c>
      <c r="AA408" s="5" t="s">
        <v>519</v>
      </c>
      <c r="AB408" s="5" t="s">
        <v>373</v>
      </c>
      <c r="AC408" s="5" t="s">
        <v>361</v>
      </c>
      <c r="AD408" s="5" t="s">
        <v>362</v>
      </c>
      <c r="AE408" s="5" t="s">
        <v>363</v>
      </c>
      <c r="AF408" s="5" t="s">
        <v>479</v>
      </c>
      <c r="AG408" s="5" t="s">
        <v>375</v>
      </c>
      <c r="AH408" s="5" t="s">
        <v>364</v>
      </c>
      <c r="AI408" s="5" t="s">
        <v>364</v>
      </c>
      <c r="AJ408" s="5" t="s">
        <v>364</v>
      </c>
      <c r="AK408" s="5">
        <v>119.6</v>
      </c>
      <c r="AL408" s="6">
        <v>5</v>
      </c>
      <c r="AM408" s="6" t="s">
        <v>377</v>
      </c>
      <c r="AN408" s="6">
        <f t="shared" si="36"/>
        <v>0</v>
      </c>
      <c r="AO408" s="6">
        <v>299</v>
      </c>
      <c r="AP408" s="6">
        <v>299</v>
      </c>
      <c r="AQ408" s="6">
        <v>149.5</v>
      </c>
      <c r="AR408" s="6">
        <f t="shared" si="37"/>
        <v>0</v>
      </c>
      <c r="AS408" s="6">
        <f t="shared" si="38"/>
        <v>0</v>
      </c>
      <c r="AT408" s="6">
        <f t="shared" si="39"/>
        <v>0</v>
      </c>
      <c r="AU408" s="7">
        <v>0.2</v>
      </c>
      <c r="AV408" s="7">
        <f t="shared" si="40"/>
        <v>0.6</v>
      </c>
      <c r="AW408" s="5">
        <v>253.96</v>
      </c>
      <c r="AX408">
        <v>1</v>
      </c>
      <c r="AY408">
        <f>VLOOKUP(A408,'[2]查询当前所有门店保管帐库存（后勤用）'!$D$1:$G$65536,4,FALSE)</f>
        <v>3</v>
      </c>
      <c r="AZ408">
        <f t="shared" si="41"/>
        <v>1</v>
      </c>
    </row>
    <row r="409" spans="1:54">
      <c r="A409" s="5">
        <v>112229</v>
      </c>
      <c r="B409" s="5" t="s">
        <v>534</v>
      </c>
      <c r="C409" s="5">
        <f>VLOOKUP(A409,[1]查询时间段分门店销售明细!$D$1:$N$65536,11,FALSE)</f>
        <v>3</v>
      </c>
      <c r="D409" s="5">
        <f>VLOOKUP(A409,[1]查询时间段分门店销售明细!$D$1:$O$65536,12,FALSE)</f>
        <v>764.05</v>
      </c>
      <c r="E409" s="5" t="s">
        <v>811</v>
      </c>
      <c r="F409" s="5" t="s">
        <v>460</v>
      </c>
      <c r="G409" s="5" t="s">
        <v>812</v>
      </c>
      <c r="H409" s="5" t="s">
        <v>722</v>
      </c>
      <c r="I409" s="5">
        <v>15</v>
      </c>
      <c r="J409" s="5">
        <v>3342.24</v>
      </c>
      <c r="K409" s="5">
        <v>1788.24</v>
      </c>
      <c r="L409" s="6" t="s">
        <v>813</v>
      </c>
      <c r="M409" s="5">
        <v>0.5</v>
      </c>
      <c r="N409" s="5">
        <v>111.41</v>
      </c>
      <c r="O409" s="5" t="s">
        <v>364</v>
      </c>
      <c r="P409" s="5" t="s">
        <v>364</v>
      </c>
      <c r="Q409" s="5" t="s">
        <v>372</v>
      </c>
      <c r="R409" s="5">
        <v>22</v>
      </c>
      <c r="S409" s="5">
        <v>2279.1999999999998</v>
      </c>
      <c r="T409" s="5">
        <v>44</v>
      </c>
      <c r="U409" s="5">
        <v>44</v>
      </c>
      <c r="V409" s="5">
        <v>3</v>
      </c>
      <c r="W409" s="5" t="s">
        <v>486</v>
      </c>
      <c r="X409" s="5">
        <v>312</v>
      </c>
      <c r="Y409" s="5" t="s">
        <v>650</v>
      </c>
      <c r="Z409" s="5">
        <v>31203</v>
      </c>
      <c r="AA409" s="5" t="s">
        <v>650</v>
      </c>
      <c r="AB409" s="5" t="s">
        <v>373</v>
      </c>
      <c r="AC409" s="5" t="s">
        <v>361</v>
      </c>
      <c r="AD409" s="5" t="s">
        <v>362</v>
      </c>
      <c r="AE409" s="5" t="s">
        <v>363</v>
      </c>
      <c r="AF409" s="5" t="s">
        <v>479</v>
      </c>
      <c r="AG409" s="5" t="s">
        <v>375</v>
      </c>
      <c r="AH409" s="5" t="s">
        <v>364</v>
      </c>
      <c r="AI409" s="5" t="s">
        <v>364</v>
      </c>
      <c r="AJ409" s="5" t="s">
        <v>364</v>
      </c>
      <c r="AK409" s="5">
        <v>103.6</v>
      </c>
      <c r="AL409" s="6">
        <v>5</v>
      </c>
      <c r="AM409" s="6" t="s">
        <v>377</v>
      </c>
      <c r="AN409" s="6">
        <f t="shared" si="36"/>
        <v>310.79999999999995</v>
      </c>
      <c r="AO409" s="6">
        <v>259</v>
      </c>
      <c r="AP409" s="6">
        <v>259</v>
      </c>
      <c r="AQ409" s="6">
        <v>129.5</v>
      </c>
      <c r="AR409" s="6">
        <f t="shared" si="37"/>
        <v>388.5</v>
      </c>
      <c r="AS409" s="6">
        <f t="shared" si="38"/>
        <v>453.25</v>
      </c>
      <c r="AT409" s="6">
        <f t="shared" si="39"/>
        <v>77.700000000000045</v>
      </c>
      <c r="AU409" s="7">
        <v>0.2</v>
      </c>
      <c r="AV409" s="7">
        <f t="shared" si="40"/>
        <v>0.6</v>
      </c>
      <c r="AW409" s="5">
        <v>222.82</v>
      </c>
      <c r="AX409">
        <v>3</v>
      </c>
      <c r="AY409">
        <f>VLOOKUP(A409,'[2]查询当前所有门店保管帐库存（后勤用）'!$D$1:$G$65536,4,FALSE)</f>
        <v>5</v>
      </c>
      <c r="AZ409">
        <f t="shared" si="41"/>
        <v>-1</v>
      </c>
      <c r="BA409">
        <v>3</v>
      </c>
    </row>
    <row r="410" spans="1:54">
      <c r="A410" s="5">
        <v>115431</v>
      </c>
      <c r="B410" s="5" t="s">
        <v>534</v>
      </c>
      <c r="C410" s="5"/>
      <c r="D410" s="5"/>
      <c r="E410" s="5" t="s">
        <v>814</v>
      </c>
      <c r="F410" s="5" t="s">
        <v>460</v>
      </c>
      <c r="G410" s="5" t="s">
        <v>815</v>
      </c>
      <c r="H410" s="5" t="s">
        <v>722</v>
      </c>
      <c r="I410" s="5">
        <v>49</v>
      </c>
      <c r="J410" s="5">
        <v>8640</v>
      </c>
      <c r="K410" s="5">
        <v>4543.6000000000004</v>
      </c>
      <c r="L410" s="6" t="s">
        <v>816</v>
      </c>
      <c r="M410" s="5">
        <v>1.63</v>
      </c>
      <c r="N410" s="5">
        <v>288</v>
      </c>
      <c r="O410" s="5" t="s">
        <v>364</v>
      </c>
      <c r="P410" s="5" t="s">
        <v>364</v>
      </c>
      <c r="Q410" s="5" t="s">
        <v>372</v>
      </c>
      <c r="R410" s="5">
        <v>63</v>
      </c>
      <c r="S410" s="5">
        <v>5266.8</v>
      </c>
      <c r="T410" s="5">
        <v>38.57</v>
      </c>
      <c r="U410" s="5">
        <v>38.57</v>
      </c>
      <c r="V410" s="5">
        <v>3</v>
      </c>
      <c r="W410" s="5" t="s">
        <v>486</v>
      </c>
      <c r="X410" s="5">
        <v>310</v>
      </c>
      <c r="Y410" s="5" t="s">
        <v>817</v>
      </c>
      <c r="Z410" s="5">
        <v>31001</v>
      </c>
      <c r="AA410" s="5" t="s">
        <v>817</v>
      </c>
      <c r="AB410" s="5" t="s">
        <v>373</v>
      </c>
      <c r="AC410" s="5" t="s">
        <v>361</v>
      </c>
      <c r="AD410" s="5" t="s">
        <v>362</v>
      </c>
      <c r="AE410" s="5" t="s">
        <v>363</v>
      </c>
      <c r="AF410" s="5" t="s">
        <v>479</v>
      </c>
      <c r="AG410" s="5" t="s">
        <v>375</v>
      </c>
      <c r="AH410" s="5" t="s">
        <v>364</v>
      </c>
      <c r="AI410" s="5" t="s">
        <v>364</v>
      </c>
      <c r="AJ410" s="5" t="s">
        <v>364</v>
      </c>
      <c r="AK410" s="5">
        <v>83.6</v>
      </c>
      <c r="AL410" s="6">
        <v>5</v>
      </c>
      <c r="AM410" s="6" t="s">
        <v>377</v>
      </c>
      <c r="AN410" s="6">
        <f t="shared" si="36"/>
        <v>0</v>
      </c>
      <c r="AO410" s="6">
        <v>209</v>
      </c>
      <c r="AP410" s="6">
        <v>209</v>
      </c>
      <c r="AQ410" s="6">
        <v>104.5</v>
      </c>
      <c r="AR410" s="6">
        <f t="shared" si="37"/>
        <v>0</v>
      </c>
      <c r="AS410" s="6">
        <f t="shared" si="38"/>
        <v>0</v>
      </c>
      <c r="AT410" s="6">
        <f t="shared" si="39"/>
        <v>0</v>
      </c>
      <c r="AU410" s="7">
        <v>0.2</v>
      </c>
      <c r="AV410" s="7">
        <f t="shared" si="40"/>
        <v>0.6</v>
      </c>
      <c r="AW410" s="5">
        <v>176.33</v>
      </c>
      <c r="AX410">
        <v>2</v>
      </c>
      <c r="AY410">
        <f>VLOOKUP(A410,'[2]查询当前所有门店保管帐库存（后勤用）'!$D$1:$G$65536,4,FALSE)</f>
        <v>12</v>
      </c>
      <c r="AZ410">
        <f t="shared" si="41"/>
        <v>8</v>
      </c>
    </row>
    <row r="411" spans="1:54">
      <c r="A411" s="5">
        <v>66994</v>
      </c>
      <c r="B411" s="5" t="s">
        <v>534</v>
      </c>
      <c r="C411" s="5"/>
      <c r="D411" s="5"/>
      <c r="E411" s="5" t="s">
        <v>818</v>
      </c>
      <c r="F411" s="5" t="s">
        <v>765</v>
      </c>
      <c r="G411" s="5" t="s">
        <v>766</v>
      </c>
      <c r="H411" s="5" t="s">
        <v>722</v>
      </c>
      <c r="I411" s="5">
        <v>5</v>
      </c>
      <c r="J411" s="5">
        <v>956.97</v>
      </c>
      <c r="K411" s="5">
        <v>478.97</v>
      </c>
      <c r="L411" s="6" t="s">
        <v>819</v>
      </c>
      <c r="M411" s="5">
        <v>0.17</v>
      </c>
      <c r="N411" s="5">
        <v>31.9</v>
      </c>
      <c r="O411" s="5">
        <v>50</v>
      </c>
      <c r="P411" s="5">
        <v>4780</v>
      </c>
      <c r="Q411" s="5">
        <v>300</v>
      </c>
      <c r="R411" s="5">
        <v>13</v>
      </c>
      <c r="S411" s="5">
        <v>1242.8</v>
      </c>
      <c r="T411" s="5">
        <v>78</v>
      </c>
      <c r="U411" s="5">
        <v>378</v>
      </c>
      <c r="V411" s="5">
        <v>3</v>
      </c>
      <c r="W411" s="5" t="s">
        <v>486</v>
      </c>
      <c r="X411" s="5">
        <v>302</v>
      </c>
      <c r="Y411" s="5" t="s">
        <v>487</v>
      </c>
      <c r="Z411" s="5">
        <v>30208</v>
      </c>
      <c r="AA411" s="5" t="s">
        <v>675</v>
      </c>
      <c r="AB411" s="5" t="s">
        <v>373</v>
      </c>
      <c r="AC411" s="5" t="s">
        <v>361</v>
      </c>
      <c r="AD411" s="5" t="s">
        <v>362</v>
      </c>
      <c r="AE411" s="5" t="s">
        <v>363</v>
      </c>
      <c r="AF411" s="5" t="s">
        <v>479</v>
      </c>
      <c r="AG411" s="5" t="s">
        <v>375</v>
      </c>
      <c r="AH411" s="5" t="s">
        <v>364</v>
      </c>
      <c r="AI411" s="5" t="s">
        <v>364</v>
      </c>
      <c r="AJ411" s="5" t="s">
        <v>364</v>
      </c>
      <c r="AK411" s="5">
        <v>95.6</v>
      </c>
      <c r="AL411" s="6">
        <v>18288</v>
      </c>
      <c r="AM411" s="6" t="s">
        <v>724</v>
      </c>
      <c r="AN411" s="6">
        <f t="shared" si="36"/>
        <v>0</v>
      </c>
      <c r="AO411" s="6">
        <v>239</v>
      </c>
      <c r="AP411" s="6">
        <v>239</v>
      </c>
      <c r="AQ411" s="6">
        <v>119.5</v>
      </c>
      <c r="AR411" s="6">
        <f t="shared" si="37"/>
        <v>0</v>
      </c>
      <c r="AS411" s="6">
        <f t="shared" si="38"/>
        <v>0</v>
      </c>
      <c r="AT411" s="6">
        <f t="shared" si="39"/>
        <v>0</v>
      </c>
      <c r="AU411" s="7">
        <v>0.2</v>
      </c>
      <c r="AV411" s="7">
        <f t="shared" si="40"/>
        <v>0.6</v>
      </c>
      <c r="AW411" s="5">
        <v>191.39</v>
      </c>
      <c r="AX411">
        <v>1</v>
      </c>
      <c r="AY411">
        <f>VLOOKUP(A411,'[2]查询当前所有门店保管帐库存（后勤用）'!$D$1:$G$65536,4,FALSE)</f>
        <v>6</v>
      </c>
      <c r="AZ411">
        <f t="shared" si="41"/>
        <v>4</v>
      </c>
    </row>
    <row r="412" spans="1:54">
      <c r="A412" s="5">
        <v>111978</v>
      </c>
      <c r="B412" s="5" t="s">
        <v>534</v>
      </c>
      <c r="C412" s="5">
        <f>VLOOKUP(A412,[1]查询时间段分门店销售明细!$D$1:$N$65536,11,FALSE)</f>
        <v>3</v>
      </c>
      <c r="D412" s="5">
        <f>VLOOKUP(A412,[1]查询时间段分门店销售明细!$D$1:$O$65536,12,FALSE)</f>
        <v>277.52999999999997</v>
      </c>
      <c r="E412" s="5" t="s">
        <v>820</v>
      </c>
      <c r="F412" s="5" t="s">
        <v>460</v>
      </c>
      <c r="G412" s="5" t="s">
        <v>821</v>
      </c>
      <c r="H412" s="5" t="s">
        <v>722</v>
      </c>
      <c r="I412" s="5">
        <v>16</v>
      </c>
      <c r="J412" s="5">
        <v>1326.09</v>
      </c>
      <c r="K412" s="5">
        <v>692.49</v>
      </c>
      <c r="L412" s="6" t="s">
        <v>822</v>
      </c>
      <c r="M412" s="5">
        <v>0.53</v>
      </c>
      <c r="N412" s="5">
        <v>44.2</v>
      </c>
      <c r="O412" s="5" t="s">
        <v>364</v>
      </c>
      <c r="P412" s="5" t="s">
        <v>364</v>
      </c>
      <c r="Q412" s="5" t="s">
        <v>372</v>
      </c>
      <c r="R412" s="5">
        <v>19</v>
      </c>
      <c r="S412" s="5">
        <v>752.4</v>
      </c>
      <c r="T412" s="5">
        <v>35.630000000000003</v>
      </c>
      <c r="U412" s="5">
        <v>35.630000000000003</v>
      </c>
      <c r="V412" s="5">
        <v>3</v>
      </c>
      <c r="W412" s="5" t="s">
        <v>486</v>
      </c>
      <c r="X412" s="5">
        <v>306</v>
      </c>
      <c r="Y412" s="5" t="s">
        <v>518</v>
      </c>
      <c r="Z412" s="5">
        <v>30601</v>
      </c>
      <c r="AA412" s="5" t="s">
        <v>551</v>
      </c>
      <c r="AB412" s="5" t="s">
        <v>373</v>
      </c>
      <c r="AC412" s="5" t="s">
        <v>361</v>
      </c>
      <c r="AD412" s="5" t="s">
        <v>362</v>
      </c>
      <c r="AE412" s="5" t="s">
        <v>363</v>
      </c>
      <c r="AF412" s="5" t="s">
        <v>479</v>
      </c>
      <c r="AG412" s="5" t="s">
        <v>375</v>
      </c>
      <c r="AH412" s="5" t="s">
        <v>364</v>
      </c>
      <c r="AI412" s="5" t="s">
        <v>364</v>
      </c>
      <c r="AJ412" s="5" t="s">
        <v>364</v>
      </c>
      <c r="AK412" s="5">
        <v>39.6</v>
      </c>
      <c r="AL412" s="6">
        <v>5</v>
      </c>
      <c r="AM412" s="6" t="s">
        <v>377</v>
      </c>
      <c r="AN412" s="6">
        <f t="shared" si="36"/>
        <v>118.80000000000001</v>
      </c>
      <c r="AO412" s="6">
        <v>99</v>
      </c>
      <c r="AP412" s="6">
        <v>99</v>
      </c>
      <c r="AQ412" s="6">
        <v>49.5</v>
      </c>
      <c r="AR412" s="6">
        <f t="shared" si="37"/>
        <v>148.5</v>
      </c>
      <c r="AS412" s="6">
        <f t="shared" si="38"/>
        <v>158.72999999999996</v>
      </c>
      <c r="AT412" s="6">
        <f t="shared" si="39"/>
        <v>29.699999999999989</v>
      </c>
      <c r="AU412" s="7">
        <v>0.2</v>
      </c>
      <c r="AV412" s="7">
        <f t="shared" si="40"/>
        <v>0.6</v>
      </c>
      <c r="AW412" s="5">
        <v>82.88</v>
      </c>
      <c r="AX412">
        <v>3</v>
      </c>
      <c r="AY412">
        <f>VLOOKUP(A412,'[2]查询当前所有门店保管帐库存（后勤用）'!$D$1:$G$65536,4,FALSE)</f>
        <v>11</v>
      </c>
      <c r="AZ412">
        <f t="shared" si="41"/>
        <v>5</v>
      </c>
    </row>
    <row r="413" spans="1:54">
      <c r="A413" s="5">
        <v>112230</v>
      </c>
      <c r="B413" s="5" t="s">
        <v>534</v>
      </c>
      <c r="C413" s="5"/>
      <c r="D413" s="5"/>
      <c r="E413" s="5" t="s">
        <v>823</v>
      </c>
      <c r="F413" s="5" t="s">
        <v>460</v>
      </c>
      <c r="G413" s="5" t="s">
        <v>824</v>
      </c>
      <c r="H413" s="5" t="s">
        <v>722</v>
      </c>
      <c r="I413" s="5">
        <v>51</v>
      </c>
      <c r="J413" s="5">
        <v>8333.49</v>
      </c>
      <c r="K413" s="5">
        <v>4273.8900000000003</v>
      </c>
      <c r="L413" s="6" t="s">
        <v>825</v>
      </c>
      <c r="M413" s="5">
        <v>1.7</v>
      </c>
      <c r="N413" s="5">
        <v>277.77999999999997</v>
      </c>
      <c r="O413" s="5" t="s">
        <v>364</v>
      </c>
      <c r="P413" s="5" t="s">
        <v>364</v>
      </c>
      <c r="Q413" s="5" t="s">
        <v>372</v>
      </c>
      <c r="R413" s="5">
        <v>53</v>
      </c>
      <c r="S413" s="5">
        <v>4218.8</v>
      </c>
      <c r="T413" s="5">
        <v>31.18</v>
      </c>
      <c r="U413" s="5">
        <v>31.18</v>
      </c>
      <c r="V413" s="5">
        <v>3</v>
      </c>
      <c r="W413" s="5" t="s">
        <v>486</v>
      </c>
      <c r="X413" s="5">
        <v>304</v>
      </c>
      <c r="Y413" s="5" t="s">
        <v>496</v>
      </c>
      <c r="Z413" s="5">
        <v>30402</v>
      </c>
      <c r="AA413" s="5" t="s">
        <v>600</v>
      </c>
      <c r="AB413" s="5" t="s">
        <v>373</v>
      </c>
      <c r="AC413" s="5" t="s">
        <v>361</v>
      </c>
      <c r="AD413" s="5" t="s">
        <v>362</v>
      </c>
      <c r="AE413" s="5" t="s">
        <v>363</v>
      </c>
      <c r="AF413" s="5" t="s">
        <v>479</v>
      </c>
      <c r="AG413" s="5" t="s">
        <v>375</v>
      </c>
      <c r="AH413" s="5" t="s">
        <v>364</v>
      </c>
      <c r="AI413" s="5" t="s">
        <v>364</v>
      </c>
      <c r="AJ413" s="5" t="s">
        <v>364</v>
      </c>
      <c r="AK413" s="5">
        <v>79.599999999999994</v>
      </c>
      <c r="AL413" s="6">
        <v>5</v>
      </c>
      <c r="AM413" s="6" t="s">
        <v>377</v>
      </c>
      <c r="AN413" s="6">
        <f t="shared" si="36"/>
        <v>0</v>
      </c>
      <c r="AO413" s="6">
        <v>199</v>
      </c>
      <c r="AP413" s="6">
        <v>199</v>
      </c>
      <c r="AQ413" s="6">
        <v>99.5</v>
      </c>
      <c r="AR413" s="6">
        <f t="shared" si="37"/>
        <v>0</v>
      </c>
      <c r="AS413" s="6">
        <f t="shared" si="38"/>
        <v>0</v>
      </c>
      <c r="AT413" s="6">
        <f t="shared" si="39"/>
        <v>0</v>
      </c>
      <c r="AU413" s="7">
        <v>0.2</v>
      </c>
      <c r="AV413" s="7">
        <f t="shared" si="40"/>
        <v>0.6</v>
      </c>
      <c r="AW413" s="5">
        <v>163.4</v>
      </c>
      <c r="AX413">
        <v>3</v>
      </c>
      <c r="AY413">
        <f>VLOOKUP(A413,'[2]查询当前所有门店保管帐库存（后勤用）'!$D$1:$G$65536,4,FALSE)</f>
        <v>24</v>
      </c>
      <c r="AZ413">
        <f t="shared" si="41"/>
        <v>18</v>
      </c>
    </row>
    <row r="414" spans="1:54">
      <c r="A414" s="5">
        <v>103774</v>
      </c>
      <c r="B414" s="5" t="s">
        <v>534</v>
      </c>
      <c r="C414" s="5"/>
      <c r="D414" s="5"/>
      <c r="E414" s="5" t="s">
        <v>826</v>
      </c>
      <c r="F414" s="5" t="s">
        <v>460</v>
      </c>
      <c r="G414" s="5" t="s">
        <v>827</v>
      </c>
      <c r="H414" s="5" t="s">
        <v>722</v>
      </c>
      <c r="I414" s="5" t="s">
        <v>364</v>
      </c>
      <c r="J414" s="5" t="s">
        <v>364</v>
      </c>
      <c r="K414" s="5" t="s">
        <v>364</v>
      </c>
      <c r="L414" s="6" t="s">
        <v>437</v>
      </c>
      <c r="M414" s="5" t="s">
        <v>364</v>
      </c>
      <c r="N414" s="5" t="s">
        <v>364</v>
      </c>
      <c r="O414" s="5">
        <v>91</v>
      </c>
      <c r="P414" s="5">
        <v>6515.6</v>
      </c>
      <c r="Q414" s="5" t="s">
        <v>438</v>
      </c>
      <c r="R414" s="5">
        <v>3</v>
      </c>
      <c r="S414" s="5">
        <v>214.8</v>
      </c>
      <c r="T414" s="5" t="s">
        <v>438</v>
      </c>
      <c r="U414" s="5" t="s">
        <v>438</v>
      </c>
      <c r="V414" s="5">
        <v>3</v>
      </c>
      <c r="W414" s="5" t="s">
        <v>486</v>
      </c>
      <c r="X414" s="5">
        <v>314</v>
      </c>
      <c r="Y414" s="5" t="s">
        <v>715</v>
      </c>
      <c r="Z414" s="5">
        <v>31401</v>
      </c>
      <c r="AA414" s="5" t="s">
        <v>715</v>
      </c>
      <c r="AB414" s="5" t="s">
        <v>373</v>
      </c>
      <c r="AC414" s="5" t="s">
        <v>361</v>
      </c>
      <c r="AD414" s="5" t="s">
        <v>362</v>
      </c>
      <c r="AE414" s="5" t="s">
        <v>363</v>
      </c>
      <c r="AF414" s="5" t="s">
        <v>479</v>
      </c>
      <c r="AG414" s="5" t="s">
        <v>375</v>
      </c>
      <c r="AH414" s="5" t="s">
        <v>364</v>
      </c>
      <c r="AI414" s="5" t="s">
        <v>364</v>
      </c>
      <c r="AJ414" s="5" t="s">
        <v>364</v>
      </c>
      <c r="AK414" s="5">
        <v>71.599999999999994</v>
      </c>
      <c r="AL414" s="6">
        <v>18288</v>
      </c>
      <c r="AM414" s="6" t="s">
        <v>724</v>
      </c>
      <c r="AN414" s="6">
        <f t="shared" si="36"/>
        <v>0</v>
      </c>
      <c r="AO414" s="6">
        <v>179</v>
      </c>
      <c r="AP414" s="6">
        <v>179</v>
      </c>
      <c r="AQ414" s="6">
        <v>89.5</v>
      </c>
      <c r="AR414" s="6">
        <f t="shared" si="37"/>
        <v>0</v>
      </c>
      <c r="AS414" s="6">
        <f t="shared" si="38"/>
        <v>0</v>
      </c>
      <c r="AT414" s="6">
        <f t="shared" si="39"/>
        <v>0</v>
      </c>
      <c r="AU414" s="7">
        <v>0.2</v>
      </c>
      <c r="AV414" s="7">
        <f t="shared" si="40"/>
        <v>0.6</v>
      </c>
      <c r="AW414" s="5" t="s">
        <v>438</v>
      </c>
      <c r="AX414">
        <v>0</v>
      </c>
      <c r="AY414">
        <f>VLOOKUP(A414,'[2]查询当前所有门店保管帐库存（后勤用）'!$D$1:$G$65536,4,FALSE)</f>
        <v>3</v>
      </c>
      <c r="AZ414">
        <f t="shared" si="41"/>
        <v>3</v>
      </c>
    </row>
    <row r="415" spans="1:54">
      <c r="A415" s="5">
        <v>109255</v>
      </c>
      <c r="B415" s="5" t="s">
        <v>534</v>
      </c>
      <c r="C415" s="5"/>
      <c r="D415" s="5"/>
      <c r="E415" s="5" t="s">
        <v>828</v>
      </c>
      <c r="F415" s="5" t="s">
        <v>460</v>
      </c>
      <c r="G415" s="5" t="s">
        <v>829</v>
      </c>
      <c r="H415" s="5" t="s">
        <v>722</v>
      </c>
      <c r="I415" s="5" t="s">
        <v>364</v>
      </c>
      <c r="J415" s="5" t="s">
        <v>364</v>
      </c>
      <c r="K415" s="5" t="s">
        <v>364</v>
      </c>
      <c r="L415" s="6" t="s">
        <v>437</v>
      </c>
      <c r="M415" s="5" t="s">
        <v>364</v>
      </c>
      <c r="N415" s="5" t="s">
        <v>364</v>
      </c>
      <c r="O415" s="5" t="s">
        <v>364</v>
      </c>
      <c r="P415" s="5" t="s">
        <v>364</v>
      </c>
      <c r="Q415" s="5" t="s">
        <v>438</v>
      </c>
      <c r="R415" s="5">
        <v>3</v>
      </c>
      <c r="S415" s="5">
        <v>214.8</v>
      </c>
      <c r="T415" s="5" t="s">
        <v>438</v>
      </c>
      <c r="U415" s="5" t="s">
        <v>438</v>
      </c>
      <c r="V415" s="5">
        <v>3</v>
      </c>
      <c r="W415" s="5" t="s">
        <v>486</v>
      </c>
      <c r="X415" s="5">
        <v>314</v>
      </c>
      <c r="Y415" s="5" t="s">
        <v>715</v>
      </c>
      <c r="Z415" s="5">
        <v>31403</v>
      </c>
      <c r="AA415" s="5" t="s">
        <v>830</v>
      </c>
      <c r="AB415" s="5" t="s">
        <v>364</v>
      </c>
      <c r="AC415" s="5" t="s">
        <v>361</v>
      </c>
      <c r="AD415" s="5" t="s">
        <v>362</v>
      </c>
      <c r="AE415" s="5" t="s">
        <v>363</v>
      </c>
      <c r="AF415" s="5" t="s">
        <v>479</v>
      </c>
      <c r="AG415" s="5" t="s">
        <v>375</v>
      </c>
      <c r="AH415" s="5" t="s">
        <v>364</v>
      </c>
      <c r="AI415" s="5" t="s">
        <v>364</v>
      </c>
      <c r="AJ415" s="5" t="s">
        <v>364</v>
      </c>
      <c r="AK415" s="5">
        <v>71.599999999999994</v>
      </c>
      <c r="AL415" s="6">
        <v>18288</v>
      </c>
      <c r="AM415" s="6" t="s">
        <v>724</v>
      </c>
      <c r="AN415" s="6">
        <f t="shared" si="36"/>
        <v>0</v>
      </c>
      <c r="AO415" s="6">
        <v>179</v>
      </c>
      <c r="AP415" s="6">
        <v>179</v>
      </c>
      <c r="AQ415" s="6">
        <v>89.5</v>
      </c>
      <c r="AR415" s="6">
        <f t="shared" si="37"/>
        <v>0</v>
      </c>
      <c r="AS415" s="6">
        <f t="shared" si="38"/>
        <v>0</v>
      </c>
      <c r="AT415" s="6">
        <f t="shared" si="39"/>
        <v>0</v>
      </c>
      <c r="AU415" s="7">
        <v>0.2</v>
      </c>
      <c r="AV415" s="7">
        <f t="shared" si="40"/>
        <v>0.6</v>
      </c>
      <c r="AW415" s="5" t="s">
        <v>438</v>
      </c>
      <c r="AX415">
        <v>0</v>
      </c>
      <c r="AY415">
        <v>0</v>
      </c>
      <c r="AZ415">
        <f t="shared" si="41"/>
        <v>0</v>
      </c>
    </row>
    <row r="416" spans="1:54">
      <c r="A416" s="5">
        <v>90677</v>
      </c>
      <c r="B416" s="5" t="s">
        <v>534</v>
      </c>
      <c r="C416" s="5"/>
      <c r="D416" s="5"/>
      <c r="E416" s="5" t="s">
        <v>828</v>
      </c>
      <c r="F416" s="5" t="s">
        <v>460</v>
      </c>
      <c r="G416" s="5" t="s">
        <v>831</v>
      </c>
      <c r="H416" s="5" t="s">
        <v>722</v>
      </c>
      <c r="I416" s="5" t="s">
        <v>364</v>
      </c>
      <c r="J416" s="5" t="s">
        <v>364</v>
      </c>
      <c r="K416" s="5" t="s">
        <v>364</v>
      </c>
      <c r="L416" s="6" t="s">
        <v>437</v>
      </c>
      <c r="M416" s="5" t="s">
        <v>364</v>
      </c>
      <c r="N416" s="5" t="s">
        <v>364</v>
      </c>
      <c r="O416" s="5" t="s">
        <v>364</v>
      </c>
      <c r="P416" s="5" t="s">
        <v>364</v>
      </c>
      <c r="Q416" s="5" t="s">
        <v>438</v>
      </c>
      <c r="R416" s="5">
        <v>1</v>
      </c>
      <c r="S416" s="5">
        <v>71.599999999999994</v>
      </c>
      <c r="T416" s="5" t="s">
        <v>438</v>
      </c>
      <c r="U416" s="5" t="s">
        <v>438</v>
      </c>
      <c r="V416" s="5">
        <v>3</v>
      </c>
      <c r="W416" s="5" t="s">
        <v>486</v>
      </c>
      <c r="X416" s="5">
        <v>314</v>
      </c>
      <c r="Y416" s="5" t="s">
        <v>715</v>
      </c>
      <c r="Z416" s="5">
        <v>31403</v>
      </c>
      <c r="AA416" s="5" t="s">
        <v>830</v>
      </c>
      <c r="AB416" s="5" t="s">
        <v>364</v>
      </c>
      <c r="AC416" s="5" t="s">
        <v>361</v>
      </c>
      <c r="AD416" s="5" t="s">
        <v>489</v>
      </c>
      <c r="AE416" s="5" t="s">
        <v>363</v>
      </c>
      <c r="AF416" s="5" t="s">
        <v>479</v>
      </c>
      <c r="AG416" s="5" t="s">
        <v>375</v>
      </c>
      <c r="AH416" s="5" t="s">
        <v>364</v>
      </c>
      <c r="AI416" s="5" t="s">
        <v>364</v>
      </c>
      <c r="AJ416" s="5" t="s">
        <v>364</v>
      </c>
      <c r="AK416" s="5">
        <v>71.599999999999994</v>
      </c>
      <c r="AL416" s="6">
        <v>18288</v>
      </c>
      <c r="AM416" s="6" t="s">
        <v>724</v>
      </c>
      <c r="AN416" s="6">
        <f t="shared" si="36"/>
        <v>0</v>
      </c>
      <c r="AO416" s="6">
        <v>179</v>
      </c>
      <c r="AP416" s="6">
        <v>179</v>
      </c>
      <c r="AQ416" s="6">
        <v>89.5</v>
      </c>
      <c r="AR416" s="6">
        <f t="shared" si="37"/>
        <v>0</v>
      </c>
      <c r="AS416" s="6">
        <f t="shared" si="38"/>
        <v>0</v>
      </c>
      <c r="AT416" s="6">
        <f t="shared" si="39"/>
        <v>0</v>
      </c>
      <c r="AU416" s="7">
        <v>0.2</v>
      </c>
      <c r="AV416" s="7">
        <f t="shared" si="40"/>
        <v>0.6</v>
      </c>
      <c r="AW416" s="5" t="s">
        <v>438</v>
      </c>
      <c r="AX416">
        <v>0</v>
      </c>
      <c r="AY416">
        <v>0</v>
      </c>
      <c r="AZ416">
        <f t="shared" si="41"/>
        <v>0</v>
      </c>
    </row>
    <row r="417" spans="1:54">
      <c r="A417" s="5">
        <v>112467</v>
      </c>
      <c r="B417" s="5" t="s">
        <v>351</v>
      </c>
      <c r="C417" s="5"/>
      <c r="D417" s="5"/>
      <c r="E417" s="5" t="s">
        <v>832</v>
      </c>
      <c r="F417" s="5" t="s">
        <v>460</v>
      </c>
      <c r="G417" s="5" t="s">
        <v>833</v>
      </c>
      <c r="H417" s="5" t="s">
        <v>722</v>
      </c>
      <c r="I417" s="5" t="s">
        <v>364</v>
      </c>
      <c r="J417" s="5" t="s">
        <v>364</v>
      </c>
      <c r="K417" s="5" t="s">
        <v>364</v>
      </c>
      <c r="L417" s="6" t="s">
        <v>437</v>
      </c>
      <c r="M417" s="5" t="s">
        <v>364</v>
      </c>
      <c r="N417" s="5" t="s">
        <v>364</v>
      </c>
      <c r="O417" s="5" t="s">
        <v>364</v>
      </c>
      <c r="P417" s="5" t="s">
        <v>364</v>
      </c>
      <c r="Q417" s="5" t="s">
        <v>438</v>
      </c>
      <c r="R417" s="5">
        <v>2</v>
      </c>
      <c r="S417" s="5">
        <v>323.99</v>
      </c>
      <c r="T417" s="5" t="s">
        <v>438</v>
      </c>
      <c r="U417" s="5" t="s">
        <v>438</v>
      </c>
      <c r="V417" s="5">
        <v>3</v>
      </c>
      <c r="W417" s="5" t="s">
        <v>486</v>
      </c>
      <c r="X417" s="5">
        <v>306</v>
      </c>
      <c r="Y417" s="5" t="s">
        <v>518</v>
      </c>
      <c r="Z417" s="5">
        <v>30601</v>
      </c>
      <c r="AA417" s="5" t="s">
        <v>551</v>
      </c>
      <c r="AB417" s="5" t="s">
        <v>373</v>
      </c>
      <c r="AC417" s="5" t="s">
        <v>361</v>
      </c>
      <c r="AD417" s="5" t="s">
        <v>362</v>
      </c>
      <c r="AE417" s="5" t="s">
        <v>363</v>
      </c>
      <c r="AF417" s="5" t="s">
        <v>479</v>
      </c>
      <c r="AG417" s="5" t="s">
        <v>375</v>
      </c>
      <c r="AH417" s="5" t="s">
        <v>364</v>
      </c>
      <c r="AI417" s="5" t="s">
        <v>364</v>
      </c>
      <c r="AJ417" s="5" t="s">
        <v>364</v>
      </c>
      <c r="AK417" s="5">
        <v>159.6</v>
      </c>
      <c r="AL417" s="6">
        <v>5</v>
      </c>
      <c r="AM417" s="6" t="s">
        <v>377</v>
      </c>
      <c r="AN417" s="6">
        <f t="shared" si="36"/>
        <v>0</v>
      </c>
      <c r="AO417" s="6">
        <v>399</v>
      </c>
      <c r="AP417" s="6">
        <v>399</v>
      </c>
      <c r="AQ417" s="6">
        <v>199.5</v>
      </c>
      <c r="AR417" s="6">
        <f t="shared" si="37"/>
        <v>0</v>
      </c>
      <c r="AS417" s="6">
        <f t="shared" si="38"/>
        <v>0</v>
      </c>
      <c r="AT417" s="6">
        <f t="shared" si="39"/>
        <v>0</v>
      </c>
      <c r="AU417" s="7">
        <v>0.2</v>
      </c>
      <c r="AV417" s="7">
        <f t="shared" si="40"/>
        <v>0.6</v>
      </c>
      <c r="AW417" s="5" t="s">
        <v>438</v>
      </c>
      <c r="AX417">
        <v>0</v>
      </c>
      <c r="AY417">
        <f>VLOOKUP(A417,'[2]查询当前所有门店保管帐库存（后勤用）'!$D$1:$G$65536,4,FALSE)</f>
        <v>1</v>
      </c>
      <c r="AZ417">
        <f t="shared" si="41"/>
        <v>1</v>
      </c>
    </row>
    <row r="418" spans="1:54">
      <c r="A418" s="5">
        <v>88091</v>
      </c>
      <c r="B418" s="5" t="s">
        <v>534</v>
      </c>
      <c r="C418" s="5"/>
      <c r="D418" s="5"/>
      <c r="E418" s="5" t="s">
        <v>834</v>
      </c>
      <c r="F418" s="5" t="s">
        <v>460</v>
      </c>
      <c r="G418" s="5" t="s">
        <v>835</v>
      </c>
      <c r="H418" s="5" t="s">
        <v>722</v>
      </c>
      <c r="I418" s="5">
        <v>8</v>
      </c>
      <c r="J418" s="5">
        <v>1975.64</v>
      </c>
      <c r="K418" s="5">
        <v>1018.84</v>
      </c>
      <c r="L418" s="6" t="s">
        <v>836</v>
      </c>
      <c r="M418" s="5">
        <v>0.27</v>
      </c>
      <c r="N418" s="5">
        <v>65.849999999999994</v>
      </c>
      <c r="O418" s="5">
        <v>49</v>
      </c>
      <c r="P418" s="5">
        <v>5860.4</v>
      </c>
      <c r="Q418" s="5">
        <v>183.75</v>
      </c>
      <c r="R418" s="5">
        <v>31</v>
      </c>
      <c r="S418" s="5">
        <v>3707.6</v>
      </c>
      <c r="T418" s="5">
        <v>116.25</v>
      </c>
      <c r="U418" s="5">
        <v>300</v>
      </c>
      <c r="V418" s="5">
        <v>3</v>
      </c>
      <c r="W418" s="5" t="s">
        <v>486</v>
      </c>
      <c r="X418" s="5">
        <v>306</v>
      </c>
      <c r="Y418" s="5" t="s">
        <v>518</v>
      </c>
      <c r="Z418" s="5">
        <v>30601</v>
      </c>
      <c r="AA418" s="5" t="s">
        <v>551</v>
      </c>
      <c r="AB418" s="5" t="s">
        <v>373</v>
      </c>
      <c r="AC418" s="5" t="s">
        <v>361</v>
      </c>
      <c r="AD418" s="5" t="s">
        <v>362</v>
      </c>
      <c r="AE418" s="5" t="s">
        <v>363</v>
      </c>
      <c r="AF418" s="5" t="s">
        <v>479</v>
      </c>
      <c r="AG418" s="5" t="s">
        <v>375</v>
      </c>
      <c r="AH418" s="5" t="s">
        <v>364</v>
      </c>
      <c r="AI418" s="5" t="s">
        <v>364</v>
      </c>
      <c r="AJ418" s="5" t="s">
        <v>364</v>
      </c>
      <c r="AK418" s="5">
        <v>119.6</v>
      </c>
      <c r="AL418" s="6">
        <v>18288</v>
      </c>
      <c r="AM418" s="6" t="s">
        <v>724</v>
      </c>
      <c r="AN418" s="6">
        <f t="shared" si="36"/>
        <v>0</v>
      </c>
      <c r="AO418" s="6">
        <v>299</v>
      </c>
      <c r="AP418" s="6">
        <v>299</v>
      </c>
      <c r="AQ418" s="6">
        <v>149.5</v>
      </c>
      <c r="AR418" s="6">
        <f t="shared" si="37"/>
        <v>0</v>
      </c>
      <c r="AS418" s="6">
        <f t="shared" si="38"/>
        <v>0</v>
      </c>
      <c r="AT418" s="6">
        <f t="shared" si="39"/>
        <v>0</v>
      </c>
      <c r="AU418" s="7">
        <v>0.2</v>
      </c>
      <c r="AV418" s="7">
        <f t="shared" si="40"/>
        <v>0.6</v>
      </c>
      <c r="AW418" s="5">
        <v>246.96</v>
      </c>
      <c r="AX418">
        <v>1</v>
      </c>
      <c r="AY418">
        <f>VLOOKUP(A418,'[2]查询当前所有门店保管帐库存（后勤用）'!$D$1:$G$65536,4,FALSE)</f>
        <v>2</v>
      </c>
      <c r="AZ418">
        <f t="shared" si="41"/>
        <v>0</v>
      </c>
    </row>
    <row r="419" spans="1:54">
      <c r="A419" s="5">
        <v>111977</v>
      </c>
      <c r="B419" s="5" t="s">
        <v>534</v>
      </c>
      <c r="C419" s="5"/>
      <c r="D419" s="5"/>
      <c r="E419" s="5" t="s">
        <v>837</v>
      </c>
      <c r="F419" s="5" t="s">
        <v>460</v>
      </c>
      <c r="G419" s="5" t="s">
        <v>838</v>
      </c>
      <c r="H419" s="5" t="s">
        <v>722</v>
      </c>
      <c r="I419" s="5">
        <v>2</v>
      </c>
      <c r="J419" s="5">
        <v>581.54999999999995</v>
      </c>
      <c r="K419" s="5">
        <v>318.35000000000002</v>
      </c>
      <c r="L419" s="6" t="s">
        <v>839</v>
      </c>
      <c r="M419" s="5">
        <v>7.0000000000000007E-2</v>
      </c>
      <c r="N419" s="5">
        <v>19.38</v>
      </c>
      <c r="O419" s="5" t="s">
        <v>364</v>
      </c>
      <c r="P419" s="5" t="s">
        <v>364</v>
      </c>
      <c r="Q419" s="5" t="s">
        <v>372</v>
      </c>
      <c r="R419" s="5">
        <v>2</v>
      </c>
      <c r="S419" s="5">
        <v>263.2</v>
      </c>
      <c r="T419" s="5">
        <v>30</v>
      </c>
      <c r="U419" s="5">
        <v>30</v>
      </c>
      <c r="V419" s="5">
        <v>3</v>
      </c>
      <c r="W419" s="5" t="s">
        <v>486</v>
      </c>
      <c r="X419" s="5">
        <v>302</v>
      </c>
      <c r="Y419" s="5" t="s">
        <v>487</v>
      </c>
      <c r="Z419" s="5">
        <v>30205</v>
      </c>
      <c r="AA419" s="5" t="s">
        <v>693</v>
      </c>
      <c r="AB419" s="5" t="s">
        <v>364</v>
      </c>
      <c r="AC419" s="5" t="s">
        <v>361</v>
      </c>
      <c r="AD419" s="5" t="s">
        <v>362</v>
      </c>
      <c r="AE419" s="5" t="s">
        <v>363</v>
      </c>
      <c r="AF419" s="5" t="s">
        <v>479</v>
      </c>
      <c r="AG419" s="5" t="s">
        <v>375</v>
      </c>
      <c r="AH419" s="5" t="s">
        <v>364</v>
      </c>
      <c r="AI419" s="5" t="s">
        <v>364</v>
      </c>
      <c r="AJ419" s="5" t="s">
        <v>364</v>
      </c>
      <c r="AK419" s="5">
        <v>131.6</v>
      </c>
      <c r="AL419" s="6">
        <v>5</v>
      </c>
      <c r="AM419" s="6" t="s">
        <v>377</v>
      </c>
      <c r="AN419" s="6">
        <f t="shared" si="36"/>
        <v>0</v>
      </c>
      <c r="AO419" s="6">
        <v>329</v>
      </c>
      <c r="AP419" s="6">
        <v>329</v>
      </c>
      <c r="AQ419" s="6">
        <v>164.5</v>
      </c>
      <c r="AR419" s="6">
        <f t="shared" si="37"/>
        <v>0</v>
      </c>
      <c r="AS419" s="6">
        <f t="shared" si="38"/>
        <v>0</v>
      </c>
      <c r="AT419" s="6">
        <f t="shared" si="39"/>
        <v>0</v>
      </c>
      <c r="AU419" s="7">
        <v>0.2</v>
      </c>
      <c r="AV419" s="7">
        <f t="shared" si="40"/>
        <v>0.6</v>
      </c>
      <c r="AW419" s="5">
        <v>290.77999999999997</v>
      </c>
      <c r="AX419">
        <v>0</v>
      </c>
      <c r="AY419">
        <v>0</v>
      </c>
      <c r="AZ419">
        <f t="shared" si="41"/>
        <v>0</v>
      </c>
      <c r="BB419">
        <f>VLOOKUP(A419,[3]请货管理细单!$B$1:$I$65536,8,FALSE)</f>
        <v>1</v>
      </c>
    </row>
    <row r="420" spans="1:54">
      <c r="A420" s="5">
        <v>66937</v>
      </c>
      <c r="B420" s="5" t="s">
        <v>534</v>
      </c>
      <c r="C420" s="5"/>
      <c r="D420" s="5"/>
      <c r="E420" s="5" t="s">
        <v>840</v>
      </c>
      <c r="F420" s="5" t="s">
        <v>460</v>
      </c>
      <c r="G420" s="5" t="s">
        <v>841</v>
      </c>
      <c r="H420" s="5" t="s">
        <v>722</v>
      </c>
      <c r="I420" s="5">
        <v>4</v>
      </c>
      <c r="J420" s="5">
        <v>750.21</v>
      </c>
      <c r="K420" s="5">
        <v>383.81</v>
      </c>
      <c r="L420" s="6" t="s">
        <v>842</v>
      </c>
      <c r="M420" s="5">
        <v>0.13</v>
      </c>
      <c r="N420" s="5">
        <v>25.01</v>
      </c>
      <c r="O420" s="5" t="s">
        <v>364</v>
      </c>
      <c r="P420" s="5" t="s">
        <v>364</v>
      </c>
      <c r="Q420" s="5" t="s">
        <v>372</v>
      </c>
      <c r="R420" s="5">
        <v>4</v>
      </c>
      <c r="S420" s="5">
        <v>366.4</v>
      </c>
      <c r="T420" s="5">
        <v>30</v>
      </c>
      <c r="U420" s="5">
        <v>30</v>
      </c>
      <c r="V420" s="5">
        <v>3</v>
      </c>
      <c r="W420" s="5" t="s">
        <v>486</v>
      </c>
      <c r="X420" s="5">
        <v>307</v>
      </c>
      <c r="Y420" s="5" t="s">
        <v>589</v>
      </c>
      <c r="Z420" s="5">
        <v>30701</v>
      </c>
      <c r="AA420" s="5" t="s">
        <v>590</v>
      </c>
      <c r="AB420" s="5" t="s">
        <v>364</v>
      </c>
      <c r="AC420" s="5" t="s">
        <v>361</v>
      </c>
      <c r="AD420" s="5" t="s">
        <v>362</v>
      </c>
      <c r="AE420" s="5" t="s">
        <v>363</v>
      </c>
      <c r="AF420" s="5" t="s">
        <v>479</v>
      </c>
      <c r="AG420" s="5" t="s">
        <v>375</v>
      </c>
      <c r="AH420" s="5" t="s">
        <v>364</v>
      </c>
      <c r="AI420" s="5" t="s">
        <v>364</v>
      </c>
      <c r="AJ420" s="5" t="s">
        <v>364</v>
      </c>
      <c r="AK420" s="5">
        <v>91.6</v>
      </c>
      <c r="AL420" s="6">
        <v>18288</v>
      </c>
      <c r="AM420" s="6" t="s">
        <v>724</v>
      </c>
      <c r="AN420" s="6">
        <f t="shared" si="36"/>
        <v>0</v>
      </c>
      <c r="AO420" s="6">
        <v>229</v>
      </c>
      <c r="AP420" s="6">
        <v>229</v>
      </c>
      <c r="AQ420" s="6">
        <v>114.5</v>
      </c>
      <c r="AR420" s="6">
        <f t="shared" si="37"/>
        <v>0</v>
      </c>
      <c r="AS420" s="6">
        <f t="shared" si="38"/>
        <v>0</v>
      </c>
      <c r="AT420" s="6">
        <f t="shared" si="39"/>
        <v>0</v>
      </c>
      <c r="AU420" s="7">
        <v>0.2</v>
      </c>
      <c r="AV420" s="7">
        <f t="shared" si="40"/>
        <v>0.6</v>
      </c>
      <c r="AW420" s="5">
        <v>187.55</v>
      </c>
      <c r="AX420">
        <v>0</v>
      </c>
      <c r="AY420">
        <v>0</v>
      </c>
      <c r="AZ420">
        <f t="shared" si="41"/>
        <v>0</v>
      </c>
      <c r="BB420">
        <f>VLOOKUP(A420,[3]请货管理细单!$B$1:$I$65536,8,FALSE)</f>
        <v>1</v>
      </c>
    </row>
    <row r="421" spans="1:54">
      <c r="A421" s="5">
        <v>66892</v>
      </c>
      <c r="B421" s="5" t="s">
        <v>534</v>
      </c>
      <c r="C421" s="5"/>
      <c r="D421" s="5"/>
      <c r="E421" s="5" t="s">
        <v>794</v>
      </c>
      <c r="F421" s="5" t="s">
        <v>460</v>
      </c>
      <c r="G421" s="5" t="s">
        <v>843</v>
      </c>
      <c r="H421" s="5" t="s">
        <v>722</v>
      </c>
      <c r="I421" s="5">
        <v>2</v>
      </c>
      <c r="J421" s="5">
        <v>349.05</v>
      </c>
      <c r="K421" s="5">
        <v>205.85</v>
      </c>
      <c r="L421" s="6" t="s">
        <v>844</v>
      </c>
      <c r="M421" s="5">
        <v>7.0000000000000007E-2</v>
      </c>
      <c r="N421" s="5">
        <v>11.64</v>
      </c>
      <c r="O421" s="5" t="s">
        <v>364</v>
      </c>
      <c r="P421" s="5" t="s">
        <v>364</v>
      </c>
      <c r="Q421" s="5" t="s">
        <v>372</v>
      </c>
      <c r="R421" s="5">
        <v>2</v>
      </c>
      <c r="S421" s="5">
        <v>143.19999999999999</v>
      </c>
      <c r="T421" s="5">
        <v>30</v>
      </c>
      <c r="U421" s="5">
        <v>30</v>
      </c>
      <c r="V421" s="5">
        <v>3</v>
      </c>
      <c r="W421" s="5" t="s">
        <v>486</v>
      </c>
      <c r="X421" s="5">
        <v>304</v>
      </c>
      <c r="Y421" s="5" t="s">
        <v>496</v>
      </c>
      <c r="Z421" s="5">
        <v>30403</v>
      </c>
      <c r="AA421" s="5" t="s">
        <v>777</v>
      </c>
      <c r="AB421" s="5" t="s">
        <v>364</v>
      </c>
      <c r="AC421" s="5" t="s">
        <v>361</v>
      </c>
      <c r="AD421" s="5" t="s">
        <v>362</v>
      </c>
      <c r="AE421" s="5" t="s">
        <v>363</v>
      </c>
      <c r="AF421" s="5" t="s">
        <v>479</v>
      </c>
      <c r="AG421" s="5" t="s">
        <v>375</v>
      </c>
      <c r="AH421" s="5" t="s">
        <v>364</v>
      </c>
      <c r="AI421" s="5" t="s">
        <v>364</v>
      </c>
      <c r="AJ421" s="5" t="s">
        <v>364</v>
      </c>
      <c r="AK421" s="5">
        <v>71.599999999999994</v>
      </c>
      <c r="AL421" s="6">
        <v>18288</v>
      </c>
      <c r="AM421" s="6" t="s">
        <v>724</v>
      </c>
      <c r="AN421" s="6">
        <f t="shared" si="36"/>
        <v>0</v>
      </c>
      <c r="AO421" s="6">
        <v>179</v>
      </c>
      <c r="AP421" s="6">
        <v>179</v>
      </c>
      <c r="AQ421" s="6">
        <v>89.5</v>
      </c>
      <c r="AR421" s="6">
        <f t="shared" si="37"/>
        <v>0</v>
      </c>
      <c r="AS421" s="6">
        <f t="shared" si="38"/>
        <v>0</v>
      </c>
      <c r="AT421" s="6">
        <f t="shared" si="39"/>
        <v>0</v>
      </c>
      <c r="AU421" s="7">
        <v>0.2</v>
      </c>
      <c r="AV421" s="7">
        <f t="shared" si="40"/>
        <v>0.6</v>
      </c>
      <c r="AW421" s="5">
        <v>174.53</v>
      </c>
      <c r="AX421">
        <v>0</v>
      </c>
      <c r="AY421">
        <v>0</v>
      </c>
      <c r="AZ421">
        <f t="shared" si="41"/>
        <v>0</v>
      </c>
    </row>
    <row r="422" spans="1:54">
      <c r="A422" s="5">
        <v>66990</v>
      </c>
      <c r="B422" s="5" t="s">
        <v>534</v>
      </c>
      <c r="C422" s="5"/>
      <c r="D422" s="5"/>
      <c r="E422" s="5" t="s">
        <v>845</v>
      </c>
      <c r="F422" s="5" t="s">
        <v>460</v>
      </c>
      <c r="G422" s="5" t="s">
        <v>846</v>
      </c>
      <c r="H422" s="5" t="s">
        <v>722</v>
      </c>
      <c r="I422" s="5">
        <v>5</v>
      </c>
      <c r="J422" s="5">
        <v>1046.7</v>
      </c>
      <c r="K422" s="5">
        <v>528.70000000000005</v>
      </c>
      <c r="L422" s="6" t="s">
        <v>847</v>
      </c>
      <c r="M422" s="5">
        <v>0.17</v>
      </c>
      <c r="N422" s="5">
        <v>34.89</v>
      </c>
      <c r="O422" s="5" t="s">
        <v>364</v>
      </c>
      <c r="P422" s="5" t="s">
        <v>364</v>
      </c>
      <c r="Q422" s="5" t="s">
        <v>372</v>
      </c>
      <c r="R422" s="5">
        <v>5</v>
      </c>
      <c r="S422" s="5">
        <v>518</v>
      </c>
      <c r="T422" s="5">
        <v>30</v>
      </c>
      <c r="U422" s="5">
        <v>30</v>
      </c>
      <c r="V422" s="5">
        <v>3</v>
      </c>
      <c r="W422" s="5" t="s">
        <v>486</v>
      </c>
      <c r="X422" s="5">
        <v>312</v>
      </c>
      <c r="Y422" s="5" t="s">
        <v>650</v>
      </c>
      <c r="Z422" s="5">
        <v>31203</v>
      </c>
      <c r="AA422" s="5" t="s">
        <v>650</v>
      </c>
      <c r="AB422" s="5" t="s">
        <v>364</v>
      </c>
      <c r="AC422" s="5" t="s">
        <v>361</v>
      </c>
      <c r="AD422" s="5" t="s">
        <v>362</v>
      </c>
      <c r="AE422" s="5" t="s">
        <v>363</v>
      </c>
      <c r="AF422" s="5" t="s">
        <v>479</v>
      </c>
      <c r="AG422" s="5" t="s">
        <v>375</v>
      </c>
      <c r="AH422" s="5" t="s">
        <v>364</v>
      </c>
      <c r="AI422" s="5" t="s">
        <v>364</v>
      </c>
      <c r="AJ422" s="5" t="s">
        <v>364</v>
      </c>
      <c r="AK422" s="5">
        <v>103.6</v>
      </c>
      <c r="AL422" s="6">
        <v>18288</v>
      </c>
      <c r="AM422" s="6" t="s">
        <v>724</v>
      </c>
      <c r="AN422" s="6">
        <f t="shared" si="36"/>
        <v>0</v>
      </c>
      <c r="AO422" s="6">
        <v>259</v>
      </c>
      <c r="AP422" s="6">
        <v>259</v>
      </c>
      <c r="AQ422" s="6">
        <v>129.5</v>
      </c>
      <c r="AR422" s="6">
        <f t="shared" si="37"/>
        <v>0</v>
      </c>
      <c r="AS422" s="6">
        <f t="shared" si="38"/>
        <v>0</v>
      </c>
      <c r="AT422" s="6">
        <f t="shared" si="39"/>
        <v>0</v>
      </c>
      <c r="AU422" s="7">
        <v>0.2</v>
      </c>
      <c r="AV422" s="7">
        <f t="shared" si="40"/>
        <v>0.6</v>
      </c>
      <c r="AW422" s="5">
        <v>209.34</v>
      </c>
      <c r="AX422">
        <v>0</v>
      </c>
      <c r="AY422">
        <f>VLOOKUP(A422,'[2]查询当前所有门店保管帐库存（后勤用）'!$D$1:$G$65536,4,FALSE)</f>
        <v>1</v>
      </c>
      <c r="AZ422">
        <f t="shared" si="41"/>
        <v>1</v>
      </c>
    </row>
    <row r="423" spans="1:54">
      <c r="A423" s="5">
        <v>67045</v>
      </c>
      <c r="B423" s="5" t="s">
        <v>534</v>
      </c>
      <c r="C423" s="5"/>
      <c r="D423" s="5"/>
      <c r="E423" s="5" t="s">
        <v>848</v>
      </c>
      <c r="F423" s="5" t="s">
        <v>460</v>
      </c>
      <c r="G423" s="5" t="s">
        <v>849</v>
      </c>
      <c r="H423" s="5" t="s">
        <v>722</v>
      </c>
      <c r="I423" s="5">
        <v>9</v>
      </c>
      <c r="J423" s="5">
        <v>833.62</v>
      </c>
      <c r="K423" s="5">
        <v>477.22</v>
      </c>
      <c r="L423" s="6" t="s">
        <v>770</v>
      </c>
      <c r="M423" s="5">
        <v>0.3</v>
      </c>
      <c r="N423" s="5">
        <v>27.79</v>
      </c>
      <c r="O423" s="5">
        <v>50</v>
      </c>
      <c r="P423" s="5">
        <v>1980</v>
      </c>
      <c r="Q423" s="5">
        <v>166.67</v>
      </c>
      <c r="R423" s="5">
        <v>38</v>
      </c>
      <c r="S423" s="5">
        <v>1504.8</v>
      </c>
      <c r="T423" s="5">
        <v>126.67</v>
      </c>
      <c r="U423" s="5">
        <v>293.33</v>
      </c>
      <c r="V423" s="5">
        <v>3</v>
      </c>
      <c r="W423" s="5" t="s">
        <v>486</v>
      </c>
      <c r="X423" s="5">
        <v>306</v>
      </c>
      <c r="Y423" s="5" t="s">
        <v>518</v>
      </c>
      <c r="Z423" s="5">
        <v>30601</v>
      </c>
      <c r="AA423" s="5" t="s">
        <v>551</v>
      </c>
      <c r="AB423" s="5" t="s">
        <v>364</v>
      </c>
      <c r="AC423" s="5" t="s">
        <v>361</v>
      </c>
      <c r="AD423" s="5" t="s">
        <v>362</v>
      </c>
      <c r="AE423" s="5" t="s">
        <v>363</v>
      </c>
      <c r="AF423" s="5" t="s">
        <v>479</v>
      </c>
      <c r="AG423" s="5" t="s">
        <v>375</v>
      </c>
      <c r="AH423" s="5" t="s">
        <v>364</v>
      </c>
      <c r="AI423" s="5" t="s">
        <v>364</v>
      </c>
      <c r="AJ423" s="5" t="s">
        <v>364</v>
      </c>
      <c r="AK423" s="5">
        <v>39.6</v>
      </c>
      <c r="AL423" s="6">
        <v>18288</v>
      </c>
      <c r="AM423" s="6" t="s">
        <v>724</v>
      </c>
      <c r="AN423" s="6">
        <f t="shared" si="36"/>
        <v>0</v>
      </c>
      <c r="AO423" s="6">
        <v>99</v>
      </c>
      <c r="AP423" s="6">
        <v>99</v>
      </c>
      <c r="AQ423" s="6">
        <v>49.5</v>
      </c>
      <c r="AR423" s="6">
        <f t="shared" si="37"/>
        <v>0</v>
      </c>
      <c r="AS423" s="6">
        <f t="shared" si="38"/>
        <v>0</v>
      </c>
      <c r="AT423" s="6">
        <f t="shared" si="39"/>
        <v>0</v>
      </c>
      <c r="AU423" s="7">
        <v>0.2</v>
      </c>
      <c r="AV423" s="7">
        <f t="shared" si="40"/>
        <v>0.6</v>
      </c>
      <c r="AW423" s="5">
        <v>92.62</v>
      </c>
      <c r="AX423">
        <v>0</v>
      </c>
      <c r="AY423">
        <v>0</v>
      </c>
      <c r="AZ423">
        <f t="shared" si="41"/>
        <v>0</v>
      </c>
    </row>
    <row r="424" spans="1:54">
      <c r="A424" s="5">
        <v>112468</v>
      </c>
      <c r="B424" s="5" t="s">
        <v>534</v>
      </c>
      <c r="C424" s="5"/>
      <c r="D424" s="5"/>
      <c r="E424" s="5" t="s">
        <v>850</v>
      </c>
      <c r="F424" s="5" t="s">
        <v>460</v>
      </c>
      <c r="G424" s="5" t="s">
        <v>851</v>
      </c>
      <c r="H424" s="5" t="s">
        <v>722</v>
      </c>
      <c r="I424" s="5">
        <v>9</v>
      </c>
      <c r="J424" s="5">
        <v>1771.15</v>
      </c>
      <c r="K424" s="5">
        <v>982.75</v>
      </c>
      <c r="L424" s="6" t="s">
        <v>852</v>
      </c>
      <c r="M424" s="5">
        <v>0.3</v>
      </c>
      <c r="N424" s="5">
        <v>59.04</v>
      </c>
      <c r="O424" s="5" t="s">
        <v>364</v>
      </c>
      <c r="P424" s="5" t="s">
        <v>364</v>
      </c>
      <c r="Q424" s="5" t="s">
        <v>372</v>
      </c>
      <c r="R424" s="5">
        <v>8</v>
      </c>
      <c r="S424" s="5">
        <v>700.8</v>
      </c>
      <c r="T424" s="5">
        <v>26.67</v>
      </c>
      <c r="U424" s="5">
        <v>26.67</v>
      </c>
      <c r="V424" s="5">
        <v>3</v>
      </c>
      <c r="W424" s="5" t="s">
        <v>486</v>
      </c>
      <c r="X424" s="5">
        <v>306</v>
      </c>
      <c r="Y424" s="5" t="s">
        <v>518</v>
      </c>
      <c r="Z424" s="5">
        <v>30603</v>
      </c>
      <c r="AA424" s="5" t="s">
        <v>519</v>
      </c>
      <c r="AB424" s="5" t="s">
        <v>364</v>
      </c>
      <c r="AC424" s="5" t="s">
        <v>361</v>
      </c>
      <c r="AD424" s="5" t="s">
        <v>362</v>
      </c>
      <c r="AE424" s="5" t="s">
        <v>363</v>
      </c>
      <c r="AF424" s="5" t="s">
        <v>479</v>
      </c>
      <c r="AG424" s="5" t="s">
        <v>375</v>
      </c>
      <c r="AH424" s="5" t="s">
        <v>364</v>
      </c>
      <c r="AI424" s="5" t="s">
        <v>364</v>
      </c>
      <c r="AJ424" s="5" t="s">
        <v>364</v>
      </c>
      <c r="AK424" s="5">
        <v>87.6</v>
      </c>
      <c r="AL424" s="6">
        <v>5</v>
      </c>
      <c r="AM424" s="6" t="s">
        <v>377</v>
      </c>
      <c r="AN424" s="6">
        <f t="shared" si="36"/>
        <v>0</v>
      </c>
      <c r="AO424" s="6">
        <v>219</v>
      </c>
      <c r="AP424" s="6">
        <v>219</v>
      </c>
      <c r="AQ424" s="6">
        <v>109.5</v>
      </c>
      <c r="AR424" s="6">
        <f t="shared" si="37"/>
        <v>0</v>
      </c>
      <c r="AS424" s="6">
        <f t="shared" si="38"/>
        <v>0</v>
      </c>
      <c r="AT424" s="6">
        <f t="shared" si="39"/>
        <v>0</v>
      </c>
      <c r="AU424" s="7">
        <v>0.2</v>
      </c>
      <c r="AV424" s="7">
        <f t="shared" si="40"/>
        <v>0.6</v>
      </c>
      <c r="AW424" s="5">
        <v>196.79</v>
      </c>
      <c r="AX424">
        <v>1</v>
      </c>
      <c r="AY424">
        <f>VLOOKUP(A424,'[2]查询当前所有门店保管帐库存（后勤用）'!$D$1:$G$65536,4,FALSE)</f>
        <v>5</v>
      </c>
      <c r="AZ424">
        <f t="shared" si="41"/>
        <v>3</v>
      </c>
    </row>
    <row r="425" spans="1:54">
      <c r="A425" s="5">
        <v>112207</v>
      </c>
      <c r="B425" s="5" t="s">
        <v>853</v>
      </c>
      <c r="C425" s="5"/>
      <c r="D425" s="5"/>
      <c r="E425" s="5" t="s">
        <v>854</v>
      </c>
      <c r="F425" s="5" t="s">
        <v>460</v>
      </c>
      <c r="G425" s="5" t="s">
        <v>855</v>
      </c>
      <c r="H425" s="5" t="s">
        <v>722</v>
      </c>
      <c r="I425" s="5">
        <v>29</v>
      </c>
      <c r="J425" s="5">
        <v>4796.43</v>
      </c>
      <c r="K425" s="5">
        <v>2488.0300000000002</v>
      </c>
      <c r="L425" s="6" t="s">
        <v>856</v>
      </c>
      <c r="M425" s="5">
        <v>0.97</v>
      </c>
      <c r="N425" s="5">
        <v>159.88</v>
      </c>
      <c r="O425" s="5" t="s">
        <v>364</v>
      </c>
      <c r="P425" s="5" t="s">
        <v>364</v>
      </c>
      <c r="Q425" s="5" t="s">
        <v>372</v>
      </c>
      <c r="R425" s="5">
        <v>24</v>
      </c>
      <c r="S425" s="5">
        <v>1912.79</v>
      </c>
      <c r="T425" s="5">
        <v>24.83</v>
      </c>
      <c r="U425" s="5">
        <v>24.83</v>
      </c>
      <c r="V425" s="5">
        <v>3</v>
      </c>
      <c r="W425" s="5" t="s">
        <v>486</v>
      </c>
      <c r="X425" s="5">
        <v>304</v>
      </c>
      <c r="Y425" s="5" t="s">
        <v>496</v>
      </c>
      <c r="Z425" s="5">
        <v>30401</v>
      </c>
      <c r="AA425" s="5" t="s">
        <v>617</v>
      </c>
      <c r="AB425" s="5" t="s">
        <v>373</v>
      </c>
      <c r="AC425" s="5" t="s">
        <v>361</v>
      </c>
      <c r="AD425" s="5" t="s">
        <v>362</v>
      </c>
      <c r="AE425" s="5" t="s">
        <v>363</v>
      </c>
      <c r="AF425" s="5" t="s">
        <v>479</v>
      </c>
      <c r="AG425" s="5" t="s">
        <v>375</v>
      </c>
      <c r="AH425" s="5" t="s">
        <v>364</v>
      </c>
      <c r="AI425" s="5" t="s">
        <v>364</v>
      </c>
      <c r="AJ425" s="5" t="s">
        <v>364</v>
      </c>
      <c r="AK425" s="5">
        <v>79.599999999999994</v>
      </c>
      <c r="AL425" s="6">
        <v>5</v>
      </c>
      <c r="AM425" s="6" t="s">
        <v>377</v>
      </c>
      <c r="AN425" s="6">
        <f t="shared" si="36"/>
        <v>0</v>
      </c>
      <c r="AO425" s="6">
        <v>199</v>
      </c>
      <c r="AP425" s="6">
        <v>199</v>
      </c>
      <c r="AQ425" s="6">
        <v>99.5</v>
      </c>
      <c r="AR425" s="6">
        <f t="shared" si="37"/>
        <v>0</v>
      </c>
      <c r="AS425" s="6">
        <f t="shared" si="38"/>
        <v>0</v>
      </c>
      <c r="AT425" s="6">
        <f t="shared" si="39"/>
        <v>0</v>
      </c>
      <c r="AU425" s="7">
        <v>0.2</v>
      </c>
      <c r="AV425" s="7">
        <f t="shared" si="40"/>
        <v>0.6</v>
      </c>
      <c r="AW425" s="5">
        <v>165.39</v>
      </c>
      <c r="AX425">
        <v>0</v>
      </c>
      <c r="AY425">
        <f>VLOOKUP(A425,'[2]查询当前所有门店保管帐库存（后勤用）'!$D$1:$G$65536,4,FALSE)</f>
        <v>13</v>
      </c>
      <c r="AZ425">
        <f t="shared" si="41"/>
        <v>13</v>
      </c>
    </row>
    <row r="426" spans="1:54">
      <c r="A426" s="5">
        <v>111523</v>
      </c>
      <c r="B426" s="5" t="s">
        <v>534</v>
      </c>
      <c r="C426" s="5"/>
      <c r="D426" s="5"/>
      <c r="E426" s="5" t="s">
        <v>857</v>
      </c>
      <c r="F426" s="5" t="s">
        <v>353</v>
      </c>
      <c r="G426" s="5" t="s">
        <v>858</v>
      </c>
      <c r="H426" s="5" t="s">
        <v>722</v>
      </c>
      <c r="I426" s="5">
        <v>88</v>
      </c>
      <c r="J426" s="5">
        <v>14384.1</v>
      </c>
      <c r="K426" s="5">
        <v>8042.45</v>
      </c>
      <c r="L426" s="6" t="s">
        <v>859</v>
      </c>
      <c r="M426" s="5">
        <v>2.93</v>
      </c>
      <c r="N426" s="5">
        <v>479.47</v>
      </c>
      <c r="O426" s="5" t="s">
        <v>364</v>
      </c>
      <c r="P426" s="5" t="s">
        <v>364</v>
      </c>
      <c r="Q426" s="5" t="s">
        <v>372</v>
      </c>
      <c r="R426" s="5">
        <v>64</v>
      </c>
      <c r="S426" s="5">
        <v>4636.1499999999996</v>
      </c>
      <c r="T426" s="5">
        <v>21.82</v>
      </c>
      <c r="U426" s="5">
        <v>21.82</v>
      </c>
      <c r="V426" s="5">
        <v>3</v>
      </c>
      <c r="W426" s="5" t="s">
        <v>486</v>
      </c>
      <c r="X426" s="5">
        <v>314</v>
      </c>
      <c r="Y426" s="5" t="s">
        <v>715</v>
      </c>
      <c r="Z426" s="5">
        <v>31403</v>
      </c>
      <c r="AA426" s="5" t="s">
        <v>830</v>
      </c>
      <c r="AB426" s="5" t="s">
        <v>373</v>
      </c>
      <c r="AC426" s="5" t="s">
        <v>361</v>
      </c>
      <c r="AD426" s="5" t="s">
        <v>362</v>
      </c>
      <c r="AE426" s="5" t="s">
        <v>363</v>
      </c>
      <c r="AF426" s="5" t="s">
        <v>479</v>
      </c>
      <c r="AG426" s="5" t="s">
        <v>375</v>
      </c>
      <c r="AH426" s="5" t="s">
        <v>364</v>
      </c>
      <c r="AI426" s="5" t="s">
        <v>364</v>
      </c>
      <c r="AJ426" s="5" t="s">
        <v>364</v>
      </c>
      <c r="AK426" s="5">
        <v>71.599999999999994</v>
      </c>
      <c r="AL426" s="6">
        <v>5</v>
      </c>
      <c r="AM426" s="6" t="s">
        <v>377</v>
      </c>
      <c r="AN426" s="6">
        <f t="shared" si="36"/>
        <v>0</v>
      </c>
      <c r="AO426" s="6">
        <v>179</v>
      </c>
      <c r="AP426" s="6">
        <v>179</v>
      </c>
      <c r="AQ426" s="6">
        <v>89.5</v>
      </c>
      <c r="AR426" s="6">
        <f t="shared" si="37"/>
        <v>0</v>
      </c>
      <c r="AS426" s="6">
        <f t="shared" si="38"/>
        <v>0</v>
      </c>
      <c r="AT426" s="6">
        <f t="shared" si="39"/>
        <v>0</v>
      </c>
      <c r="AU426" s="7">
        <v>0.2</v>
      </c>
      <c r="AV426" s="7">
        <f t="shared" si="40"/>
        <v>0.6</v>
      </c>
      <c r="AW426" s="5">
        <v>163.46</v>
      </c>
      <c r="AX426">
        <v>2</v>
      </c>
      <c r="AY426">
        <f>VLOOKUP(A426,'[2]查询当前所有门店保管帐库存（后勤用）'!$D$1:$G$65536,4,FALSE)</f>
        <v>5</v>
      </c>
      <c r="AZ426">
        <f t="shared" si="41"/>
        <v>1</v>
      </c>
      <c r="BB426">
        <f>VLOOKUP(A426,[3]请货管理细单!$B$1:$I$65536,8,FALSE)</f>
        <v>10</v>
      </c>
    </row>
    <row r="427" spans="1:54">
      <c r="A427" s="5">
        <v>112208</v>
      </c>
      <c r="B427" s="5" t="s">
        <v>534</v>
      </c>
      <c r="C427" s="5"/>
      <c r="D427" s="5"/>
      <c r="E427" s="5" t="s">
        <v>860</v>
      </c>
      <c r="F427" s="5" t="s">
        <v>460</v>
      </c>
      <c r="G427" s="5" t="s">
        <v>861</v>
      </c>
      <c r="H427" s="5" t="s">
        <v>722</v>
      </c>
      <c r="I427" s="5">
        <v>3</v>
      </c>
      <c r="J427" s="5">
        <v>777.2</v>
      </c>
      <c r="K427" s="5">
        <v>418.4</v>
      </c>
      <c r="L427" s="6" t="s">
        <v>862</v>
      </c>
      <c r="M427" s="5">
        <v>0.1</v>
      </c>
      <c r="N427" s="5">
        <v>25.91</v>
      </c>
      <c r="O427" s="5" t="s">
        <v>364</v>
      </c>
      <c r="P427" s="5" t="s">
        <v>364</v>
      </c>
      <c r="Q427" s="5" t="s">
        <v>372</v>
      </c>
      <c r="R427" s="5">
        <v>2</v>
      </c>
      <c r="S427" s="5">
        <v>239.2</v>
      </c>
      <c r="T427" s="5">
        <v>20</v>
      </c>
      <c r="U427" s="5">
        <v>20</v>
      </c>
      <c r="V427" s="5">
        <v>3</v>
      </c>
      <c r="W427" s="5" t="s">
        <v>486</v>
      </c>
      <c r="X427" s="5">
        <v>311</v>
      </c>
      <c r="Y427" s="5" t="s">
        <v>542</v>
      </c>
      <c r="Z427" s="5">
        <v>31101</v>
      </c>
      <c r="AA427" s="5" t="s">
        <v>565</v>
      </c>
      <c r="AB427" s="5" t="s">
        <v>373</v>
      </c>
      <c r="AC427" s="5" t="s">
        <v>361</v>
      </c>
      <c r="AD427" s="5" t="s">
        <v>362</v>
      </c>
      <c r="AE427" s="5" t="s">
        <v>363</v>
      </c>
      <c r="AF427" s="5" t="s">
        <v>479</v>
      </c>
      <c r="AG427" s="5" t="s">
        <v>375</v>
      </c>
      <c r="AH427" s="5" t="s">
        <v>364</v>
      </c>
      <c r="AI427" s="5" t="s">
        <v>364</v>
      </c>
      <c r="AJ427" s="5" t="s">
        <v>364</v>
      </c>
      <c r="AK427" s="5">
        <v>119.6</v>
      </c>
      <c r="AL427" s="6">
        <v>5</v>
      </c>
      <c r="AM427" s="6" t="s">
        <v>377</v>
      </c>
      <c r="AN427" s="6">
        <f t="shared" si="36"/>
        <v>0</v>
      </c>
      <c r="AO427" s="6">
        <v>299</v>
      </c>
      <c r="AP427" s="6">
        <v>299</v>
      </c>
      <c r="AQ427" s="6">
        <v>149.5</v>
      </c>
      <c r="AR427" s="6">
        <f t="shared" si="37"/>
        <v>0</v>
      </c>
      <c r="AS427" s="6">
        <f t="shared" si="38"/>
        <v>0</v>
      </c>
      <c r="AT427" s="6">
        <f t="shared" si="39"/>
        <v>0</v>
      </c>
      <c r="AU427" s="7">
        <v>0.2</v>
      </c>
      <c r="AV427" s="7">
        <f t="shared" si="40"/>
        <v>0.6</v>
      </c>
      <c r="AW427" s="5">
        <v>259.07</v>
      </c>
      <c r="AX427">
        <v>0</v>
      </c>
      <c r="AY427">
        <f>VLOOKUP(A427,'[2]查询当前所有门店保管帐库存（后勤用）'!$D$1:$G$65536,4,FALSE)</f>
        <v>1</v>
      </c>
      <c r="AZ427">
        <f t="shared" si="41"/>
        <v>1</v>
      </c>
    </row>
    <row r="428" spans="1:54">
      <c r="A428" s="5">
        <v>72208</v>
      </c>
      <c r="B428" s="5" t="s">
        <v>534</v>
      </c>
      <c r="C428" s="5"/>
      <c r="D428" s="5"/>
      <c r="E428" s="5" t="s">
        <v>863</v>
      </c>
      <c r="F428" s="5" t="s">
        <v>460</v>
      </c>
      <c r="G428" s="5" t="s">
        <v>864</v>
      </c>
      <c r="H428" s="5" t="s">
        <v>722</v>
      </c>
      <c r="I428" s="5">
        <v>6</v>
      </c>
      <c r="J428" s="5">
        <v>1132.3900000000001</v>
      </c>
      <c r="K428" s="5">
        <v>654.79</v>
      </c>
      <c r="L428" s="6" t="s">
        <v>865</v>
      </c>
      <c r="M428" s="5">
        <v>0.2</v>
      </c>
      <c r="N428" s="5">
        <v>37.75</v>
      </c>
      <c r="O428" s="5">
        <v>3</v>
      </c>
      <c r="P428" s="5">
        <v>238.8</v>
      </c>
      <c r="Q428" s="5">
        <v>15</v>
      </c>
      <c r="R428" s="5">
        <v>34</v>
      </c>
      <c r="S428" s="5">
        <v>2706.4</v>
      </c>
      <c r="T428" s="5">
        <v>170</v>
      </c>
      <c r="U428" s="5">
        <v>185</v>
      </c>
      <c r="V428" s="5">
        <v>3</v>
      </c>
      <c r="W428" s="5" t="s">
        <v>486</v>
      </c>
      <c r="X428" s="5">
        <v>306</v>
      </c>
      <c r="Y428" s="5" t="s">
        <v>518</v>
      </c>
      <c r="Z428" s="5">
        <v>30601</v>
      </c>
      <c r="AA428" s="5" t="s">
        <v>551</v>
      </c>
      <c r="AB428" s="5" t="s">
        <v>364</v>
      </c>
      <c r="AC428" s="5" t="s">
        <v>361</v>
      </c>
      <c r="AD428" s="5" t="s">
        <v>362</v>
      </c>
      <c r="AE428" s="5" t="s">
        <v>363</v>
      </c>
      <c r="AF428" s="5" t="s">
        <v>479</v>
      </c>
      <c r="AG428" s="5" t="s">
        <v>375</v>
      </c>
      <c r="AH428" s="5" t="s">
        <v>364</v>
      </c>
      <c r="AI428" s="5" t="s">
        <v>364</v>
      </c>
      <c r="AJ428" s="5" t="s">
        <v>364</v>
      </c>
      <c r="AK428" s="5">
        <v>79.599999999999994</v>
      </c>
      <c r="AL428" s="6">
        <v>18288</v>
      </c>
      <c r="AM428" s="6" t="s">
        <v>724</v>
      </c>
      <c r="AN428" s="6">
        <f t="shared" si="36"/>
        <v>0</v>
      </c>
      <c r="AO428" s="6">
        <v>199</v>
      </c>
      <c r="AP428" s="6">
        <v>199</v>
      </c>
      <c r="AQ428" s="6">
        <v>99.5</v>
      </c>
      <c r="AR428" s="6">
        <f t="shared" si="37"/>
        <v>0</v>
      </c>
      <c r="AS428" s="6">
        <f t="shared" si="38"/>
        <v>0</v>
      </c>
      <c r="AT428" s="6">
        <f t="shared" si="39"/>
        <v>0</v>
      </c>
      <c r="AU428" s="7">
        <v>0.2</v>
      </c>
      <c r="AV428" s="7">
        <f t="shared" si="40"/>
        <v>0.6</v>
      </c>
      <c r="AW428" s="5">
        <v>188.73</v>
      </c>
      <c r="AX428">
        <v>0</v>
      </c>
      <c r="AY428">
        <f>VLOOKUP(A428,'[2]查询当前所有门店保管帐库存（后勤用）'!$D$1:$G$65536,4,FALSE)</f>
        <v>2</v>
      </c>
      <c r="AZ428">
        <f t="shared" si="41"/>
        <v>2</v>
      </c>
    </row>
    <row r="429" spans="1:54">
      <c r="A429" s="5">
        <v>67054</v>
      </c>
      <c r="B429" s="5" t="s">
        <v>853</v>
      </c>
      <c r="C429" s="5">
        <f>VLOOKUP(A429,[1]查询时间段分门店销售明细!$D$1:$N$65536,11,FALSE)</f>
        <v>1</v>
      </c>
      <c r="D429" s="5">
        <f>VLOOKUP(A429,[1]查询时间段分门店销售明细!$D$1:$O$65536,12,FALSE)</f>
        <v>379.05</v>
      </c>
      <c r="E429" s="5" t="s">
        <v>832</v>
      </c>
      <c r="F429" s="5" t="s">
        <v>460</v>
      </c>
      <c r="G429" s="5" t="s">
        <v>866</v>
      </c>
      <c r="H429" s="5" t="s">
        <v>722</v>
      </c>
      <c r="I429" s="5">
        <v>1</v>
      </c>
      <c r="J429" s="5">
        <v>319.05</v>
      </c>
      <c r="K429" s="5">
        <v>159.44999999999999</v>
      </c>
      <c r="L429" s="6" t="s">
        <v>867</v>
      </c>
      <c r="M429" s="5">
        <v>0.03</v>
      </c>
      <c r="N429" s="5">
        <v>10.64</v>
      </c>
      <c r="O429" s="5">
        <v>48</v>
      </c>
      <c r="P429" s="5">
        <v>7660.8</v>
      </c>
      <c r="Q429" s="5">
        <v>1440</v>
      </c>
      <c r="R429" s="5">
        <v>10</v>
      </c>
      <c r="S429" s="5">
        <v>1596</v>
      </c>
      <c r="T429" s="5">
        <v>300</v>
      </c>
      <c r="U429" s="5">
        <v>1740</v>
      </c>
      <c r="V429" s="5">
        <v>3</v>
      </c>
      <c r="W429" s="5" t="s">
        <v>486</v>
      </c>
      <c r="X429" s="5">
        <v>306</v>
      </c>
      <c r="Y429" s="5" t="s">
        <v>518</v>
      </c>
      <c r="Z429" s="5">
        <v>30601</v>
      </c>
      <c r="AA429" s="5" t="s">
        <v>551</v>
      </c>
      <c r="AB429" s="5" t="s">
        <v>364</v>
      </c>
      <c r="AC429" s="5" t="s">
        <v>361</v>
      </c>
      <c r="AD429" s="5" t="s">
        <v>362</v>
      </c>
      <c r="AE429" s="5" t="s">
        <v>363</v>
      </c>
      <c r="AF429" s="5" t="s">
        <v>479</v>
      </c>
      <c r="AG429" s="5" t="s">
        <v>375</v>
      </c>
      <c r="AH429" s="5" t="s">
        <v>364</v>
      </c>
      <c r="AI429" s="5" t="s">
        <v>364</v>
      </c>
      <c r="AJ429" s="5" t="s">
        <v>364</v>
      </c>
      <c r="AK429" s="5">
        <v>159.6</v>
      </c>
      <c r="AL429" s="6">
        <v>18288</v>
      </c>
      <c r="AM429" s="6" t="s">
        <v>724</v>
      </c>
      <c r="AN429" s="6">
        <f t="shared" si="36"/>
        <v>159.6</v>
      </c>
      <c r="AO429" s="6">
        <v>399</v>
      </c>
      <c r="AP429" s="6">
        <v>399</v>
      </c>
      <c r="AQ429" s="6">
        <v>199.5</v>
      </c>
      <c r="AR429" s="6">
        <f t="shared" si="37"/>
        <v>199.5</v>
      </c>
      <c r="AS429" s="6">
        <f t="shared" si="38"/>
        <v>219.45000000000002</v>
      </c>
      <c r="AT429" s="6">
        <f t="shared" si="39"/>
        <v>39.900000000000006</v>
      </c>
      <c r="AU429" s="7">
        <v>0.2</v>
      </c>
      <c r="AV429" s="7">
        <f t="shared" si="40"/>
        <v>0.6</v>
      </c>
      <c r="AW429" s="5">
        <v>319.05</v>
      </c>
      <c r="AX429">
        <v>1</v>
      </c>
      <c r="AY429">
        <f>VLOOKUP(A429,'[2]查询当前所有门店保管帐库存（后勤用）'!$D$1:$G$65536,4,FALSE)</f>
        <v>1</v>
      </c>
      <c r="AZ429">
        <f t="shared" si="41"/>
        <v>-1</v>
      </c>
      <c r="BA429">
        <v>3</v>
      </c>
    </row>
    <row r="430" spans="1:54">
      <c r="A430" s="5">
        <v>68183</v>
      </c>
      <c r="B430" s="5" t="s">
        <v>534</v>
      </c>
      <c r="C430" s="5"/>
      <c r="D430" s="5"/>
      <c r="E430" s="5" t="s">
        <v>868</v>
      </c>
      <c r="F430" s="5" t="s">
        <v>460</v>
      </c>
      <c r="G430" s="5" t="s">
        <v>869</v>
      </c>
      <c r="H430" s="5" t="s">
        <v>722</v>
      </c>
      <c r="I430" s="5">
        <v>5</v>
      </c>
      <c r="J430" s="5">
        <v>782.05</v>
      </c>
      <c r="K430" s="5">
        <v>404.05</v>
      </c>
      <c r="L430" s="6" t="s">
        <v>870</v>
      </c>
      <c r="M430" s="5">
        <v>0.17</v>
      </c>
      <c r="N430" s="5">
        <v>26.07</v>
      </c>
      <c r="O430" s="5">
        <v>207</v>
      </c>
      <c r="P430" s="5">
        <v>15649.2</v>
      </c>
      <c r="Q430" s="5">
        <v>1242</v>
      </c>
      <c r="R430" s="5">
        <v>59</v>
      </c>
      <c r="S430" s="5">
        <v>4460.3995500000001</v>
      </c>
      <c r="T430" s="5">
        <v>354</v>
      </c>
      <c r="U430" s="5">
        <v>1596</v>
      </c>
      <c r="V430" s="5">
        <v>3</v>
      </c>
      <c r="W430" s="5" t="s">
        <v>486</v>
      </c>
      <c r="X430" s="5">
        <v>304</v>
      </c>
      <c r="Y430" s="5" t="s">
        <v>496</v>
      </c>
      <c r="Z430" s="5">
        <v>30401</v>
      </c>
      <c r="AA430" s="5" t="s">
        <v>617</v>
      </c>
      <c r="AB430" s="5" t="s">
        <v>373</v>
      </c>
      <c r="AC430" s="5" t="s">
        <v>361</v>
      </c>
      <c r="AD430" s="5" t="s">
        <v>362</v>
      </c>
      <c r="AE430" s="5" t="s">
        <v>363</v>
      </c>
      <c r="AF430" s="5" t="s">
        <v>479</v>
      </c>
      <c r="AG430" s="5" t="s">
        <v>375</v>
      </c>
      <c r="AH430" s="5" t="s">
        <v>364</v>
      </c>
      <c r="AI430" s="5" t="s">
        <v>364</v>
      </c>
      <c r="AJ430" s="5" t="s">
        <v>364</v>
      </c>
      <c r="AK430" s="5">
        <v>75.599999999999994</v>
      </c>
      <c r="AL430" s="6">
        <v>18288</v>
      </c>
      <c r="AM430" s="6" t="s">
        <v>724</v>
      </c>
      <c r="AN430" s="6">
        <f t="shared" si="36"/>
        <v>0</v>
      </c>
      <c r="AO430" s="6">
        <v>189</v>
      </c>
      <c r="AP430" s="6">
        <v>189</v>
      </c>
      <c r="AQ430" s="6">
        <v>94.5</v>
      </c>
      <c r="AR430" s="6">
        <f t="shared" si="37"/>
        <v>0</v>
      </c>
      <c r="AS430" s="6">
        <f t="shared" si="38"/>
        <v>0</v>
      </c>
      <c r="AT430" s="6">
        <f t="shared" si="39"/>
        <v>0</v>
      </c>
      <c r="AU430" s="7">
        <v>0.2</v>
      </c>
      <c r="AV430" s="7">
        <f t="shared" si="40"/>
        <v>0.6</v>
      </c>
      <c r="AW430" s="5">
        <v>156.41</v>
      </c>
      <c r="AX430">
        <v>0</v>
      </c>
      <c r="AY430">
        <f>VLOOKUP(A430,'[2]查询当前所有门店保管帐库存（后勤用）'!$D$1:$G$65536,4,FALSE)</f>
        <v>2</v>
      </c>
      <c r="AZ430">
        <f t="shared" si="41"/>
        <v>2</v>
      </c>
    </row>
    <row r="431" spans="1:54">
      <c r="A431" s="5">
        <v>66896</v>
      </c>
      <c r="B431" s="5" t="s">
        <v>534</v>
      </c>
      <c r="C431" s="5"/>
      <c r="D431" s="5"/>
      <c r="E431" s="5" t="s">
        <v>871</v>
      </c>
      <c r="F431" s="5" t="s">
        <v>460</v>
      </c>
      <c r="G431" s="5" t="s">
        <v>872</v>
      </c>
      <c r="H431" s="5" t="s">
        <v>722</v>
      </c>
      <c r="I431" s="5">
        <v>17</v>
      </c>
      <c r="J431" s="5">
        <v>2571.2600000000002</v>
      </c>
      <c r="K431" s="5">
        <v>1218.06</v>
      </c>
      <c r="L431" s="6" t="s">
        <v>873</v>
      </c>
      <c r="M431" s="5">
        <v>0.56999999999999995</v>
      </c>
      <c r="N431" s="5">
        <v>85.71</v>
      </c>
      <c r="O431" s="5">
        <v>15</v>
      </c>
      <c r="P431" s="5">
        <v>1194</v>
      </c>
      <c r="Q431" s="5">
        <v>26.47</v>
      </c>
      <c r="R431" s="5">
        <v>73</v>
      </c>
      <c r="S431" s="5">
        <v>5810.8</v>
      </c>
      <c r="T431" s="5">
        <v>128.82</v>
      </c>
      <c r="U431" s="5">
        <v>155.29</v>
      </c>
      <c r="V431" s="5">
        <v>3</v>
      </c>
      <c r="W431" s="5" t="s">
        <v>486</v>
      </c>
      <c r="X431" s="5">
        <v>304</v>
      </c>
      <c r="Y431" s="5" t="s">
        <v>496</v>
      </c>
      <c r="Z431" s="5">
        <v>30401</v>
      </c>
      <c r="AA431" s="5" t="s">
        <v>617</v>
      </c>
      <c r="AB431" s="5" t="s">
        <v>364</v>
      </c>
      <c r="AC431" s="5" t="s">
        <v>361</v>
      </c>
      <c r="AD431" s="5" t="s">
        <v>362</v>
      </c>
      <c r="AE431" s="5" t="s">
        <v>363</v>
      </c>
      <c r="AF431" s="5" t="s">
        <v>479</v>
      </c>
      <c r="AG431" s="5" t="s">
        <v>375</v>
      </c>
      <c r="AH431" s="5" t="s">
        <v>364</v>
      </c>
      <c r="AI431" s="5" t="s">
        <v>364</v>
      </c>
      <c r="AJ431" s="5" t="s">
        <v>364</v>
      </c>
      <c r="AK431" s="5">
        <v>79.599999999999994</v>
      </c>
      <c r="AL431" s="6">
        <v>18288</v>
      </c>
      <c r="AM431" s="6" t="s">
        <v>724</v>
      </c>
      <c r="AN431" s="6">
        <f t="shared" si="36"/>
        <v>0</v>
      </c>
      <c r="AO431" s="6">
        <v>199</v>
      </c>
      <c r="AP431" s="6">
        <v>199</v>
      </c>
      <c r="AQ431" s="6">
        <v>99.5</v>
      </c>
      <c r="AR431" s="6">
        <f t="shared" si="37"/>
        <v>0</v>
      </c>
      <c r="AS431" s="6">
        <f t="shared" si="38"/>
        <v>0</v>
      </c>
      <c r="AT431" s="6">
        <f t="shared" si="39"/>
        <v>0</v>
      </c>
      <c r="AU431" s="7">
        <v>0.2</v>
      </c>
      <c r="AV431" s="7">
        <f t="shared" si="40"/>
        <v>0.6</v>
      </c>
      <c r="AW431" s="5">
        <v>151.25</v>
      </c>
      <c r="AX431">
        <v>0</v>
      </c>
      <c r="AY431">
        <f>VLOOKUP(A431,'[2]查询当前所有门店保管帐库存（后勤用）'!$D$1:$G$65536,4,FALSE)</f>
        <v>2</v>
      </c>
      <c r="AZ431">
        <f t="shared" si="41"/>
        <v>2</v>
      </c>
    </row>
    <row r="432" spans="1:54">
      <c r="A432" s="5">
        <v>98391</v>
      </c>
      <c r="B432" s="5" t="s">
        <v>534</v>
      </c>
      <c r="C432" s="5"/>
      <c r="D432" s="5"/>
      <c r="E432" s="5" t="s">
        <v>874</v>
      </c>
      <c r="F432" s="5" t="s">
        <v>460</v>
      </c>
      <c r="G432" s="5" t="s">
        <v>875</v>
      </c>
      <c r="H432" s="5" t="s">
        <v>722</v>
      </c>
      <c r="I432" s="5">
        <v>1</v>
      </c>
      <c r="J432" s="5">
        <v>252.55</v>
      </c>
      <c r="K432" s="5">
        <v>120.95</v>
      </c>
      <c r="L432" s="6" t="s">
        <v>876</v>
      </c>
      <c r="M432" s="5">
        <v>0.03</v>
      </c>
      <c r="N432" s="5">
        <v>8.42</v>
      </c>
      <c r="O432" s="5">
        <v>38</v>
      </c>
      <c r="P432" s="5">
        <v>5000.8</v>
      </c>
      <c r="Q432" s="5">
        <v>1140</v>
      </c>
      <c r="R432" s="5">
        <v>12</v>
      </c>
      <c r="S432" s="5">
        <v>1579.2</v>
      </c>
      <c r="T432" s="5">
        <v>360</v>
      </c>
      <c r="U432" s="5">
        <v>1500</v>
      </c>
      <c r="V432" s="5">
        <v>3</v>
      </c>
      <c r="W432" s="5" t="s">
        <v>486</v>
      </c>
      <c r="X432" s="5">
        <v>313</v>
      </c>
      <c r="Y432" s="5" t="s">
        <v>505</v>
      </c>
      <c r="Z432" s="5">
        <v>31304</v>
      </c>
      <c r="AA432" s="5" t="s">
        <v>506</v>
      </c>
      <c r="AB432" s="5" t="s">
        <v>373</v>
      </c>
      <c r="AC432" s="5" t="s">
        <v>361</v>
      </c>
      <c r="AD432" s="5" t="s">
        <v>362</v>
      </c>
      <c r="AE432" s="5" t="s">
        <v>363</v>
      </c>
      <c r="AF432" s="5" t="s">
        <v>479</v>
      </c>
      <c r="AG432" s="5" t="s">
        <v>375</v>
      </c>
      <c r="AH432" s="5" t="s">
        <v>364</v>
      </c>
      <c r="AI432" s="5" t="s">
        <v>364</v>
      </c>
      <c r="AJ432" s="5" t="s">
        <v>364</v>
      </c>
      <c r="AK432" s="5">
        <v>131.6</v>
      </c>
      <c r="AL432" s="6">
        <v>18288</v>
      </c>
      <c r="AM432" s="6" t="s">
        <v>724</v>
      </c>
      <c r="AN432" s="6">
        <f t="shared" si="36"/>
        <v>0</v>
      </c>
      <c r="AO432" s="6">
        <v>329</v>
      </c>
      <c r="AP432" s="6">
        <v>329</v>
      </c>
      <c r="AQ432" s="6">
        <v>164.5</v>
      </c>
      <c r="AR432" s="6">
        <f t="shared" si="37"/>
        <v>0</v>
      </c>
      <c r="AS432" s="6">
        <f t="shared" si="38"/>
        <v>0</v>
      </c>
      <c r="AT432" s="6">
        <f t="shared" si="39"/>
        <v>0</v>
      </c>
      <c r="AU432" s="7">
        <v>0.2</v>
      </c>
      <c r="AV432" s="7">
        <f t="shared" si="40"/>
        <v>0.6</v>
      </c>
      <c r="AW432" s="5">
        <v>252.55</v>
      </c>
      <c r="AX432">
        <v>0</v>
      </c>
      <c r="AY432">
        <f>VLOOKUP(A432,'[2]查询当前所有门店保管帐库存（后勤用）'!$D$1:$G$65536,4,FALSE)</f>
        <v>4</v>
      </c>
      <c r="AZ432">
        <f t="shared" si="41"/>
        <v>4</v>
      </c>
    </row>
    <row r="433" spans="1:53">
      <c r="A433" s="5">
        <v>108283</v>
      </c>
      <c r="B433" s="5" t="s">
        <v>534</v>
      </c>
      <c r="C433" s="5"/>
      <c r="D433" s="5"/>
      <c r="E433" s="5" t="s">
        <v>877</v>
      </c>
      <c r="F433" s="5" t="s">
        <v>460</v>
      </c>
      <c r="G433" s="5" t="s">
        <v>878</v>
      </c>
      <c r="H433" s="5" t="s">
        <v>722</v>
      </c>
      <c r="I433" s="5">
        <v>2</v>
      </c>
      <c r="J433" s="5">
        <v>140.03</v>
      </c>
      <c r="K433" s="5">
        <v>76.83</v>
      </c>
      <c r="L433" s="6" t="s">
        <v>760</v>
      </c>
      <c r="M433" s="5">
        <v>7.0000000000000007E-2</v>
      </c>
      <c r="N433" s="5">
        <v>4.67</v>
      </c>
      <c r="O433" s="5">
        <v>71</v>
      </c>
      <c r="P433" s="5">
        <v>2243.6</v>
      </c>
      <c r="Q433" s="5">
        <v>1065</v>
      </c>
      <c r="R433" s="5">
        <v>21</v>
      </c>
      <c r="S433" s="5">
        <v>663.6</v>
      </c>
      <c r="T433" s="5">
        <v>315</v>
      </c>
      <c r="U433" s="5">
        <v>1380</v>
      </c>
      <c r="V433" s="5">
        <v>3</v>
      </c>
      <c r="W433" s="5" t="s">
        <v>486</v>
      </c>
      <c r="X433" s="5">
        <v>312</v>
      </c>
      <c r="Y433" s="5" t="s">
        <v>650</v>
      </c>
      <c r="Z433" s="5">
        <v>31203</v>
      </c>
      <c r="AA433" s="5" t="s">
        <v>650</v>
      </c>
      <c r="AB433" s="5" t="s">
        <v>373</v>
      </c>
      <c r="AC433" s="5" t="s">
        <v>361</v>
      </c>
      <c r="AD433" s="5" t="s">
        <v>362</v>
      </c>
      <c r="AE433" s="5" t="s">
        <v>363</v>
      </c>
      <c r="AF433" s="5" t="s">
        <v>479</v>
      </c>
      <c r="AG433" s="5" t="s">
        <v>375</v>
      </c>
      <c r="AH433" s="5" t="s">
        <v>364</v>
      </c>
      <c r="AI433" s="5" t="s">
        <v>364</v>
      </c>
      <c r="AJ433" s="5" t="s">
        <v>364</v>
      </c>
      <c r="AK433" s="5">
        <v>31.6</v>
      </c>
      <c r="AL433" s="6">
        <v>18288</v>
      </c>
      <c r="AM433" s="6" t="s">
        <v>724</v>
      </c>
      <c r="AN433" s="6">
        <f t="shared" si="36"/>
        <v>0</v>
      </c>
      <c r="AO433" s="6">
        <v>79</v>
      </c>
      <c r="AP433" s="6">
        <v>79</v>
      </c>
      <c r="AQ433" s="6">
        <v>39.5</v>
      </c>
      <c r="AR433" s="6">
        <f t="shared" si="37"/>
        <v>0</v>
      </c>
      <c r="AS433" s="6">
        <f t="shared" si="38"/>
        <v>0</v>
      </c>
      <c r="AT433" s="6">
        <f t="shared" si="39"/>
        <v>0</v>
      </c>
      <c r="AU433" s="7">
        <v>0.2</v>
      </c>
      <c r="AV433" s="7">
        <f t="shared" si="40"/>
        <v>0.6</v>
      </c>
      <c r="AW433" s="5">
        <v>70.02</v>
      </c>
      <c r="AX433">
        <v>0</v>
      </c>
      <c r="AY433">
        <f>VLOOKUP(A433,'[2]查询当前所有门店保管帐库存（后勤用）'!$D$1:$G$65536,4,FALSE)</f>
        <v>1</v>
      </c>
      <c r="AZ433">
        <f t="shared" si="41"/>
        <v>1</v>
      </c>
    </row>
    <row r="434" spans="1:53">
      <c r="A434" s="5">
        <v>66979</v>
      </c>
      <c r="B434" s="5" t="s">
        <v>351</v>
      </c>
      <c r="C434" s="5"/>
      <c r="D434" s="5"/>
      <c r="E434" s="5" t="s">
        <v>879</v>
      </c>
      <c r="F434" s="5" t="s">
        <v>460</v>
      </c>
      <c r="G434" s="5" t="s">
        <v>880</v>
      </c>
      <c r="H434" s="5" t="s">
        <v>722</v>
      </c>
      <c r="I434" s="5">
        <v>1</v>
      </c>
      <c r="J434" s="5">
        <v>194.6</v>
      </c>
      <c r="K434" s="5">
        <v>103</v>
      </c>
      <c r="L434" s="6" t="s">
        <v>787</v>
      </c>
      <c r="M434" s="5">
        <v>0.03</v>
      </c>
      <c r="N434" s="5">
        <v>6.49</v>
      </c>
      <c r="O434" s="5" t="s">
        <v>364</v>
      </c>
      <c r="P434" s="5" t="s">
        <v>364</v>
      </c>
      <c r="Q434" s="5" t="s">
        <v>372</v>
      </c>
      <c r="R434" s="5" t="s">
        <v>364</v>
      </c>
      <c r="S434" s="5" t="s">
        <v>364</v>
      </c>
      <c r="T434" s="5" t="s">
        <v>372</v>
      </c>
      <c r="U434" s="5" t="s">
        <v>372</v>
      </c>
      <c r="V434" s="5">
        <v>3</v>
      </c>
      <c r="W434" s="5" t="s">
        <v>486</v>
      </c>
      <c r="X434" s="5">
        <v>305</v>
      </c>
      <c r="Y434" s="5" t="s">
        <v>531</v>
      </c>
      <c r="Z434" s="5">
        <v>30505</v>
      </c>
      <c r="AA434" s="5" t="s">
        <v>531</v>
      </c>
      <c r="AB434" s="5" t="s">
        <v>364</v>
      </c>
      <c r="AC434" s="5" t="s">
        <v>361</v>
      </c>
      <c r="AD434" s="5" t="s">
        <v>362</v>
      </c>
      <c r="AE434" s="5" t="s">
        <v>363</v>
      </c>
      <c r="AF434" s="5" t="s">
        <v>479</v>
      </c>
      <c r="AG434" s="5" t="s">
        <v>375</v>
      </c>
      <c r="AH434" s="5" t="s">
        <v>364</v>
      </c>
      <c r="AI434" s="5" t="s">
        <v>364</v>
      </c>
      <c r="AJ434" s="5" t="s">
        <v>364</v>
      </c>
      <c r="AK434" s="5">
        <v>91.6</v>
      </c>
      <c r="AL434" s="6">
        <v>5</v>
      </c>
      <c r="AM434" s="6" t="s">
        <v>377</v>
      </c>
      <c r="AN434" s="6">
        <f t="shared" si="36"/>
        <v>0</v>
      </c>
      <c r="AO434" s="6">
        <v>229</v>
      </c>
      <c r="AP434" s="6">
        <v>229</v>
      </c>
      <c r="AQ434" s="6">
        <v>114.5</v>
      </c>
      <c r="AR434" s="6">
        <f t="shared" si="37"/>
        <v>0</v>
      </c>
      <c r="AS434" s="6">
        <f t="shared" si="38"/>
        <v>0</v>
      </c>
      <c r="AT434" s="6">
        <f t="shared" si="39"/>
        <v>0</v>
      </c>
      <c r="AU434" s="7">
        <v>0.2</v>
      </c>
      <c r="AV434" s="7">
        <f t="shared" si="40"/>
        <v>0.6</v>
      </c>
      <c r="AW434" s="5">
        <v>194.6</v>
      </c>
      <c r="AX434">
        <v>0</v>
      </c>
      <c r="AY434">
        <v>0</v>
      </c>
      <c r="AZ434">
        <f t="shared" si="41"/>
        <v>0</v>
      </c>
    </row>
    <row r="435" spans="1:53">
      <c r="A435" s="5">
        <v>113839</v>
      </c>
      <c r="B435" s="5" t="s">
        <v>631</v>
      </c>
      <c r="C435" s="5"/>
      <c r="D435" s="5"/>
      <c r="E435" s="5" t="s">
        <v>882</v>
      </c>
      <c r="F435" s="5" t="s">
        <v>460</v>
      </c>
      <c r="G435" s="5" t="s">
        <v>883</v>
      </c>
      <c r="H435" s="5" t="s">
        <v>884</v>
      </c>
      <c r="I435" s="5" t="s">
        <v>364</v>
      </c>
      <c r="J435" s="5" t="s">
        <v>364</v>
      </c>
      <c r="K435" s="5" t="s">
        <v>364</v>
      </c>
      <c r="L435" s="6" t="s">
        <v>437</v>
      </c>
      <c r="M435" s="5" t="s">
        <v>364</v>
      </c>
      <c r="N435" s="5" t="s">
        <v>364</v>
      </c>
      <c r="O435" s="5">
        <v>23</v>
      </c>
      <c r="P435" s="5">
        <v>788.9</v>
      </c>
      <c r="Q435" s="5" t="s">
        <v>438</v>
      </c>
      <c r="R435" s="5">
        <v>10</v>
      </c>
      <c r="S435" s="5">
        <v>343</v>
      </c>
      <c r="T435" s="5" t="s">
        <v>438</v>
      </c>
      <c r="U435" s="5" t="s">
        <v>438</v>
      </c>
      <c r="V435" s="5">
        <v>3</v>
      </c>
      <c r="W435" s="5" t="s">
        <v>486</v>
      </c>
      <c r="X435" s="5">
        <v>302</v>
      </c>
      <c r="Y435" s="5" t="s">
        <v>487</v>
      </c>
      <c r="Z435" s="5">
        <v>30204</v>
      </c>
      <c r="AA435" s="5" t="s">
        <v>885</v>
      </c>
      <c r="AB435" s="5" t="s">
        <v>373</v>
      </c>
      <c r="AC435" s="5" t="s">
        <v>361</v>
      </c>
      <c r="AD435" s="5" t="s">
        <v>362</v>
      </c>
      <c r="AE435" s="5" t="s">
        <v>363</v>
      </c>
      <c r="AF435" s="5" t="s">
        <v>479</v>
      </c>
      <c r="AG435" s="5" t="s">
        <v>375</v>
      </c>
      <c r="AH435" s="5" t="s">
        <v>886</v>
      </c>
      <c r="AI435" s="5" t="s">
        <v>364</v>
      </c>
      <c r="AJ435" s="5" t="s">
        <v>364</v>
      </c>
      <c r="AK435" s="5">
        <v>34.299999999999997</v>
      </c>
      <c r="AL435" s="6">
        <v>25080</v>
      </c>
      <c r="AM435" s="6" t="s">
        <v>491</v>
      </c>
      <c r="AN435" s="6">
        <f t="shared" si="36"/>
        <v>0</v>
      </c>
      <c r="AO435" s="6">
        <v>98</v>
      </c>
      <c r="AP435" s="6">
        <v>98</v>
      </c>
      <c r="AQ435" s="6">
        <v>49</v>
      </c>
      <c r="AR435" s="6">
        <f t="shared" si="37"/>
        <v>0</v>
      </c>
      <c r="AS435" s="6">
        <f t="shared" si="38"/>
        <v>0</v>
      </c>
      <c r="AT435" s="6">
        <f t="shared" si="39"/>
        <v>0</v>
      </c>
      <c r="AU435" s="7">
        <v>0.3</v>
      </c>
      <c r="AV435" s="7">
        <f t="shared" si="40"/>
        <v>0.65</v>
      </c>
      <c r="AW435" s="5" t="s">
        <v>438</v>
      </c>
      <c r="AX435">
        <v>0</v>
      </c>
      <c r="AY435">
        <f>VLOOKUP(A435,'[2]查询当前所有门店保管帐库存（后勤用）'!$D$1:$G$65536,4,FALSE)</f>
        <v>10</v>
      </c>
      <c r="AZ435">
        <f t="shared" si="41"/>
        <v>10</v>
      </c>
    </row>
    <row r="436" spans="1:53">
      <c r="A436" s="5">
        <v>75251</v>
      </c>
      <c r="B436" s="5" t="s">
        <v>631</v>
      </c>
      <c r="C436" s="5"/>
      <c r="D436" s="5"/>
      <c r="E436" s="5" t="s">
        <v>887</v>
      </c>
      <c r="F436" s="5" t="s">
        <v>353</v>
      </c>
      <c r="G436" s="5" t="s">
        <v>888</v>
      </c>
      <c r="H436" s="5" t="s">
        <v>889</v>
      </c>
      <c r="I436" s="5">
        <v>20</v>
      </c>
      <c r="J436" s="5">
        <v>1300.54</v>
      </c>
      <c r="K436" s="5">
        <v>907.91</v>
      </c>
      <c r="L436" s="6" t="s">
        <v>890</v>
      </c>
      <c r="M436" s="5">
        <v>0.67</v>
      </c>
      <c r="N436" s="5">
        <v>43.35</v>
      </c>
      <c r="O436" s="5" t="s">
        <v>364</v>
      </c>
      <c r="P436" s="5" t="s">
        <v>364</v>
      </c>
      <c r="Q436" s="5" t="s">
        <v>372</v>
      </c>
      <c r="R436" s="5">
        <v>165</v>
      </c>
      <c r="S436" s="5">
        <v>3170.08</v>
      </c>
      <c r="T436" s="5">
        <v>247.5</v>
      </c>
      <c r="U436" s="5">
        <v>247.5</v>
      </c>
      <c r="V436" s="5">
        <v>3</v>
      </c>
      <c r="W436" s="5" t="s">
        <v>486</v>
      </c>
      <c r="X436" s="5">
        <v>302</v>
      </c>
      <c r="Y436" s="5" t="s">
        <v>487</v>
      </c>
      <c r="Z436" s="5">
        <v>30203</v>
      </c>
      <c r="AA436" s="5" t="s">
        <v>488</v>
      </c>
      <c r="AB436" s="5" t="s">
        <v>373</v>
      </c>
      <c r="AC436" s="5" t="s">
        <v>361</v>
      </c>
      <c r="AD436" s="5" t="s">
        <v>362</v>
      </c>
      <c r="AE436" s="5" t="s">
        <v>363</v>
      </c>
      <c r="AF436" s="5" t="s">
        <v>374</v>
      </c>
      <c r="AG436" s="5" t="s">
        <v>375</v>
      </c>
      <c r="AH436" s="5" t="s">
        <v>891</v>
      </c>
      <c r="AI436" s="5" t="s">
        <v>364</v>
      </c>
      <c r="AJ436" s="5" t="s">
        <v>364</v>
      </c>
      <c r="AK436" s="5">
        <v>19</v>
      </c>
      <c r="AL436" s="6">
        <v>5</v>
      </c>
      <c r="AM436" s="6" t="s">
        <v>377</v>
      </c>
      <c r="AN436" s="6">
        <f t="shared" si="36"/>
        <v>0</v>
      </c>
      <c r="AO436" s="6">
        <v>78</v>
      </c>
      <c r="AP436" s="6">
        <v>78</v>
      </c>
      <c r="AQ436" s="6">
        <v>39</v>
      </c>
      <c r="AR436" s="6">
        <f t="shared" si="37"/>
        <v>0</v>
      </c>
      <c r="AS436" s="6">
        <f t="shared" si="38"/>
        <v>0</v>
      </c>
      <c r="AT436" s="6">
        <f t="shared" si="39"/>
        <v>0</v>
      </c>
      <c r="AU436" s="7">
        <v>0.51282051282051277</v>
      </c>
      <c r="AV436" s="7">
        <f t="shared" si="40"/>
        <v>0.75641025641025639</v>
      </c>
      <c r="AW436" s="5">
        <v>65.03</v>
      </c>
      <c r="AX436">
        <v>0</v>
      </c>
      <c r="AY436">
        <f>VLOOKUP(A436,'[2]查询当前所有门店保管帐库存（后勤用）'!$D$1:$G$65536,4,FALSE)</f>
        <v>6</v>
      </c>
      <c r="AZ436">
        <f t="shared" si="41"/>
        <v>6</v>
      </c>
    </row>
    <row r="437" spans="1:53">
      <c r="A437" s="5">
        <v>75271</v>
      </c>
      <c r="B437" s="5" t="s">
        <v>631</v>
      </c>
      <c r="C437" s="5"/>
      <c r="D437" s="5"/>
      <c r="E437" s="5" t="s">
        <v>887</v>
      </c>
      <c r="F437" s="5" t="s">
        <v>353</v>
      </c>
      <c r="G437" s="5" t="s">
        <v>892</v>
      </c>
      <c r="H437" s="5" t="s">
        <v>889</v>
      </c>
      <c r="I437" s="5">
        <v>14</v>
      </c>
      <c r="J437" s="5">
        <v>886.14</v>
      </c>
      <c r="K437" s="5">
        <v>627.41</v>
      </c>
      <c r="L437" s="6" t="s">
        <v>893</v>
      </c>
      <c r="M437" s="5">
        <v>0.47</v>
      </c>
      <c r="N437" s="5">
        <v>29.54</v>
      </c>
      <c r="O437" s="5" t="s">
        <v>364</v>
      </c>
      <c r="P437" s="5" t="s">
        <v>364</v>
      </c>
      <c r="Q437" s="5" t="s">
        <v>372</v>
      </c>
      <c r="R437" s="5">
        <v>162</v>
      </c>
      <c r="S437" s="5">
        <v>2980.19</v>
      </c>
      <c r="T437" s="5">
        <v>347.14</v>
      </c>
      <c r="U437" s="5">
        <v>347.14</v>
      </c>
      <c r="V437" s="5">
        <v>3</v>
      </c>
      <c r="W437" s="5" t="s">
        <v>486</v>
      </c>
      <c r="X437" s="5">
        <v>302</v>
      </c>
      <c r="Y437" s="5" t="s">
        <v>487</v>
      </c>
      <c r="Z437" s="5">
        <v>30203</v>
      </c>
      <c r="AA437" s="5" t="s">
        <v>488</v>
      </c>
      <c r="AB437" s="5" t="s">
        <v>373</v>
      </c>
      <c r="AC437" s="5" t="s">
        <v>361</v>
      </c>
      <c r="AD437" s="5" t="s">
        <v>362</v>
      </c>
      <c r="AE437" s="5" t="s">
        <v>363</v>
      </c>
      <c r="AF437" s="5" t="s">
        <v>374</v>
      </c>
      <c r="AG437" s="5" t="s">
        <v>375</v>
      </c>
      <c r="AH437" s="5" t="s">
        <v>891</v>
      </c>
      <c r="AI437" s="5" t="s">
        <v>364</v>
      </c>
      <c r="AJ437" s="5" t="s">
        <v>364</v>
      </c>
      <c r="AK437" s="5">
        <v>18</v>
      </c>
      <c r="AL437" s="6">
        <v>5</v>
      </c>
      <c r="AM437" s="6" t="s">
        <v>377</v>
      </c>
      <c r="AN437" s="6">
        <f t="shared" si="36"/>
        <v>0</v>
      </c>
      <c r="AO437" s="6">
        <v>69</v>
      </c>
      <c r="AP437" s="6">
        <v>69</v>
      </c>
      <c r="AQ437" s="6">
        <v>34.5</v>
      </c>
      <c r="AR437" s="6">
        <f t="shared" si="37"/>
        <v>0</v>
      </c>
      <c r="AS437" s="6">
        <f t="shared" si="38"/>
        <v>0</v>
      </c>
      <c r="AT437" s="6">
        <f t="shared" si="39"/>
        <v>0</v>
      </c>
      <c r="AU437" s="7">
        <v>0.47826086956521741</v>
      </c>
      <c r="AV437" s="7">
        <f t="shared" si="40"/>
        <v>0.73913043478260865</v>
      </c>
      <c r="AW437" s="5">
        <v>63.3</v>
      </c>
      <c r="AX437">
        <v>0</v>
      </c>
      <c r="AY437">
        <f>VLOOKUP(A437,'[2]查询当前所有门店保管帐库存（后勤用）'!$D$1:$G$65536,4,FALSE)</f>
        <v>7</v>
      </c>
      <c r="AZ437">
        <f t="shared" si="41"/>
        <v>7</v>
      </c>
    </row>
    <row r="438" spans="1:53">
      <c r="A438" s="5">
        <v>75241</v>
      </c>
      <c r="B438" s="5" t="s">
        <v>631</v>
      </c>
      <c r="C438" s="5">
        <f>VLOOKUP(A438,[1]查询时间段分门店销售明细!$D$1:$N$65536,11,FALSE)</f>
        <v>5</v>
      </c>
      <c r="D438" s="5">
        <f>VLOOKUP(A438,[1]查询时间段分门店销售明细!$D$1:$O$65536,12,FALSE)</f>
        <v>314.72000000000003</v>
      </c>
      <c r="E438" s="5" t="s">
        <v>887</v>
      </c>
      <c r="F438" s="5" t="s">
        <v>353</v>
      </c>
      <c r="G438" s="5" t="s">
        <v>894</v>
      </c>
      <c r="H438" s="5" t="s">
        <v>889</v>
      </c>
      <c r="I438" s="5">
        <v>50</v>
      </c>
      <c r="J438" s="5">
        <v>4282.99</v>
      </c>
      <c r="K438" s="5">
        <v>2776.04</v>
      </c>
      <c r="L438" s="6" t="s">
        <v>895</v>
      </c>
      <c r="M438" s="5">
        <v>1.67</v>
      </c>
      <c r="N438" s="5">
        <v>142.77000000000001</v>
      </c>
      <c r="O438" s="5" t="s">
        <v>364</v>
      </c>
      <c r="P438" s="5" t="s">
        <v>364</v>
      </c>
      <c r="Q438" s="5" t="s">
        <v>372</v>
      </c>
      <c r="R438" s="5">
        <v>162</v>
      </c>
      <c r="S438" s="5">
        <v>4886.6099999999997</v>
      </c>
      <c r="T438" s="5">
        <v>97.2</v>
      </c>
      <c r="U438" s="5">
        <v>97.2</v>
      </c>
      <c r="V438" s="5">
        <v>3</v>
      </c>
      <c r="W438" s="5" t="s">
        <v>486</v>
      </c>
      <c r="X438" s="5">
        <v>302</v>
      </c>
      <c r="Y438" s="5" t="s">
        <v>487</v>
      </c>
      <c r="Z438" s="5">
        <v>30203</v>
      </c>
      <c r="AA438" s="5" t="s">
        <v>488</v>
      </c>
      <c r="AB438" s="5" t="s">
        <v>373</v>
      </c>
      <c r="AC438" s="5" t="s">
        <v>361</v>
      </c>
      <c r="AD438" s="5" t="s">
        <v>362</v>
      </c>
      <c r="AE438" s="5" t="s">
        <v>363</v>
      </c>
      <c r="AF438" s="5" t="s">
        <v>374</v>
      </c>
      <c r="AG438" s="5" t="s">
        <v>375</v>
      </c>
      <c r="AH438" s="5" t="s">
        <v>891</v>
      </c>
      <c r="AI438" s="5" t="s">
        <v>364</v>
      </c>
      <c r="AJ438" s="5" t="s">
        <v>364</v>
      </c>
      <c r="AK438" s="5">
        <v>30</v>
      </c>
      <c r="AL438" s="6">
        <v>5</v>
      </c>
      <c r="AM438" s="6" t="s">
        <v>377</v>
      </c>
      <c r="AN438" s="6">
        <f t="shared" si="36"/>
        <v>150</v>
      </c>
      <c r="AO438" s="6">
        <v>98</v>
      </c>
      <c r="AP438" s="6">
        <v>98</v>
      </c>
      <c r="AQ438" s="6">
        <v>49</v>
      </c>
      <c r="AR438" s="6">
        <f t="shared" si="37"/>
        <v>245</v>
      </c>
      <c r="AS438" s="6">
        <f t="shared" si="38"/>
        <v>164.72000000000003</v>
      </c>
      <c r="AT438" s="6">
        <f t="shared" si="39"/>
        <v>95</v>
      </c>
      <c r="AU438" s="7">
        <v>0.38775510204081631</v>
      </c>
      <c r="AV438" s="7">
        <f t="shared" si="40"/>
        <v>0.69387755102040816</v>
      </c>
      <c r="AW438" s="5">
        <v>85.66</v>
      </c>
      <c r="AX438">
        <v>5</v>
      </c>
      <c r="AY438">
        <f>VLOOKUP(A438,'[2]查询当前所有门店保管帐库存（后勤用）'!$D$1:$G$65536,4,FALSE)</f>
        <v>5</v>
      </c>
      <c r="AZ438">
        <f t="shared" si="41"/>
        <v>-5</v>
      </c>
      <c r="BA438">
        <v>5</v>
      </c>
    </row>
    <row r="439" spans="1:53">
      <c r="A439" s="5">
        <v>75272</v>
      </c>
      <c r="B439" s="5" t="s">
        <v>896</v>
      </c>
      <c r="C439" s="5"/>
      <c r="D439" s="5"/>
      <c r="E439" s="5" t="s">
        <v>887</v>
      </c>
      <c r="F439" s="5" t="s">
        <v>353</v>
      </c>
      <c r="G439" s="5" t="s">
        <v>897</v>
      </c>
      <c r="H439" s="5" t="s">
        <v>889</v>
      </c>
      <c r="I439" s="5">
        <v>68</v>
      </c>
      <c r="J439" s="5">
        <v>1634.4</v>
      </c>
      <c r="K439" s="5">
        <v>1005.82</v>
      </c>
      <c r="L439" s="6" t="s">
        <v>898</v>
      </c>
      <c r="M439" s="5">
        <v>2.27</v>
      </c>
      <c r="N439" s="5">
        <v>54.48</v>
      </c>
      <c r="O439" s="5" t="s">
        <v>364</v>
      </c>
      <c r="P439" s="5" t="s">
        <v>364</v>
      </c>
      <c r="Q439" s="5" t="s">
        <v>372</v>
      </c>
      <c r="R439" s="5">
        <v>240</v>
      </c>
      <c r="S439" s="5">
        <v>2245.59</v>
      </c>
      <c r="T439" s="5">
        <v>105.88</v>
      </c>
      <c r="U439" s="5">
        <v>105.88</v>
      </c>
      <c r="V439" s="5">
        <v>3</v>
      </c>
      <c r="W439" s="5" t="s">
        <v>486</v>
      </c>
      <c r="X439" s="5">
        <v>302</v>
      </c>
      <c r="Y439" s="5" t="s">
        <v>487</v>
      </c>
      <c r="Z439" s="5">
        <v>30203</v>
      </c>
      <c r="AA439" s="5" t="s">
        <v>488</v>
      </c>
      <c r="AB439" s="5" t="s">
        <v>373</v>
      </c>
      <c r="AC439" s="5" t="s">
        <v>361</v>
      </c>
      <c r="AD439" s="5" t="s">
        <v>362</v>
      </c>
      <c r="AE439" s="5" t="s">
        <v>363</v>
      </c>
      <c r="AF439" s="5" t="s">
        <v>374</v>
      </c>
      <c r="AG439" s="5" t="s">
        <v>375</v>
      </c>
      <c r="AH439" s="5" t="s">
        <v>891</v>
      </c>
      <c r="AI439" s="5" t="s">
        <v>364</v>
      </c>
      <c r="AJ439" s="5" t="s">
        <v>364</v>
      </c>
      <c r="AK439" s="5">
        <v>9</v>
      </c>
      <c r="AL439" s="6">
        <v>5</v>
      </c>
      <c r="AM439" s="6" t="s">
        <v>377</v>
      </c>
      <c r="AN439" s="6">
        <f t="shared" si="36"/>
        <v>0</v>
      </c>
      <c r="AO439" s="6">
        <v>27.5</v>
      </c>
      <c r="AP439" s="6">
        <v>27.5</v>
      </c>
      <c r="AQ439" s="6">
        <v>13.75</v>
      </c>
      <c r="AR439" s="6">
        <f t="shared" si="37"/>
        <v>0</v>
      </c>
      <c r="AS439" s="6">
        <f t="shared" si="38"/>
        <v>0</v>
      </c>
      <c r="AT439" s="6">
        <f t="shared" si="39"/>
        <v>0</v>
      </c>
      <c r="AU439" s="7">
        <v>0.34545454545454546</v>
      </c>
      <c r="AV439" s="7">
        <f t="shared" si="40"/>
        <v>0.67272727272727273</v>
      </c>
      <c r="AW439" s="5">
        <v>24.04</v>
      </c>
      <c r="AX439">
        <v>0</v>
      </c>
      <c r="AY439">
        <f>VLOOKUP(A439,'[2]查询当前所有门店保管帐库存（后勤用）'!$D$1:$G$65536,4,FALSE)</f>
        <v>1</v>
      </c>
      <c r="AZ439">
        <f t="shared" si="41"/>
        <v>1</v>
      </c>
    </row>
    <row r="440" spans="1:53">
      <c r="A440" s="5">
        <v>68049</v>
      </c>
      <c r="B440" s="5" t="s">
        <v>896</v>
      </c>
      <c r="C440" s="5">
        <f>VLOOKUP(A440,[1]查询时间段分门店销售明细!$D$1:$N$65536,11,FALSE)</f>
        <v>1</v>
      </c>
      <c r="D440" s="5">
        <f>VLOOKUP(A440,[1]查询时间段分门店销售明细!$D$1:$O$65536,12,FALSE)</f>
        <v>58</v>
      </c>
      <c r="E440" s="5" t="s">
        <v>899</v>
      </c>
      <c r="F440" s="5" t="s">
        <v>353</v>
      </c>
      <c r="G440" s="5" t="s">
        <v>900</v>
      </c>
      <c r="H440" s="5" t="s">
        <v>901</v>
      </c>
      <c r="I440" s="5">
        <v>25</v>
      </c>
      <c r="J440" s="5">
        <v>1229.1400000000001</v>
      </c>
      <c r="K440" s="5">
        <v>721.64</v>
      </c>
      <c r="L440" s="6" t="s">
        <v>902</v>
      </c>
      <c r="M440" s="5">
        <v>0.83</v>
      </c>
      <c r="N440" s="5">
        <v>40.97</v>
      </c>
      <c r="O440" s="5" t="s">
        <v>364</v>
      </c>
      <c r="P440" s="5" t="s">
        <v>364</v>
      </c>
      <c r="Q440" s="5" t="s">
        <v>372</v>
      </c>
      <c r="R440" s="5">
        <v>143</v>
      </c>
      <c r="S440" s="5">
        <v>2902.9</v>
      </c>
      <c r="T440" s="5">
        <v>171.6</v>
      </c>
      <c r="U440" s="5">
        <v>171.6</v>
      </c>
      <c r="V440" s="5">
        <v>3</v>
      </c>
      <c r="W440" s="5" t="s">
        <v>486</v>
      </c>
      <c r="X440" s="5">
        <v>302</v>
      </c>
      <c r="Y440" s="5" t="s">
        <v>487</v>
      </c>
      <c r="Z440" s="5">
        <v>30205</v>
      </c>
      <c r="AA440" s="5" t="s">
        <v>693</v>
      </c>
      <c r="AB440" s="5" t="s">
        <v>364</v>
      </c>
      <c r="AC440" s="5" t="s">
        <v>361</v>
      </c>
      <c r="AD440" s="5" t="s">
        <v>362</v>
      </c>
      <c r="AE440" s="5" t="s">
        <v>363</v>
      </c>
      <c r="AF440" s="5" t="s">
        <v>479</v>
      </c>
      <c r="AG440" s="5" t="s">
        <v>375</v>
      </c>
      <c r="AH440" s="5" t="s">
        <v>903</v>
      </c>
      <c r="AI440" s="5" t="s">
        <v>364</v>
      </c>
      <c r="AJ440" s="5" t="s">
        <v>364</v>
      </c>
      <c r="AK440" s="5">
        <v>20.3</v>
      </c>
      <c r="AL440" s="6">
        <v>5</v>
      </c>
      <c r="AM440" s="6" t="s">
        <v>377</v>
      </c>
      <c r="AN440" s="6">
        <f t="shared" si="36"/>
        <v>20.3</v>
      </c>
      <c r="AO440" s="6">
        <v>58</v>
      </c>
      <c r="AP440" s="6">
        <v>58</v>
      </c>
      <c r="AQ440" s="6">
        <v>29</v>
      </c>
      <c r="AR440" s="6">
        <f t="shared" si="37"/>
        <v>29</v>
      </c>
      <c r="AS440" s="6">
        <f t="shared" si="38"/>
        <v>37.700000000000003</v>
      </c>
      <c r="AT440" s="6">
        <f t="shared" si="39"/>
        <v>8.6999999999999993</v>
      </c>
      <c r="AU440" s="7">
        <v>0.3</v>
      </c>
      <c r="AV440" s="7">
        <f t="shared" si="40"/>
        <v>0.65</v>
      </c>
      <c r="AW440" s="5">
        <v>49.17</v>
      </c>
      <c r="AX440">
        <v>1</v>
      </c>
      <c r="AY440">
        <f>VLOOKUP(A440,'[2]查询当前所有门店保管帐库存（后勤用）'!$D$1:$G$65536,4,FALSE)</f>
        <v>16</v>
      </c>
      <c r="AZ440">
        <f t="shared" si="41"/>
        <v>14</v>
      </c>
    </row>
    <row r="441" spans="1:53">
      <c r="A441" s="5">
        <v>49781</v>
      </c>
      <c r="B441" s="5" t="s">
        <v>904</v>
      </c>
      <c r="C441" s="5"/>
      <c r="D441" s="5"/>
      <c r="E441" s="5" t="s">
        <v>905</v>
      </c>
      <c r="F441" s="5" t="s">
        <v>460</v>
      </c>
      <c r="G441" s="5" t="s">
        <v>906</v>
      </c>
      <c r="H441" s="5" t="s">
        <v>907</v>
      </c>
      <c r="I441" s="5">
        <v>3</v>
      </c>
      <c r="J441" s="5">
        <v>288.29000000000002</v>
      </c>
      <c r="K441" s="5">
        <v>174.89</v>
      </c>
      <c r="L441" s="6" t="s">
        <v>908</v>
      </c>
      <c r="M441" s="5">
        <v>0.1</v>
      </c>
      <c r="N441" s="5">
        <v>9.61</v>
      </c>
      <c r="O441" s="5" t="s">
        <v>364</v>
      </c>
      <c r="P441" s="5" t="s">
        <v>364</v>
      </c>
      <c r="Q441" s="5" t="s">
        <v>372</v>
      </c>
      <c r="R441" s="5">
        <v>24</v>
      </c>
      <c r="S441" s="5">
        <v>829.5</v>
      </c>
      <c r="T441" s="5">
        <v>240</v>
      </c>
      <c r="U441" s="5">
        <v>240</v>
      </c>
      <c r="V441" s="5">
        <v>3</v>
      </c>
      <c r="W441" s="5" t="s">
        <v>486</v>
      </c>
      <c r="X441" s="5">
        <v>306</v>
      </c>
      <c r="Y441" s="5" t="s">
        <v>518</v>
      </c>
      <c r="Z441" s="5">
        <v>30603</v>
      </c>
      <c r="AA441" s="5" t="s">
        <v>519</v>
      </c>
      <c r="AB441" s="5" t="s">
        <v>364</v>
      </c>
      <c r="AC441" s="5" t="s">
        <v>361</v>
      </c>
      <c r="AD441" s="5" t="s">
        <v>362</v>
      </c>
      <c r="AE441" s="5" t="s">
        <v>363</v>
      </c>
      <c r="AF441" s="5" t="s">
        <v>479</v>
      </c>
      <c r="AG441" s="5" t="s">
        <v>375</v>
      </c>
      <c r="AH441" s="5" t="s">
        <v>909</v>
      </c>
      <c r="AI441" s="5" t="s">
        <v>364</v>
      </c>
      <c r="AJ441" s="5" t="s">
        <v>364</v>
      </c>
      <c r="AK441" s="5">
        <v>37.799999999999997</v>
      </c>
      <c r="AL441" s="6">
        <v>5</v>
      </c>
      <c r="AM441" s="6" t="s">
        <v>377</v>
      </c>
      <c r="AN441" s="6">
        <f t="shared" si="36"/>
        <v>0</v>
      </c>
      <c r="AO441" s="6">
        <v>108</v>
      </c>
      <c r="AP441" s="6">
        <v>108</v>
      </c>
      <c r="AQ441" s="6">
        <v>54</v>
      </c>
      <c r="AR441" s="6">
        <f t="shared" si="37"/>
        <v>0</v>
      </c>
      <c r="AS441" s="6">
        <f t="shared" si="38"/>
        <v>0</v>
      </c>
      <c r="AT441" s="6">
        <f t="shared" si="39"/>
        <v>0</v>
      </c>
      <c r="AU441" s="7">
        <v>0.3</v>
      </c>
      <c r="AV441" s="7">
        <f t="shared" si="40"/>
        <v>0.65</v>
      </c>
      <c r="AW441" s="5">
        <v>96.1</v>
      </c>
      <c r="AX441">
        <v>0</v>
      </c>
      <c r="AY441">
        <f>VLOOKUP(A441,'[2]查询当前所有门店保管帐库存（后勤用）'!$D$1:$G$65536,4,FALSE)</f>
        <v>2</v>
      </c>
      <c r="AZ441">
        <f t="shared" si="41"/>
        <v>2</v>
      </c>
    </row>
    <row r="442" spans="1:53">
      <c r="A442" s="5">
        <v>97924</v>
      </c>
      <c r="B442" s="5" t="s">
        <v>904</v>
      </c>
      <c r="C442" s="5"/>
      <c r="D442" s="5"/>
      <c r="E442" s="5" t="s">
        <v>910</v>
      </c>
      <c r="F442" s="5" t="s">
        <v>460</v>
      </c>
      <c r="G442" s="5" t="s">
        <v>911</v>
      </c>
      <c r="H442" s="5" t="s">
        <v>907</v>
      </c>
      <c r="I442" s="5">
        <v>6</v>
      </c>
      <c r="J442" s="5">
        <v>515.20000000000005</v>
      </c>
      <c r="K442" s="5">
        <v>286.14</v>
      </c>
      <c r="L442" s="6" t="s">
        <v>912</v>
      </c>
      <c r="M442" s="5">
        <v>0.2</v>
      </c>
      <c r="N442" s="5">
        <v>17.170000000000002</v>
      </c>
      <c r="O442" s="5" t="s">
        <v>364</v>
      </c>
      <c r="P442" s="5" t="s">
        <v>364</v>
      </c>
      <c r="Q442" s="5" t="s">
        <v>372</v>
      </c>
      <c r="R442" s="5">
        <v>36</v>
      </c>
      <c r="S442" s="5">
        <v>1221.2661000000001</v>
      </c>
      <c r="T442" s="5">
        <v>180</v>
      </c>
      <c r="U442" s="5">
        <v>180</v>
      </c>
      <c r="V442" s="5">
        <v>3</v>
      </c>
      <c r="W442" s="5" t="s">
        <v>486</v>
      </c>
      <c r="X442" s="5">
        <v>306</v>
      </c>
      <c r="Y442" s="5" t="s">
        <v>518</v>
      </c>
      <c r="Z442" s="5">
        <v>30603</v>
      </c>
      <c r="AA442" s="5" t="s">
        <v>519</v>
      </c>
      <c r="AB442" s="5" t="s">
        <v>373</v>
      </c>
      <c r="AC442" s="5" t="s">
        <v>361</v>
      </c>
      <c r="AD442" s="5" t="s">
        <v>362</v>
      </c>
      <c r="AE442" s="5" t="s">
        <v>363</v>
      </c>
      <c r="AF442" s="5" t="s">
        <v>479</v>
      </c>
      <c r="AG442" s="5" t="s">
        <v>375</v>
      </c>
      <c r="AH442" s="5" t="s">
        <v>913</v>
      </c>
      <c r="AI442" s="5" t="s">
        <v>364</v>
      </c>
      <c r="AJ442" s="5" t="s">
        <v>364</v>
      </c>
      <c r="AK442" s="5">
        <v>37.799999999999997</v>
      </c>
      <c r="AL442" s="6">
        <v>5</v>
      </c>
      <c r="AM442" s="6" t="s">
        <v>377</v>
      </c>
      <c r="AN442" s="6">
        <f t="shared" si="36"/>
        <v>0</v>
      </c>
      <c r="AO442" s="6">
        <v>108</v>
      </c>
      <c r="AP442" s="6">
        <v>108</v>
      </c>
      <c r="AQ442" s="6">
        <v>54</v>
      </c>
      <c r="AR442" s="6">
        <f t="shared" si="37"/>
        <v>0</v>
      </c>
      <c r="AS442" s="6">
        <f t="shared" si="38"/>
        <v>0</v>
      </c>
      <c r="AT442" s="6">
        <f t="shared" si="39"/>
        <v>0</v>
      </c>
      <c r="AU442" s="7">
        <v>0.3</v>
      </c>
      <c r="AV442" s="7">
        <f t="shared" si="40"/>
        <v>0.65</v>
      </c>
      <c r="AW442" s="5">
        <v>85.87</v>
      </c>
      <c r="AX442">
        <v>0</v>
      </c>
      <c r="AY442">
        <f>VLOOKUP(A442,'[2]查询当前所有门店保管帐库存（后勤用）'!$D$1:$G$65536,4,FALSE)</f>
        <v>1</v>
      </c>
      <c r="AZ442">
        <f t="shared" si="41"/>
        <v>1</v>
      </c>
    </row>
    <row r="443" spans="1:53">
      <c r="A443" s="5">
        <v>60577</v>
      </c>
      <c r="B443" s="5" t="s">
        <v>534</v>
      </c>
      <c r="C443" s="5"/>
      <c r="D443" s="5"/>
      <c r="E443" s="5" t="s">
        <v>925</v>
      </c>
      <c r="F443" s="5" t="s">
        <v>460</v>
      </c>
      <c r="G443" s="5" t="s">
        <v>926</v>
      </c>
      <c r="H443" s="5" t="s">
        <v>927</v>
      </c>
      <c r="I443" s="5" t="s">
        <v>364</v>
      </c>
      <c r="J443" s="5" t="s">
        <v>364</v>
      </c>
      <c r="K443" s="5" t="s">
        <v>364</v>
      </c>
      <c r="L443" s="6" t="s">
        <v>437</v>
      </c>
      <c r="M443" s="5" t="s">
        <v>364</v>
      </c>
      <c r="N443" s="5" t="s">
        <v>364</v>
      </c>
      <c r="O443" s="5" t="s">
        <v>364</v>
      </c>
      <c r="P443" s="5" t="s">
        <v>364</v>
      </c>
      <c r="Q443" s="5" t="s">
        <v>438</v>
      </c>
      <c r="R443" s="5">
        <v>3</v>
      </c>
      <c r="S443" s="5">
        <v>134.4</v>
      </c>
      <c r="T443" s="5" t="s">
        <v>438</v>
      </c>
      <c r="U443" s="5" t="s">
        <v>438</v>
      </c>
      <c r="V443" s="5">
        <v>3</v>
      </c>
      <c r="W443" s="5" t="s">
        <v>486</v>
      </c>
      <c r="X443" s="5">
        <v>313</v>
      </c>
      <c r="Y443" s="5" t="s">
        <v>505</v>
      </c>
      <c r="Z443" s="5">
        <v>31304</v>
      </c>
      <c r="AA443" s="5" t="s">
        <v>506</v>
      </c>
      <c r="AB443" s="5" t="s">
        <v>364</v>
      </c>
      <c r="AC443" s="5" t="s">
        <v>361</v>
      </c>
      <c r="AD443" s="5" t="s">
        <v>362</v>
      </c>
      <c r="AE443" s="5" t="s">
        <v>363</v>
      </c>
      <c r="AF443" s="5" t="s">
        <v>479</v>
      </c>
      <c r="AG443" s="5" t="s">
        <v>375</v>
      </c>
      <c r="AH443" s="5" t="s">
        <v>928</v>
      </c>
      <c r="AI443" s="5" t="s">
        <v>364</v>
      </c>
      <c r="AJ443" s="5" t="s">
        <v>364</v>
      </c>
      <c r="AK443" s="5">
        <v>44.8</v>
      </c>
      <c r="AL443" s="6">
        <v>5</v>
      </c>
      <c r="AM443" s="6" t="s">
        <v>377</v>
      </c>
      <c r="AN443" s="6">
        <f t="shared" si="36"/>
        <v>0</v>
      </c>
      <c r="AO443" s="6">
        <v>128</v>
      </c>
      <c r="AP443" s="6">
        <v>128</v>
      </c>
      <c r="AQ443" s="6">
        <v>64</v>
      </c>
      <c r="AR443" s="6">
        <f t="shared" si="37"/>
        <v>0</v>
      </c>
      <c r="AS443" s="6">
        <f t="shared" si="38"/>
        <v>0</v>
      </c>
      <c r="AT443" s="6">
        <f t="shared" si="39"/>
        <v>0</v>
      </c>
      <c r="AU443" s="7">
        <v>0.3</v>
      </c>
      <c r="AV443" s="7">
        <f t="shared" si="40"/>
        <v>0.65</v>
      </c>
      <c r="AW443" s="5" t="s">
        <v>438</v>
      </c>
      <c r="AX443">
        <v>0</v>
      </c>
      <c r="AY443">
        <f>VLOOKUP(A443,'[2]查询当前所有门店保管帐库存（后勤用）'!$D$1:$G$65536,4,FALSE)</f>
        <v>2</v>
      </c>
      <c r="AZ443">
        <f t="shared" si="41"/>
        <v>2</v>
      </c>
    </row>
    <row r="444" spans="1:53">
      <c r="A444" s="5">
        <v>49774</v>
      </c>
      <c r="B444" s="5" t="s">
        <v>534</v>
      </c>
      <c r="C444" s="5"/>
      <c r="D444" s="5"/>
      <c r="E444" s="5" t="s">
        <v>929</v>
      </c>
      <c r="F444" s="5" t="s">
        <v>460</v>
      </c>
      <c r="G444" s="5" t="s">
        <v>930</v>
      </c>
      <c r="H444" s="5" t="s">
        <v>931</v>
      </c>
      <c r="I444" s="5" t="s">
        <v>364</v>
      </c>
      <c r="J444" s="5" t="s">
        <v>364</v>
      </c>
      <c r="K444" s="5" t="s">
        <v>364</v>
      </c>
      <c r="L444" s="6" t="s">
        <v>437</v>
      </c>
      <c r="M444" s="5" t="s">
        <v>364</v>
      </c>
      <c r="N444" s="5" t="s">
        <v>364</v>
      </c>
      <c r="O444" s="5" t="s">
        <v>364</v>
      </c>
      <c r="P444" s="5" t="s">
        <v>364</v>
      </c>
      <c r="Q444" s="5" t="s">
        <v>438</v>
      </c>
      <c r="R444" s="5">
        <v>14</v>
      </c>
      <c r="S444" s="5">
        <v>369.6</v>
      </c>
      <c r="T444" s="5" t="s">
        <v>438</v>
      </c>
      <c r="U444" s="5" t="s">
        <v>438</v>
      </c>
      <c r="V444" s="5">
        <v>3</v>
      </c>
      <c r="W444" s="5" t="s">
        <v>486</v>
      </c>
      <c r="X444" s="5">
        <v>306</v>
      </c>
      <c r="Y444" s="5" t="s">
        <v>518</v>
      </c>
      <c r="Z444" s="5">
        <v>30602</v>
      </c>
      <c r="AA444" s="5" t="s">
        <v>524</v>
      </c>
      <c r="AB444" s="5" t="s">
        <v>364</v>
      </c>
      <c r="AC444" s="5" t="s">
        <v>361</v>
      </c>
      <c r="AD444" s="5" t="s">
        <v>362</v>
      </c>
      <c r="AE444" s="5" t="s">
        <v>363</v>
      </c>
      <c r="AF444" s="5" t="s">
        <v>479</v>
      </c>
      <c r="AG444" s="5" t="s">
        <v>375</v>
      </c>
      <c r="AH444" s="5" t="s">
        <v>932</v>
      </c>
      <c r="AI444" s="5" t="s">
        <v>364</v>
      </c>
      <c r="AJ444" s="5" t="s">
        <v>364</v>
      </c>
      <c r="AK444" s="5">
        <v>26.4</v>
      </c>
      <c r="AL444" s="6">
        <v>15769</v>
      </c>
      <c r="AM444" s="6" t="s">
        <v>933</v>
      </c>
      <c r="AN444" s="6">
        <f t="shared" si="36"/>
        <v>0</v>
      </c>
      <c r="AO444" s="6">
        <v>118</v>
      </c>
      <c r="AP444" s="6">
        <v>118</v>
      </c>
      <c r="AQ444" s="6">
        <v>59</v>
      </c>
      <c r="AR444" s="6">
        <f t="shared" si="37"/>
        <v>0</v>
      </c>
      <c r="AS444" s="6">
        <f t="shared" si="38"/>
        <v>0</v>
      </c>
      <c r="AT444" s="6">
        <f t="shared" si="39"/>
        <v>0</v>
      </c>
      <c r="AU444" s="7">
        <v>0.55254237288135599</v>
      </c>
      <c r="AV444" s="7">
        <f t="shared" si="40"/>
        <v>0.77627118644067794</v>
      </c>
      <c r="AW444" s="5" t="s">
        <v>438</v>
      </c>
      <c r="AX444">
        <v>0</v>
      </c>
      <c r="AY444">
        <v>0</v>
      </c>
      <c r="AZ444">
        <f t="shared" si="41"/>
        <v>0</v>
      </c>
    </row>
    <row r="445" spans="1:53">
      <c r="A445" s="5">
        <v>60582</v>
      </c>
      <c r="B445" s="5" t="s">
        <v>631</v>
      </c>
      <c r="C445" s="5"/>
      <c r="D445" s="5"/>
      <c r="E445" s="5" t="s">
        <v>934</v>
      </c>
      <c r="F445" s="5" t="s">
        <v>460</v>
      </c>
      <c r="G445" s="5" t="s">
        <v>935</v>
      </c>
      <c r="H445" s="5" t="s">
        <v>931</v>
      </c>
      <c r="I445" s="5" t="s">
        <v>364</v>
      </c>
      <c r="J445" s="5" t="s">
        <v>364</v>
      </c>
      <c r="K445" s="5" t="s">
        <v>364</v>
      </c>
      <c r="L445" s="6" t="s">
        <v>437</v>
      </c>
      <c r="M445" s="5" t="s">
        <v>364</v>
      </c>
      <c r="N445" s="5" t="s">
        <v>364</v>
      </c>
      <c r="O445" s="5" t="s">
        <v>364</v>
      </c>
      <c r="P445" s="5" t="s">
        <v>364</v>
      </c>
      <c r="Q445" s="5" t="s">
        <v>438</v>
      </c>
      <c r="R445" s="5">
        <v>16</v>
      </c>
      <c r="S445" s="5">
        <v>660.79999999990002</v>
      </c>
      <c r="T445" s="5" t="s">
        <v>438</v>
      </c>
      <c r="U445" s="5" t="s">
        <v>438</v>
      </c>
      <c r="V445" s="5">
        <v>3</v>
      </c>
      <c r="W445" s="5" t="s">
        <v>486</v>
      </c>
      <c r="X445" s="5">
        <v>302</v>
      </c>
      <c r="Y445" s="5" t="s">
        <v>487</v>
      </c>
      <c r="Z445" s="5">
        <v>30205</v>
      </c>
      <c r="AA445" s="5" t="s">
        <v>693</v>
      </c>
      <c r="AB445" s="5" t="s">
        <v>373</v>
      </c>
      <c r="AC445" s="5" t="s">
        <v>361</v>
      </c>
      <c r="AD445" s="5" t="s">
        <v>362</v>
      </c>
      <c r="AE445" s="5" t="s">
        <v>363</v>
      </c>
      <c r="AF445" s="5" t="s">
        <v>479</v>
      </c>
      <c r="AG445" s="5" t="s">
        <v>375</v>
      </c>
      <c r="AH445" s="5" t="s">
        <v>932</v>
      </c>
      <c r="AI445" s="5" t="s">
        <v>364</v>
      </c>
      <c r="AJ445" s="5" t="s">
        <v>364</v>
      </c>
      <c r="AK445" s="5">
        <v>41.3</v>
      </c>
      <c r="AL445" s="6">
        <v>5</v>
      </c>
      <c r="AM445" s="6" t="s">
        <v>377</v>
      </c>
      <c r="AN445" s="6">
        <f t="shared" ref="AN445:AN492" si="42">AK445*C445</f>
        <v>0</v>
      </c>
      <c r="AO445" s="6">
        <v>118</v>
      </c>
      <c r="AP445" s="6">
        <v>118</v>
      </c>
      <c r="AQ445" s="6">
        <v>59</v>
      </c>
      <c r="AR445" s="6">
        <f t="shared" ref="AR445:AR492" si="43">AQ445*C445</f>
        <v>0</v>
      </c>
      <c r="AS445" s="6">
        <f t="shared" ref="AS445:AS492" si="44">D445-AN445</f>
        <v>0</v>
      </c>
      <c r="AT445" s="6">
        <f t="shared" ref="AT445:AT492" si="45">AR445-(AK445*C445)</f>
        <v>0</v>
      </c>
      <c r="AU445" s="7">
        <v>0.3</v>
      </c>
      <c r="AV445" s="7">
        <f t="shared" ref="AV445:AV492" si="46">(AP445-AK445)/AP445</f>
        <v>0.65</v>
      </c>
      <c r="AW445" s="5" t="s">
        <v>438</v>
      </c>
      <c r="AX445">
        <v>0</v>
      </c>
      <c r="AY445">
        <f>VLOOKUP(A445,'[2]查询当前所有门店保管帐库存（后勤用）'!$D$1:$G$65536,4,FALSE)</f>
        <v>3</v>
      </c>
      <c r="AZ445">
        <f t="shared" si="41"/>
        <v>3</v>
      </c>
    </row>
    <row r="446" spans="1:53">
      <c r="A446" s="5">
        <v>108145</v>
      </c>
      <c r="B446" s="5" t="s">
        <v>631</v>
      </c>
      <c r="C446" s="5"/>
      <c r="D446" s="5"/>
      <c r="E446" s="5" t="s">
        <v>936</v>
      </c>
      <c r="F446" s="5" t="s">
        <v>460</v>
      </c>
      <c r="G446" s="5" t="s">
        <v>937</v>
      </c>
      <c r="H446" s="5" t="s">
        <v>938</v>
      </c>
      <c r="I446" s="5">
        <v>7</v>
      </c>
      <c r="J446" s="5">
        <v>208.29</v>
      </c>
      <c r="K446" s="5">
        <v>110.78</v>
      </c>
      <c r="L446" s="6" t="s">
        <v>939</v>
      </c>
      <c r="M446" s="5">
        <v>0.23</v>
      </c>
      <c r="N446" s="5">
        <v>6.94</v>
      </c>
      <c r="O446" s="5" t="s">
        <v>364</v>
      </c>
      <c r="P446" s="5" t="s">
        <v>364</v>
      </c>
      <c r="Q446" s="5" t="s">
        <v>372</v>
      </c>
      <c r="R446" s="5">
        <v>19</v>
      </c>
      <c r="S446" s="5">
        <v>264.67</v>
      </c>
      <c r="T446" s="5">
        <v>81.430000000000007</v>
      </c>
      <c r="U446" s="5">
        <v>81.430000000000007</v>
      </c>
      <c r="V446" s="5">
        <v>3</v>
      </c>
      <c r="W446" s="5" t="s">
        <v>486</v>
      </c>
      <c r="X446" s="5">
        <v>312</v>
      </c>
      <c r="Y446" s="5" t="s">
        <v>650</v>
      </c>
      <c r="Z446" s="5">
        <v>31203</v>
      </c>
      <c r="AA446" s="5" t="s">
        <v>650</v>
      </c>
      <c r="AB446" s="5" t="s">
        <v>373</v>
      </c>
      <c r="AC446" s="5" t="s">
        <v>361</v>
      </c>
      <c r="AD446" s="5" t="s">
        <v>362</v>
      </c>
      <c r="AE446" s="5" t="s">
        <v>363</v>
      </c>
      <c r="AF446" s="5" t="s">
        <v>479</v>
      </c>
      <c r="AG446" s="5" t="s">
        <v>375</v>
      </c>
      <c r="AH446" s="5" t="s">
        <v>940</v>
      </c>
      <c r="AI446" s="5" t="s">
        <v>364</v>
      </c>
      <c r="AJ446" s="5" t="s">
        <v>364</v>
      </c>
      <c r="AK446" s="5">
        <v>13.93</v>
      </c>
      <c r="AL446" s="6">
        <v>5</v>
      </c>
      <c r="AM446" s="6" t="s">
        <v>377</v>
      </c>
      <c r="AN446" s="6">
        <f t="shared" si="42"/>
        <v>0</v>
      </c>
      <c r="AO446" s="6">
        <v>39.799999999999997</v>
      </c>
      <c r="AP446" s="6">
        <v>39.799999999999997</v>
      </c>
      <c r="AQ446" s="6">
        <v>19.899999999999999</v>
      </c>
      <c r="AR446" s="6">
        <f t="shared" si="43"/>
        <v>0</v>
      </c>
      <c r="AS446" s="6">
        <f t="shared" si="44"/>
        <v>0</v>
      </c>
      <c r="AT446" s="6">
        <f t="shared" si="45"/>
        <v>0</v>
      </c>
      <c r="AU446" s="7">
        <v>0.3</v>
      </c>
      <c r="AV446" s="7">
        <f t="shared" si="46"/>
        <v>0.65</v>
      </c>
      <c r="AW446" s="5">
        <v>29.76</v>
      </c>
      <c r="AX446">
        <v>0</v>
      </c>
      <c r="AY446">
        <f>VLOOKUP(A446,'[2]查询当前所有门店保管帐库存（后勤用）'!$D$1:$G$65536,4,FALSE)</f>
        <v>2</v>
      </c>
      <c r="AZ446">
        <f t="shared" si="41"/>
        <v>2</v>
      </c>
    </row>
    <row r="447" spans="1:53">
      <c r="A447" s="5">
        <v>108146</v>
      </c>
      <c r="B447" s="5" t="s">
        <v>631</v>
      </c>
      <c r="C447" s="5"/>
      <c r="D447" s="5"/>
      <c r="E447" s="5" t="s">
        <v>941</v>
      </c>
      <c r="F447" s="5" t="s">
        <v>460</v>
      </c>
      <c r="G447" s="5" t="s">
        <v>942</v>
      </c>
      <c r="H447" s="5" t="s">
        <v>938</v>
      </c>
      <c r="I447" s="5">
        <v>6</v>
      </c>
      <c r="J447" s="5">
        <v>200.79</v>
      </c>
      <c r="K447" s="5">
        <v>117.21</v>
      </c>
      <c r="L447" s="6" t="s">
        <v>943</v>
      </c>
      <c r="M447" s="5">
        <v>0.2</v>
      </c>
      <c r="N447" s="5">
        <v>6.69</v>
      </c>
      <c r="O447" s="5" t="s">
        <v>364</v>
      </c>
      <c r="P447" s="5" t="s">
        <v>364</v>
      </c>
      <c r="Q447" s="5" t="s">
        <v>372</v>
      </c>
      <c r="R447" s="5">
        <v>14</v>
      </c>
      <c r="S447" s="5">
        <v>195.02</v>
      </c>
      <c r="T447" s="5">
        <v>70</v>
      </c>
      <c r="U447" s="5">
        <v>70</v>
      </c>
      <c r="V447" s="5">
        <v>3</v>
      </c>
      <c r="W447" s="5" t="s">
        <v>486</v>
      </c>
      <c r="X447" s="5">
        <v>306</v>
      </c>
      <c r="Y447" s="5" t="s">
        <v>518</v>
      </c>
      <c r="Z447" s="5">
        <v>30601</v>
      </c>
      <c r="AA447" s="5" t="s">
        <v>551</v>
      </c>
      <c r="AB447" s="5" t="s">
        <v>373</v>
      </c>
      <c r="AC447" s="5" t="s">
        <v>361</v>
      </c>
      <c r="AD447" s="5" t="s">
        <v>362</v>
      </c>
      <c r="AE447" s="5" t="s">
        <v>363</v>
      </c>
      <c r="AF447" s="5" t="s">
        <v>479</v>
      </c>
      <c r="AG447" s="5" t="s">
        <v>375</v>
      </c>
      <c r="AH447" s="5" t="s">
        <v>944</v>
      </c>
      <c r="AI447" s="5" t="s">
        <v>364</v>
      </c>
      <c r="AJ447" s="5" t="s">
        <v>364</v>
      </c>
      <c r="AK447" s="5">
        <v>13.93</v>
      </c>
      <c r="AL447" s="6">
        <v>5</v>
      </c>
      <c r="AM447" s="6" t="s">
        <v>377</v>
      </c>
      <c r="AN447" s="6">
        <f t="shared" si="42"/>
        <v>0</v>
      </c>
      <c r="AO447" s="6">
        <v>39.799999999999997</v>
      </c>
      <c r="AP447" s="6">
        <v>39.799999999999997</v>
      </c>
      <c r="AQ447" s="6">
        <v>19.899999999999999</v>
      </c>
      <c r="AR447" s="6">
        <f t="shared" si="43"/>
        <v>0</v>
      </c>
      <c r="AS447" s="6">
        <f t="shared" si="44"/>
        <v>0</v>
      </c>
      <c r="AT447" s="6">
        <f t="shared" si="45"/>
        <v>0</v>
      </c>
      <c r="AU447" s="7">
        <v>0.3</v>
      </c>
      <c r="AV447" s="7">
        <f t="shared" si="46"/>
        <v>0.65</v>
      </c>
      <c r="AW447" s="5">
        <v>33.47</v>
      </c>
      <c r="AX447">
        <v>0</v>
      </c>
      <c r="AY447">
        <f>VLOOKUP(A447,'[2]查询当前所有门店保管帐库存（后勤用）'!$D$1:$G$65536,4,FALSE)</f>
        <v>1</v>
      </c>
      <c r="AZ447">
        <f t="shared" si="41"/>
        <v>1</v>
      </c>
    </row>
    <row r="448" spans="1:53">
      <c r="A448" s="5">
        <v>108261</v>
      </c>
      <c r="B448" s="5" t="s">
        <v>631</v>
      </c>
      <c r="C448" s="5"/>
      <c r="D448" s="5"/>
      <c r="E448" s="5" t="s">
        <v>945</v>
      </c>
      <c r="F448" s="5" t="s">
        <v>460</v>
      </c>
      <c r="G448" s="5" t="s">
        <v>946</v>
      </c>
      <c r="H448" s="5" t="s">
        <v>938</v>
      </c>
      <c r="I448" s="5">
        <v>7</v>
      </c>
      <c r="J448" s="5">
        <v>255.29</v>
      </c>
      <c r="K448" s="5">
        <v>157.78</v>
      </c>
      <c r="L448" s="6" t="s">
        <v>625</v>
      </c>
      <c r="M448" s="5">
        <v>0.23</v>
      </c>
      <c r="N448" s="5">
        <v>8.51</v>
      </c>
      <c r="O448" s="5" t="s">
        <v>364</v>
      </c>
      <c r="P448" s="5" t="s">
        <v>364</v>
      </c>
      <c r="Q448" s="5" t="s">
        <v>372</v>
      </c>
      <c r="R448" s="5">
        <v>16</v>
      </c>
      <c r="S448" s="5">
        <v>222.88</v>
      </c>
      <c r="T448" s="5">
        <v>68.569999999999993</v>
      </c>
      <c r="U448" s="5">
        <v>68.569999999999993</v>
      </c>
      <c r="V448" s="5">
        <v>3</v>
      </c>
      <c r="W448" s="5" t="s">
        <v>486</v>
      </c>
      <c r="X448" s="5">
        <v>306</v>
      </c>
      <c r="Y448" s="5" t="s">
        <v>518</v>
      </c>
      <c r="Z448" s="5">
        <v>30601</v>
      </c>
      <c r="AA448" s="5" t="s">
        <v>551</v>
      </c>
      <c r="AB448" s="5" t="s">
        <v>373</v>
      </c>
      <c r="AC448" s="5" t="s">
        <v>361</v>
      </c>
      <c r="AD448" s="5" t="s">
        <v>362</v>
      </c>
      <c r="AE448" s="5" t="s">
        <v>363</v>
      </c>
      <c r="AF448" s="5" t="s">
        <v>479</v>
      </c>
      <c r="AG448" s="5" t="s">
        <v>375</v>
      </c>
      <c r="AH448" s="5" t="s">
        <v>947</v>
      </c>
      <c r="AI448" s="5" t="s">
        <v>364</v>
      </c>
      <c r="AJ448" s="5" t="s">
        <v>364</v>
      </c>
      <c r="AK448" s="5">
        <v>13.93</v>
      </c>
      <c r="AL448" s="6">
        <v>5</v>
      </c>
      <c r="AM448" s="6" t="s">
        <v>377</v>
      </c>
      <c r="AN448" s="6">
        <f t="shared" si="42"/>
        <v>0</v>
      </c>
      <c r="AO448" s="6">
        <v>39.799999999999997</v>
      </c>
      <c r="AP448" s="6">
        <v>39.799999999999997</v>
      </c>
      <c r="AQ448" s="6">
        <v>19.899999999999999</v>
      </c>
      <c r="AR448" s="6">
        <f t="shared" si="43"/>
        <v>0</v>
      </c>
      <c r="AS448" s="6">
        <f t="shared" si="44"/>
        <v>0</v>
      </c>
      <c r="AT448" s="6">
        <f t="shared" si="45"/>
        <v>0</v>
      </c>
      <c r="AU448" s="7">
        <v>0.3</v>
      </c>
      <c r="AV448" s="7">
        <f t="shared" si="46"/>
        <v>0.65</v>
      </c>
      <c r="AW448" s="5">
        <v>36.47</v>
      </c>
      <c r="AX448">
        <v>0</v>
      </c>
      <c r="AY448">
        <f>VLOOKUP(A448,'[2]查询当前所有门店保管帐库存（后勤用）'!$D$1:$G$65536,4,FALSE)</f>
        <v>1</v>
      </c>
      <c r="AZ448">
        <f t="shared" si="41"/>
        <v>1</v>
      </c>
    </row>
    <row r="449" spans="1:54">
      <c r="A449" s="5">
        <v>108260</v>
      </c>
      <c r="B449" s="5" t="s">
        <v>631</v>
      </c>
      <c r="C449" s="5"/>
      <c r="D449" s="5"/>
      <c r="E449" s="5" t="s">
        <v>948</v>
      </c>
      <c r="F449" s="5" t="s">
        <v>460</v>
      </c>
      <c r="G449" s="5" t="s">
        <v>949</v>
      </c>
      <c r="H449" s="5" t="s">
        <v>938</v>
      </c>
      <c r="I449" s="5">
        <v>1</v>
      </c>
      <c r="J449" s="5">
        <v>35.32</v>
      </c>
      <c r="K449" s="5">
        <v>21.39</v>
      </c>
      <c r="L449" s="6" t="s">
        <v>950</v>
      </c>
      <c r="M449" s="5">
        <v>0.03</v>
      </c>
      <c r="N449" s="5">
        <v>1.18</v>
      </c>
      <c r="O449" s="5" t="s">
        <v>364</v>
      </c>
      <c r="P449" s="5" t="s">
        <v>364</v>
      </c>
      <c r="Q449" s="5" t="s">
        <v>372</v>
      </c>
      <c r="R449" s="5">
        <v>17</v>
      </c>
      <c r="S449" s="5">
        <v>236.81</v>
      </c>
      <c r="T449" s="5">
        <v>510</v>
      </c>
      <c r="U449" s="5">
        <v>510</v>
      </c>
      <c r="V449" s="5">
        <v>3</v>
      </c>
      <c r="W449" s="5" t="s">
        <v>486</v>
      </c>
      <c r="X449" s="5">
        <v>306</v>
      </c>
      <c r="Y449" s="5" t="s">
        <v>518</v>
      </c>
      <c r="Z449" s="5">
        <v>30602</v>
      </c>
      <c r="AA449" s="5" t="s">
        <v>524</v>
      </c>
      <c r="AB449" s="5" t="s">
        <v>373</v>
      </c>
      <c r="AC449" s="5" t="s">
        <v>361</v>
      </c>
      <c r="AD449" s="5" t="s">
        <v>362</v>
      </c>
      <c r="AE449" s="5" t="s">
        <v>363</v>
      </c>
      <c r="AF449" s="5" t="s">
        <v>479</v>
      </c>
      <c r="AG449" s="5" t="s">
        <v>375</v>
      </c>
      <c r="AH449" s="5" t="s">
        <v>951</v>
      </c>
      <c r="AI449" s="5" t="s">
        <v>364</v>
      </c>
      <c r="AJ449" s="5" t="s">
        <v>364</v>
      </c>
      <c r="AK449" s="5">
        <v>13.93</v>
      </c>
      <c r="AL449" s="6">
        <v>5</v>
      </c>
      <c r="AM449" s="6" t="s">
        <v>377</v>
      </c>
      <c r="AN449" s="6">
        <f t="shared" si="42"/>
        <v>0</v>
      </c>
      <c r="AO449" s="6">
        <v>39.799999999999997</v>
      </c>
      <c r="AP449" s="6">
        <v>39.799999999999997</v>
      </c>
      <c r="AQ449" s="6">
        <v>19.899999999999999</v>
      </c>
      <c r="AR449" s="6">
        <f t="shared" si="43"/>
        <v>0</v>
      </c>
      <c r="AS449" s="6">
        <f t="shared" si="44"/>
        <v>0</v>
      </c>
      <c r="AT449" s="6">
        <f t="shared" si="45"/>
        <v>0</v>
      </c>
      <c r="AU449" s="7">
        <v>0.3</v>
      </c>
      <c r="AV449" s="7">
        <f t="shared" si="46"/>
        <v>0.65</v>
      </c>
      <c r="AW449" s="5">
        <v>35.32</v>
      </c>
      <c r="AX449">
        <v>0</v>
      </c>
      <c r="AY449">
        <f>VLOOKUP(A449,'[2]查询当前所有门店保管帐库存（后勤用）'!$D$1:$G$65536,4,FALSE)</f>
        <v>2</v>
      </c>
      <c r="AZ449">
        <f t="shared" si="41"/>
        <v>2</v>
      </c>
    </row>
    <row r="450" spans="1:54">
      <c r="A450" s="5">
        <v>108270</v>
      </c>
      <c r="B450" s="5" t="s">
        <v>631</v>
      </c>
      <c r="C450" s="5"/>
      <c r="D450" s="5"/>
      <c r="E450" s="5" t="s">
        <v>952</v>
      </c>
      <c r="F450" s="5" t="s">
        <v>460</v>
      </c>
      <c r="G450" s="5" t="s">
        <v>953</v>
      </c>
      <c r="H450" s="5" t="s">
        <v>938</v>
      </c>
      <c r="I450" s="5" t="s">
        <v>364</v>
      </c>
      <c r="J450" s="5" t="s">
        <v>364</v>
      </c>
      <c r="K450" s="5" t="s">
        <v>364</v>
      </c>
      <c r="L450" s="6" t="s">
        <v>437</v>
      </c>
      <c r="M450" s="5" t="s">
        <v>364</v>
      </c>
      <c r="N450" s="5" t="s">
        <v>364</v>
      </c>
      <c r="O450" s="5" t="s">
        <v>364</v>
      </c>
      <c r="P450" s="5" t="s">
        <v>364</v>
      </c>
      <c r="Q450" s="5" t="s">
        <v>438</v>
      </c>
      <c r="R450" s="5">
        <v>11</v>
      </c>
      <c r="S450" s="5">
        <v>223.3</v>
      </c>
      <c r="T450" s="5" t="s">
        <v>438</v>
      </c>
      <c r="U450" s="5" t="s">
        <v>438</v>
      </c>
      <c r="V450" s="5">
        <v>3</v>
      </c>
      <c r="W450" s="5" t="s">
        <v>486</v>
      </c>
      <c r="X450" s="5">
        <v>312</v>
      </c>
      <c r="Y450" s="5" t="s">
        <v>650</v>
      </c>
      <c r="Z450" s="5">
        <v>31204</v>
      </c>
      <c r="AA450" s="5" t="s">
        <v>712</v>
      </c>
      <c r="AB450" s="5" t="s">
        <v>373</v>
      </c>
      <c r="AC450" s="5" t="s">
        <v>361</v>
      </c>
      <c r="AD450" s="5" t="s">
        <v>362</v>
      </c>
      <c r="AE450" s="5" t="s">
        <v>363</v>
      </c>
      <c r="AF450" s="5" t="s">
        <v>479</v>
      </c>
      <c r="AG450" s="5" t="s">
        <v>375</v>
      </c>
      <c r="AH450" s="5" t="s">
        <v>954</v>
      </c>
      <c r="AI450" s="5" t="s">
        <v>364</v>
      </c>
      <c r="AJ450" s="5" t="s">
        <v>364</v>
      </c>
      <c r="AK450" s="5">
        <v>20.3</v>
      </c>
      <c r="AL450" s="6">
        <v>5</v>
      </c>
      <c r="AM450" s="6" t="s">
        <v>377</v>
      </c>
      <c r="AN450" s="6">
        <f t="shared" si="42"/>
        <v>0</v>
      </c>
      <c r="AO450" s="6">
        <v>58</v>
      </c>
      <c r="AP450" s="6">
        <v>58</v>
      </c>
      <c r="AQ450" s="6">
        <v>29</v>
      </c>
      <c r="AR450" s="6">
        <f t="shared" si="43"/>
        <v>0</v>
      </c>
      <c r="AS450" s="6">
        <f t="shared" si="44"/>
        <v>0</v>
      </c>
      <c r="AT450" s="6">
        <f t="shared" si="45"/>
        <v>0</v>
      </c>
      <c r="AU450" s="7">
        <v>0.3</v>
      </c>
      <c r="AV450" s="7">
        <f t="shared" si="46"/>
        <v>0.65</v>
      </c>
      <c r="AW450" s="5" t="s">
        <v>438</v>
      </c>
      <c r="AX450">
        <v>0</v>
      </c>
      <c r="AY450">
        <f>VLOOKUP(A450,'[2]查询当前所有门店保管帐库存（后勤用）'!$D$1:$G$65536,4,FALSE)</f>
        <v>2</v>
      </c>
      <c r="AZ450">
        <f t="shared" si="41"/>
        <v>2</v>
      </c>
    </row>
    <row r="451" spans="1:54">
      <c r="A451" s="5">
        <v>108144</v>
      </c>
      <c r="B451" s="5" t="s">
        <v>631</v>
      </c>
      <c r="C451" s="5"/>
      <c r="D451" s="5"/>
      <c r="E451" s="5" t="s">
        <v>955</v>
      </c>
      <c r="F451" s="5" t="s">
        <v>460</v>
      </c>
      <c r="G451" s="5" t="s">
        <v>956</v>
      </c>
      <c r="H451" s="5" t="s">
        <v>938</v>
      </c>
      <c r="I451" s="5" t="s">
        <v>364</v>
      </c>
      <c r="J451" s="5" t="s">
        <v>364</v>
      </c>
      <c r="K451" s="5" t="s">
        <v>364</v>
      </c>
      <c r="L451" s="6" t="s">
        <v>437</v>
      </c>
      <c r="M451" s="5" t="s">
        <v>364</v>
      </c>
      <c r="N451" s="5" t="s">
        <v>364</v>
      </c>
      <c r="O451" s="5" t="s">
        <v>364</v>
      </c>
      <c r="P451" s="5" t="s">
        <v>364</v>
      </c>
      <c r="Q451" s="5" t="s">
        <v>438</v>
      </c>
      <c r="R451" s="5">
        <v>17</v>
      </c>
      <c r="S451" s="5">
        <v>236.81</v>
      </c>
      <c r="T451" s="5" t="s">
        <v>438</v>
      </c>
      <c r="U451" s="5" t="s">
        <v>438</v>
      </c>
      <c r="V451" s="5">
        <v>3</v>
      </c>
      <c r="W451" s="5" t="s">
        <v>486</v>
      </c>
      <c r="X451" s="5">
        <v>306</v>
      </c>
      <c r="Y451" s="5" t="s">
        <v>518</v>
      </c>
      <c r="Z451" s="5">
        <v>30602</v>
      </c>
      <c r="AA451" s="5" t="s">
        <v>524</v>
      </c>
      <c r="AB451" s="5" t="s">
        <v>373</v>
      </c>
      <c r="AC451" s="5" t="s">
        <v>361</v>
      </c>
      <c r="AD451" s="5" t="s">
        <v>362</v>
      </c>
      <c r="AE451" s="5" t="s">
        <v>363</v>
      </c>
      <c r="AF451" s="5" t="s">
        <v>479</v>
      </c>
      <c r="AG451" s="5" t="s">
        <v>375</v>
      </c>
      <c r="AH451" s="5" t="s">
        <v>957</v>
      </c>
      <c r="AI451" s="5" t="s">
        <v>364</v>
      </c>
      <c r="AJ451" s="5" t="s">
        <v>364</v>
      </c>
      <c r="AK451" s="5">
        <v>13.93</v>
      </c>
      <c r="AL451" s="6">
        <v>5</v>
      </c>
      <c r="AM451" s="6" t="s">
        <v>377</v>
      </c>
      <c r="AN451" s="6">
        <f t="shared" si="42"/>
        <v>0</v>
      </c>
      <c r="AO451" s="6">
        <v>39.799999999999997</v>
      </c>
      <c r="AP451" s="6">
        <v>39.799999999999997</v>
      </c>
      <c r="AQ451" s="6">
        <v>19.899999999999999</v>
      </c>
      <c r="AR451" s="6">
        <f t="shared" si="43"/>
        <v>0</v>
      </c>
      <c r="AS451" s="6">
        <f t="shared" si="44"/>
        <v>0</v>
      </c>
      <c r="AT451" s="6">
        <f t="shared" si="45"/>
        <v>0</v>
      </c>
      <c r="AU451" s="7">
        <v>0.3</v>
      </c>
      <c r="AV451" s="7">
        <f t="shared" si="46"/>
        <v>0.65</v>
      </c>
      <c r="AW451" s="5" t="s">
        <v>438</v>
      </c>
      <c r="AX451">
        <v>0</v>
      </c>
      <c r="AY451">
        <f>VLOOKUP(A451,'[2]查询当前所有门店保管帐库存（后勤用）'!$D$1:$G$65536,4,FALSE)</f>
        <v>2</v>
      </c>
      <c r="AZ451">
        <f t="shared" ref="AZ451:AZ511" si="47">AY451-AX451*2</f>
        <v>2</v>
      </c>
    </row>
    <row r="452" spans="1:54">
      <c r="A452" s="5">
        <v>108265</v>
      </c>
      <c r="B452" s="5" t="s">
        <v>631</v>
      </c>
      <c r="C452" s="5"/>
      <c r="D452" s="5"/>
      <c r="E452" s="5" t="s">
        <v>958</v>
      </c>
      <c r="F452" s="5" t="s">
        <v>460</v>
      </c>
      <c r="G452" s="5" t="s">
        <v>959</v>
      </c>
      <c r="H452" s="5" t="s">
        <v>938</v>
      </c>
      <c r="I452" s="5" t="s">
        <v>364</v>
      </c>
      <c r="J452" s="5" t="s">
        <v>364</v>
      </c>
      <c r="K452" s="5" t="s">
        <v>364</v>
      </c>
      <c r="L452" s="6" t="s">
        <v>437</v>
      </c>
      <c r="M452" s="5" t="s">
        <v>364</v>
      </c>
      <c r="N452" s="5" t="s">
        <v>364</v>
      </c>
      <c r="O452" s="5" t="s">
        <v>364</v>
      </c>
      <c r="P452" s="5" t="s">
        <v>364</v>
      </c>
      <c r="Q452" s="5" t="s">
        <v>438</v>
      </c>
      <c r="R452" s="5">
        <v>9</v>
      </c>
      <c r="S452" s="5">
        <v>182.7</v>
      </c>
      <c r="T452" s="5" t="s">
        <v>438</v>
      </c>
      <c r="U452" s="5" t="s">
        <v>438</v>
      </c>
      <c r="V452" s="5">
        <v>3</v>
      </c>
      <c r="W452" s="5" t="s">
        <v>486</v>
      </c>
      <c r="X452" s="5">
        <v>314</v>
      </c>
      <c r="Y452" s="5" t="s">
        <v>715</v>
      </c>
      <c r="Z452" s="5">
        <v>31403</v>
      </c>
      <c r="AA452" s="5" t="s">
        <v>830</v>
      </c>
      <c r="AB452" s="5" t="s">
        <v>373</v>
      </c>
      <c r="AC452" s="5" t="s">
        <v>361</v>
      </c>
      <c r="AD452" s="5" t="s">
        <v>362</v>
      </c>
      <c r="AE452" s="5" t="s">
        <v>363</v>
      </c>
      <c r="AF452" s="5" t="s">
        <v>479</v>
      </c>
      <c r="AG452" s="5" t="s">
        <v>375</v>
      </c>
      <c r="AH452" s="5" t="s">
        <v>960</v>
      </c>
      <c r="AI452" s="5" t="s">
        <v>364</v>
      </c>
      <c r="AJ452" s="5" t="s">
        <v>364</v>
      </c>
      <c r="AK452" s="5">
        <v>20.3</v>
      </c>
      <c r="AL452" s="6">
        <v>5</v>
      </c>
      <c r="AM452" s="6" t="s">
        <v>377</v>
      </c>
      <c r="AN452" s="6">
        <f t="shared" si="42"/>
        <v>0</v>
      </c>
      <c r="AO452" s="6">
        <v>58</v>
      </c>
      <c r="AP452" s="6">
        <v>58</v>
      </c>
      <c r="AQ452" s="6">
        <v>29</v>
      </c>
      <c r="AR452" s="6">
        <f t="shared" si="43"/>
        <v>0</v>
      </c>
      <c r="AS452" s="6">
        <f t="shared" si="44"/>
        <v>0</v>
      </c>
      <c r="AT452" s="6">
        <f t="shared" si="45"/>
        <v>0</v>
      </c>
      <c r="AU452" s="7">
        <v>0.3</v>
      </c>
      <c r="AV452" s="7">
        <f t="shared" si="46"/>
        <v>0.65</v>
      </c>
      <c r="AW452" s="5" t="s">
        <v>438</v>
      </c>
      <c r="AX452">
        <v>0</v>
      </c>
      <c r="AY452">
        <f>VLOOKUP(A452,'[2]查询当前所有门店保管帐库存（后勤用）'!$D$1:$G$65536,4,FALSE)</f>
        <v>2</v>
      </c>
      <c r="AZ452">
        <f t="shared" si="47"/>
        <v>2</v>
      </c>
    </row>
    <row r="453" spans="1:54">
      <c r="A453" s="5">
        <v>108267</v>
      </c>
      <c r="B453" s="5" t="s">
        <v>631</v>
      </c>
      <c r="C453" s="5"/>
      <c r="D453" s="5"/>
      <c r="E453" s="5" t="s">
        <v>961</v>
      </c>
      <c r="F453" s="5" t="s">
        <v>460</v>
      </c>
      <c r="G453" s="5" t="s">
        <v>956</v>
      </c>
      <c r="H453" s="5" t="s">
        <v>938</v>
      </c>
      <c r="I453" s="5">
        <v>1</v>
      </c>
      <c r="J453" s="5">
        <v>39.799999999999997</v>
      </c>
      <c r="K453" s="5">
        <v>25.87</v>
      </c>
      <c r="L453" s="6" t="s">
        <v>423</v>
      </c>
      <c r="M453" s="5">
        <v>0.03</v>
      </c>
      <c r="N453" s="5">
        <v>1.33</v>
      </c>
      <c r="O453" s="5" t="s">
        <v>364</v>
      </c>
      <c r="P453" s="5" t="s">
        <v>364</v>
      </c>
      <c r="Q453" s="5" t="s">
        <v>372</v>
      </c>
      <c r="R453" s="5">
        <v>10</v>
      </c>
      <c r="S453" s="5">
        <v>139.30000000000001</v>
      </c>
      <c r="T453" s="5">
        <v>300</v>
      </c>
      <c r="U453" s="5">
        <v>300</v>
      </c>
      <c r="V453" s="5">
        <v>3</v>
      </c>
      <c r="W453" s="5" t="s">
        <v>486</v>
      </c>
      <c r="X453" s="5">
        <v>306</v>
      </c>
      <c r="Y453" s="5" t="s">
        <v>518</v>
      </c>
      <c r="Z453" s="5">
        <v>30602</v>
      </c>
      <c r="AA453" s="5" t="s">
        <v>524</v>
      </c>
      <c r="AB453" s="5" t="s">
        <v>373</v>
      </c>
      <c r="AC453" s="5" t="s">
        <v>361</v>
      </c>
      <c r="AD453" s="5" t="s">
        <v>362</v>
      </c>
      <c r="AE453" s="5" t="s">
        <v>363</v>
      </c>
      <c r="AF453" s="5" t="s">
        <v>479</v>
      </c>
      <c r="AG453" s="5" t="s">
        <v>375</v>
      </c>
      <c r="AH453" s="5" t="s">
        <v>962</v>
      </c>
      <c r="AI453" s="5" t="s">
        <v>364</v>
      </c>
      <c r="AJ453" s="5" t="s">
        <v>364</v>
      </c>
      <c r="AK453" s="5">
        <v>13.93</v>
      </c>
      <c r="AL453" s="6">
        <v>5</v>
      </c>
      <c r="AM453" s="6" t="s">
        <v>377</v>
      </c>
      <c r="AN453" s="6">
        <f t="shared" si="42"/>
        <v>0</v>
      </c>
      <c r="AO453" s="6">
        <v>39.799999999999997</v>
      </c>
      <c r="AP453" s="6">
        <v>39.799999999999997</v>
      </c>
      <c r="AQ453" s="6">
        <v>19.899999999999999</v>
      </c>
      <c r="AR453" s="6">
        <f t="shared" si="43"/>
        <v>0</v>
      </c>
      <c r="AS453" s="6">
        <f t="shared" si="44"/>
        <v>0</v>
      </c>
      <c r="AT453" s="6">
        <f t="shared" si="45"/>
        <v>0</v>
      </c>
      <c r="AU453" s="7">
        <v>0.3</v>
      </c>
      <c r="AV453" s="7">
        <f t="shared" si="46"/>
        <v>0.65</v>
      </c>
      <c r="AW453" s="5">
        <v>39.799999999999997</v>
      </c>
      <c r="AX453">
        <v>0</v>
      </c>
      <c r="AY453">
        <f>VLOOKUP(A453,'[2]查询当前所有门店保管帐库存（后勤用）'!$D$1:$G$65536,4,FALSE)</f>
        <v>2</v>
      </c>
      <c r="AZ453">
        <f t="shared" si="47"/>
        <v>2</v>
      </c>
    </row>
    <row r="454" spans="1:54">
      <c r="A454" s="5">
        <v>108148</v>
      </c>
      <c r="B454" s="5" t="s">
        <v>631</v>
      </c>
      <c r="C454" s="5"/>
      <c r="D454" s="5"/>
      <c r="E454" s="5" t="s">
        <v>963</v>
      </c>
      <c r="F454" s="5" t="s">
        <v>460</v>
      </c>
      <c r="G454" s="5" t="s">
        <v>964</v>
      </c>
      <c r="H454" s="5" t="s">
        <v>938</v>
      </c>
      <c r="I454" s="5">
        <v>16</v>
      </c>
      <c r="J454" s="5">
        <v>625.75</v>
      </c>
      <c r="K454" s="5">
        <v>402.87</v>
      </c>
      <c r="L454" s="6" t="s">
        <v>965</v>
      </c>
      <c r="M454" s="5">
        <v>0.53</v>
      </c>
      <c r="N454" s="5">
        <v>20.86</v>
      </c>
      <c r="O454" s="5" t="s">
        <v>364</v>
      </c>
      <c r="P454" s="5" t="s">
        <v>364</v>
      </c>
      <c r="Q454" s="5" t="s">
        <v>372</v>
      </c>
      <c r="R454" s="5">
        <v>13</v>
      </c>
      <c r="S454" s="5">
        <v>181.09</v>
      </c>
      <c r="T454" s="5">
        <v>24.38</v>
      </c>
      <c r="U454" s="5">
        <v>24.38</v>
      </c>
      <c r="V454" s="5">
        <v>3</v>
      </c>
      <c r="W454" s="5" t="s">
        <v>486</v>
      </c>
      <c r="X454" s="5">
        <v>305</v>
      </c>
      <c r="Y454" s="5" t="s">
        <v>531</v>
      </c>
      <c r="Z454" s="5">
        <v>30501</v>
      </c>
      <c r="AA454" s="5" t="s">
        <v>532</v>
      </c>
      <c r="AB454" s="5" t="s">
        <v>364</v>
      </c>
      <c r="AC454" s="5" t="s">
        <v>361</v>
      </c>
      <c r="AD454" s="5" t="s">
        <v>362</v>
      </c>
      <c r="AE454" s="5" t="s">
        <v>363</v>
      </c>
      <c r="AF454" s="5" t="s">
        <v>479</v>
      </c>
      <c r="AG454" s="5" t="s">
        <v>375</v>
      </c>
      <c r="AH454" s="5" t="s">
        <v>966</v>
      </c>
      <c r="AI454" s="5" t="s">
        <v>364</v>
      </c>
      <c r="AJ454" s="5" t="s">
        <v>364</v>
      </c>
      <c r="AK454" s="5">
        <v>13.93</v>
      </c>
      <c r="AL454" s="6">
        <v>5</v>
      </c>
      <c r="AM454" s="6" t="s">
        <v>377</v>
      </c>
      <c r="AN454" s="6">
        <f t="shared" si="42"/>
        <v>0</v>
      </c>
      <c r="AO454" s="6">
        <v>39.799999999999997</v>
      </c>
      <c r="AP454" s="6">
        <v>39.799999999999997</v>
      </c>
      <c r="AQ454" s="6">
        <v>19.899999999999999</v>
      </c>
      <c r="AR454" s="6">
        <f t="shared" si="43"/>
        <v>0</v>
      </c>
      <c r="AS454" s="6">
        <f t="shared" si="44"/>
        <v>0</v>
      </c>
      <c r="AT454" s="6">
        <f t="shared" si="45"/>
        <v>0</v>
      </c>
      <c r="AU454" s="7">
        <v>0.3</v>
      </c>
      <c r="AV454" s="7">
        <f t="shared" si="46"/>
        <v>0.65</v>
      </c>
      <c r="AW454" s="5">
        <v>39.11</v>
      </c>
      <c r="AX454">
        <v>0</v>
      </c>
      <c r="AY454">
        <v>0</v>
      </c>
      <c r="AZ454">
        <f t="shared" si="47"/>
        <v>0</v>
      </c>
      <c r="BB454">
        <f>VLOOKUP(A454,[3]请货管理细单!$B$1:$I$65536,8,FALSE)</f>
        <v>4</v>
      </c>
    </row>
    <row r="455" spans="1:54">
      <c r="A455" s="5">
        <v>108266</v>
      </c>
      <c r="B455" s="5" t="s">
        <v>631</v>
      </c>
      <c r="C455" s="5"/>
      <c r="D455" s="5"/>
      <c r="E455" s="5" t="s">
        <v>967</v>
      </c>
      <c r="F455" s="5" t="s">
        <v>460</v>
      </c>
      <c r="G455" s="5" t="s">
        <v>968</v>
      </c>
      <c r="H455" s="5" t="s">
        <v>938</v>
      </c>
      <c r="I455" s="5">
        <v>2</v>
      </c>
      <c r="J455" s="5">
        <v>75.91</v>
      </c>
      <c r="K455" s="5">
        <v>48.05</v>
      </c>
      <c r="L455" s="6" t="s">
        <v>969</v>
      </c>
      <c r="M455" s="5">
        <v>7.0000000000000007E-2</v>
      </c>
      <c r="N455" s="5">
        <v>2.5299999999999998</v>
      </c>
      <c r="O455" s="5" t="s">
        <v>364</v>
      </c>
      <c r="P455" s="5" t="s">
        <v>364</v>
      </c>
      <c r="Q455" s="5" t="s">
        <v>372</v>
      </c>
      <c r="R455" s="5">
        <v>13</v>
      </c>
      <c r="S455" s="5">
        <v>181.09</v>
      </c>
      <c r="T455" s="5">
        <v>195</v>
      </c>
      <c r="U455" s="5">
        <v>195</v>
      </c>
      <c r="V455" s="5">
        <v>3</v>
      </c>
      <c r="W455" s="5" t="s">
        <v>486</v>
      </c>
      <c r="X455" s="5">
        <v>302</v>
      </c>
      <c r="Y455" s="5" t="s">
        <v>487</v>
      </c>
      <c r="Z455" s="5">
        <v>30203</v>
      </c>
      <c r="AA455" s="5" t="s">
        <v>488</v>
      </c>
      <c r="AB455" s="5" t="s">
        <v>373</v>
      </c>
      <c r="AC455" s="5" t="s">
        <v>361</v>
      </c>
      <c r="AD455" s="5" t="s">
        <v>362</v>
      </c>
      <c r="AE455" s="5" t="s">
        <v>363</v>
      </c>
      <c r="AF455" s="5" t="s">
        <v>479</v>
      </c>
      <c r="AG455" s="5" t="s">
        <v>375</v>
      </c>
      <c r="AH455" s="5" t="s">
        <v>970</v>
      </c>
      <c r="AI455" s="5" t="s">
        <v>364</v>
      </c>
      <c r="AJ455" s="5" t="s">
        <v>364</v>
      </c>
      <c r="AK455" s="5">
        <v>13.93</v>
      </c>
      <c r="AL455" s="6">
        <v>5</v>
      </c>
      <c r="AM455" s="6" t="s">
        <v>377</v>
      </c>
      <c r="AN455" s="6">
        <f t="shared" si="42"/>
        <v>0</v>
      </c>
      <c r="AO455" s="6">
        <v>39.799999999999997</v>
      </c>
      <c r="AP455" s="6">
        <v>39.799999999999997</v>
      </c>
      <c r="AQ455" s="6">
        <v>19.899999999999999</v>
      </c>
      <c r="AR455" s="6">
        <f t="shared" si="43"/>
        <v>0</v>
      </c>
      <c r="AS455" s="6">
        <f t="shared" si="44"/>
        <v>0</v>
      </c>
      <c r="AT455" s="6">
        <f t="shared" si="45"/>
        <v>0</v>
      </c>
      <c r="AU455" s="7">
        <v>0.3</v>
      </c>
      <c r="AV455" s="7">
        <f t="shared" si="46"/>
        <v>0.65</v>
      </c>
      <c r="AW455" s="5">
        <v>37.96</v>
      </c>
      <c r="AX455">
        <v>2</v>
      </c>
      <c r="AY455">
        <f>VLOOKUP(A455,'[2]查询当前所有门店保管帐库存（后勤用）'!$D$1:$G$65536,4,FALSE)</f>
        <v>2</v>
      </c>
      <c r="AZ455">
        <f t="shared" si="47"/>
        <v>-2</v>
      </c>
      <c r="BA455">
        <v>3</v>
      </c>
    </row>
    <row r="456" spans="1:54">
      <c r="A456" s="5">
        <v>108269</v>
      </c>
      <c r="B456" s="5" t="s">
        <v>631</v>
      </c>
      <c r="C456" s="5"/>
      <c r="D456" s="5"/>
      <c r="E456" s="5" t="s">
        <v>971</v>
      </c>
      <c r="F456" s="5" t="s">
        <v>460</v>
      </c>
      <c r="G456" s="5" t="s">
        <v>972</v>
      </c>
      <c r="H456" s="5" t="s">
        <v>938</v>
      </c>
      <c r="I456" s="5">
        <v>3</v>
      </c>
      <c r="J456" s="5">
        <v>110.13</v>
      </c>
      <c r="K456" s="5">
        <v>68.34</v>
      </c>
      <c r="L456" s="6" t="s">
        <v>973</v>
      </c>
      <c r="M456" s="5">
        <v>0.1</v>
      </c>
      <c r="N456" s="5">
        <v>3.67</v>
      </c>
      <c r="O456" s="5" t="s">
        <v>364</v>
      </c>
      <c r="P456" s="5" t="s">
        <v>364</v>
      </c>
      <c r="Q456" s="5" t="s">
        <v>372</v>
      </c>
      <c r="R456" s="5">
        <v>15</v>
      </c>
      <c r="S456" s="5">
        <v>208.95</v>
      </c>
      <c r="T456" s="5">
        <v>150</v>
      </c>
      <c r="U456" s="5">
        <v>150</v>
      </c>
      <c r="V456" s="5">
        <v>3</v>
      </c>
      <c r="W456" s="5" t="s">
        <v>486</v>
      </c>
      <c r="X456" s="5">
        <v>306</v>
      </c>
      <c r="Y456" s="5" t="s">
        <v>518</v>
      </c>
      <c r="Z456" s="5">
        <v>30602</v>
      </c>
      <c r="AA456" s="5" t="s">
        <v>524</v>
      </c>
      <c r="AB456" s="5" t="s">
        <v>373</v>
      </c>
      <c r="AC456" s="5" t="s">
        <v>361</v>
      </c>
      <c r="AD456" s="5" t="s">
        <v>362</v>
      </c>
      <c r="AE456" s="5" t="s">
        <v>363</v>
      </c>
      <c r="AF456" s="5" t="s">
        <v>479</v>
      </c>
      <c r="AG456" s="5" t="s">
        <v>375</v>
      </c>
      <c r="AH456" s="5" t="s">
        <v>932</v>
      </c>
      <c r="AI456" s="5" t="s">
        <v>364</v>
      </c>
      <c r="AJ456" s="5" t="s">
        <v>364</v>
      </c>
      <c r="AK456" s="5">
        <v>13.93</v>
      </c>
      <c r="AL456" s="6">
        <v>5</v>
      </c>
      <c r="AM456" s="6" t="s">
        <v>377</v>
      </c>
      <c r="AN456" s="6">
        <f t="shared" si="42"/>
        <v>0</v>
      </c>
      <c r="AO456" s="6">
        <v>39.799999999999997</v>
      </c>
      <c r="AP456" s="6">
        <v>39.799999999999997</v>
      </c>
      <c r="AQ456" s="6">
        <v>19.899999999999999</v>
      </c>
      <c r="AR456" s="6">
        <f t="shared" si="43"/>
        <v>0</v>
      </c>
      <c r="AS456" s="6">
        <f t="shared" si="44"/>
        <v>0</v>
      </c>
      <c r="AT456" s="6">
        <f t="shared" si="45"/>
        <v>0</v>
      </c>
      <c r="AU456" s="7">
        <v>0.3</v>
      </c>
      <c r="AV456" s="7">
        <f t="shared" si="46"/>
        <v>0.65</v>
      </c>
      <c r="AW456" s="5">
        <v>36.71</v>
      </c>
      <c r="AX456">
        <v>0</v>
      </c>
      <c r="AY456">
        <v>0</v>
      </c>
      <c r="AZ456">
        <f t="shared" si="47"/>
        <v>0</v>
      </c>
    </row>
    <row r="457" spans="1:54">
      <c r="A457" s="5">
        <v>108142</v>
      </c>
      <c r="B457" s="5" t="s">
        <v>351</v>
      </c>
      <c r="C457" s="5"/>
      <c r="D457" s="5"/>
      <c r="E457" s="5" t="s">
        <v>974</v>
      </c>
      <c r="F457" s="5" t="s">
        <v>460</v>
      </c>
      <c r="G457" s="5" t="s">
        <v>946</v>
      </c>
      <c r="H457" s="5" t="s">
        <v>938</v>
      </c>
      <c r="I457" s="5">
        <v>5</v>
      </c>
      <c r="J457" s="5">
        <v>143.15</v>
      </c>
      <c r="K457" s="5">
        <v>73.5</v>
      </c>
      <c r="L457" s="6" t="s">
        <v>975</v>
      </c>
      <c r="M457" s="5">
        <v>0.17</v>
      </c>
      <c r="N457" s="5">
        <v>4.7699999999999996</v>
      </c>
      <c r="O457" s="5" t="s">
        <v>364</v>
      </c>
      <c r="P457" s="5" t="s">
        <v>364</v>
      </c>
      <c r="Q457" s="5" t="s">
        <v>372</v>
      </c>
      <c r="R457" s="5">
        <v>22</v>
      </c>
      <c r="S457" s="5">
        <v>306.45999999999998</v>
      </c>
      <c r="T457" s="5">
        <v>132</v>
      </c>
      <c r="U457" s="5">
        <v>132</v>
      </c>
      <c r="V457" s="5">
        <v>3</v>
      </c>
      <c r="W457" s="5" t="s">
        <v>486</v>
      </c>
      <c r="X457" s="5">
        <v>304</v>
      </c>
      <c r="Y457" s="5" t="s">
        <v>496</v>
      </c>
      <c r="Z457" s="5">
        <v>30404</v>
      </c>
      <c r="AA457" s="5" t="s">
        <v>497</v>
      </c>
      <c r="AB457" s="5" t="s">
        <v>373</v>
      </c>
      <c r="AC457" s="5" t="s">
        <v>361</v>
      </c>
      <c r="AD457" s="5" t="s">
        <v>362</v>
      </c>
      <c r="AE457" s="5" t="s">
        <v>363</v>
      </c>
      <c r="AF457" s="5" t="s">
        <v>479</v>
      </c>
      <c r="AG457" s="5" t="s">
        <v>375</v>
      </c>
      <c r="AH457" s="5" t="s">
        <v>976</v>
      </c>
      <c r="AI457" s="5" t="s">
        <v>364</v>
      </c>
      <c r="AJ457" s="5" t="s">
        <v>364</v>
      </c>
      <c r="AK457" s="5">
        <v>13.93</v>
      </c>
      <c r="AL457" s="6">
        <v>5</v>
      </c>
      <c r="AM457" s="6" t="s">
        <v>377</v>
      </c>
      <c r="AN457" s="6">
        <f t="shared" si="42"/>
        <v>0</v>
      </c>
      <c r="AO457" s="6">
        <v>39.799999999999997</v>
      </c>
      <c r="AP457" s="6">
        <v>39.799999999999997</v>
      </c>
      <c r="AQ457" s="6">
        <v>19.899999999999999</v>
      </c>
      <c r="AR457" s="6">
        <f t="shared" si="43"/>
        <v>0</v>
      </c>
      <c r="AS457" s="6">
        <f t="shared" si="44"/>
        <v>0</v>
      </c>
      <c r="AT457" s="6">
        <f t="shared" si="45"/>
        <v>0</v>
      </c>
      <c r="AU457" s="7">
        <v>0.3</v>
      </c>
      <c r="AV457" s="7">
        <f t="shared" si="46"/>
        <v>0.65</v>
      </c>
      <c r="AW457" s="5">
        <v>28.63</v>
      </c>
      <c r="AX457">
        <v>0</v>
      </c>
      <c r="AY457">
        <f>VLOOKUP(A457,'[2]查询当前所有门店保管帐库存（后勤用）'!$D$1:$G$65536,4,FALSE)</f>
        <v>2</v>
      </c>
      <c r="AZ457">
        <f t="shared" si="47"/>
        <v>2</v>
      </c>
    </row>
    <row r="458" spans="1:54">
      <c r="A458" s="5">
        <v>108264</v>
      </c>
      <c r="B458" s="5" t="s">
        <v>351</v>
      </c>
      <c r="C458" s="5"/>
      <c r="D458" s="5"/>
      <c r="E458" s="5" t="s">
        <v>977</v>
      </c>
      <c r="F458" s="5" t="s">
        <v>460</v>
      </c>
      <c r="G458" s="5" t="s">
        <v>978</v>
      </c>
      <c r="H458" s="5" t="s">
        <v>938</v>
      </c>
      <c r="I458" s="5">
        <v>3</v>
      </c>
      <c r="J458" s="5">
        <v>159.83000000000001</v>
      </c>
      <c r="K458" s="5">
        <v>98.93</v>
      </c>
      <c r="L458" s="6" t="s">
        <v>979</v>
      </c>
      <c r="M458" s="5">
        <v>0.1</v>
      </c>
      <c r="N458" s="5">
        <v>5.33</v>
      </c>
      <c r="O458" s="5" t="s">
        <v>364</v>
      </c>
      <c r="P458" s="5" t="s">
        <v>364</v>
      </c>
      <c r="Q458" s="5" t="s">
        <v>372</v>
      </c>
      <c r="R458" s="5">
        <v>13</v>
      </c>
      <c r="S458" s="5">
        <v>263.89999999999998</v>
      </c>
      <c r="T458" s="5">
        <v>130</v>
      </c>
      <c r="U458" s="5">
        <v>130</v>
      </c>
      <c r="V458" s="5">
        <v>3</v>
      </c>
      <c r="W458" s="5" t="s">
        <v>486</v>
      </c>
      <c r="X458" s="5">
        <v>304</v>
      </c>
      <c r="Y458" s="5" t="s">
        <v>496</v>
      </c>
      <c r="Z458" s="5">
        <v>30406</v>
      </c>
      <c r="AA458" s="5" t="s">
        <v>621</v>
      </c>
      <c r="AB458" s="5" t="s">
        <v>373</v>
      </c>
      <c r="AC458" s="5" t="s">
        <v>361</v>
      </c>
      <c r="AD458" s="5" t="s">
        <v>362</v>
      </c>
      <c r="AE458" s="5" t="s">
        <v>363</v>
      </c>
      <c r="AF458" s="5" t="s">
        <v>479</v>
      </c>
      <c r="AG458" s="5" t="s">
        <v>375</v>
      </c>
      <c r="AH458" s="5" t="s">
        <v>980</v>
      </c>
      <c r="AI458" s="5" t="s">
        <v>364</v>
      </c>
      <c r="AJ458" s="5" t="s">
        <v>364</v>
      </c>
      <c r="AK458" s="5">
        <v>20.3</v>
      </c>
      <c r="AL458" s="6">
        <v>5</v>
      </c>
      <c r="AM458" s="6" t="s">
        <v>377</v>
      </c>
      <c r="AN458" s="6">
        <f t="shared" si="42"/>
        <v>0</v>
      </c>
      <c r="AO458" s="6">
        <v>58</v>
      </c>
      <c r="AP458" s="6">
        <v>58</v>
      </c>
      <c r="AQ458" s="6">
        <v>29</v>
      </c>
      <c r="AR458" s="6">
        <f t="shared" si="43"/>
        <v>0</v>
      </c>
      <c r="AS458" s="6">
        <f t="shared" si="44"/>
        <v>0</v>
      </c>
      <c r="AT458" s="6">
        <f t="shared" si="45"/>
        <v>0</v>
      </c>
      <c r="AU458" s="7">
        <v>0.3</v>
      </c>
      <c r="AV458" s="7">
        <f t="shared" si="46"/>
        <v>0.65</v>
      </c>
      <c r="AW458" s="5">
        <v>53.28</v>
      </c>
      <c r="AX458">
        <v>0</v>
      </c>
      <c r="AY458">
        <f>VLOOKUP(A458,'[2]查询当前所有门店保管帐库存（后勤用）'!$D$1:$G$65536,4,FALSE)</f>
        <v>2</v>
      </c>
      <c r="AZ458">
        <f t="shared" si="47"/>
        <v>2</v>
      </c>
    </row>
    <row r="459" spans="1:54">
      <c r="A459" s="5">
        <v>108147</v>
      </c>
      <c r="B459" s="5" t="s">
        <v>351</v>
      </c>
      <c r="C459" s="5"/>
      <c r="D459" s="5"/>
      <c r="E459" s="5" t="s">
        <v>981</v>
      </c>
      <c r="F459" s="5" t="s">
        <v>460</v>
      </c>
      <c r="G459" s="5" t="s">
        <v>982</v>
      </c>
      <c r="H459" s="5" t="s">
        <v>938</v>
      </c>
      <c r="I459" s="5">
        <v>4</v>
      </c>
      <c r="J459" s="5">
        <v>129.47999999999999</v>
      </c>
      <c r="K459" s="5">
        <v>73.760000000000005</v>
      </c>
      <c r="L459" s="6" t="s">
        <v>555</v>
      </c>
      <c r="M459" s="5">
        <v>0.13</v>
      </c>
      <c r="N459" s="5">
        <v>4.32</v>
      </c>
      <c r="O459" s="5" t="s">
        <v>364</v>
      </c>
      <c r="P459" s="5" t="s">
        <v>364</v>
      </c>
      <c r="Q459" s="5" t="s">
        <v>372</v>
      </c>
      <c r="R459" s="5">
        <v>14</v>
      </c>
      <c r="S459" s="5">
        <v>195.02</v>
      </c>
      <c r="T459" s="5">
        <v>105</v>
      </c>
      <c r="U459" s="5">
        <v>105</v>
      </c>
      <c r="V459" s="5">
        <v>3</v>
      </c>
      <c r="W459" s="5" t="s">
        <v>486</v>
      </c>
      <c r="X459" s="5">
        <v>306</v>
      </c>
      <c r="Y459" s="5" t="s">
        <v>518</v>
      </c>
      <c r="Z459" s="5">
        <v>30603</v>
      </c>
      <c r="AA459" s="5" t="s">
        <v>519</v>
      </c>
      <c r="AB459" s="5" t="s">
        <v>373</v>
      </c>
      <c r="AC459" s="5" t="s">
        <v>361</v>
      </c>
      <c r="AD459" s="5" t="s">
        <v>362</v>
      </c>
      <c r="AE459" s="5" t="s">
        <v>363</v>
      </c>
      <c r="AF459" s="5" t="s">
        <v>479</v>
      </c>
      <c r="AG459" s="5" t="s">
        <v>375</v>
      </c>
      <c r="AH459" s="5" t="s">
        <v>909</v>
      </c>
      <c r="AI459" s="5" t="s">
        <v>364</v>
      </c>
      <c r="AJ459" s="5" t="s">
        <v>364</v>
      </c>
      <c r="AK459" s="5">
        <v>13.93</v>
      </c>
      <c r="AL459" s="6">
        <v>5</v>
      </c>
      <c r="AM459" s="6" t="s">
        <v>377</v>
      </c>
      <c r="AN459" s="6">
        <f t="shared" si="42"/>
        <v>0</v>
      </c>
      <c r="AO459" s="6">
        <v>39.799999999999997</v>
      </c>
      <c r="AP459" s="6">
        <v>39.799999999999997</v>
      </c>
      <c r="AQ459" s="6">
        <v>19.899999999999999</v>
      </c>
      <c r="AR459" s="6">
        <f t="shared" si="43"/>
        <v>0</v>
      </c>
      <c r="AS459" s="6">
        <f t="shared" si="44"/>
        <v>0</v>
      </c>
      <c r="AT459" s="6">
        <f t="shared" si="45"/>
        <v>0</v>
      </c>
      <c r="AU459" s="7">
        <v>0.3</v>
      </c>
      <c r="AV459" s="7">
        <f t="shared" si="46"/>
        <v>0.65</v>
      </c>
      <c r="AW459" s="5">
        <v>32.369999999999997</v>
      </c>
      <c r="AX459">
        <v>0</v>
      </c>
      <c r="AY459">
        <f>VLOOKUP(A459,'[2]查询当前所有门店保管帐库存（后勤用）'!$D$1:$G$65536,4,FALSE)</f>
        <v>1</v>
      </c>
      <c r="AZ459">
        <f t="shared" si="47"/>
        <v>1</v>
      </c>
    </row>
    <row r="460" spans="1:54">
      <c r="A460" s="5">
        <v>95843</v>
      </c>
      <c r="B460" s="5" t="s">
        <v>351</v>
      </c>
      <c r="C460" s="5"/>
      <c r="D460" s="5"/>
      <c r="E460" s="5" t="s">
        <v>983</v>
      </c>
      <c r="F460" s="5" t="s">
        <v>460</v>
      </c>
      <c r="G460" s="5" t="s">
        <v>984</v>
      </c>
      <c r="H460" s="5" t="s">
        <v>938</v>
      </c>
      <c r="I460" s="5" t="s">
        <v>364</v>
      </c>
      <c r="J460" s="5" t="s">
        <v>364</v>
      </c>
      <c r="K460" s="5" t="s">
        <v>364</v>
      </c>
      <c r="L460" s="6" t="s">
        <v>437</v>
      </c>
      <c r="M460" s="5" t="s">
        <v>364</v>
      </c>
      <c r="N460" s="5" t="s">
        <v>364</v>
      </c>
      <c r="O460" s="5" t="s">
        <v>364</v>
      </c>
      <c r="P460" s="5" t="s">
        <v>364</v>
      </c>
      <c r="Q460" s="5" t="s">
        <v>438</v>
      </c>
      <c r="R460" s="5">
        <v>10</v>
      </c>
      <c r="S460" s="5">
        <v>693</v>
      </c>
      <c r="T460" s="5" t="s">
        <v>438</v>
      </c>
      <c r="U460" s="5" t="s">
        <v>438</v>
      </c>
      <c r="V460" s="5">
        <v>3</v>
      </c>
      <c r="W460" s="5" t="s">
        <v>486</v>
      </c>
      <c r="X460" s="5">
        <v>304</v>
      </c>
      <c r="Y460" s="5" t="s">
        <v>496</v>
      </c>
      <c r="Z460" s="5">
        <v>30401</v>
      </c>
      <c r="AA460" s="5" t="s">
        <v>617</v>
      </c>
      <c r="AB460" s="5" t="s">
        <v>364</v>
      </c>
      <c r="AC460" s="5" t="s">
        <v>361</v>
      </c>
      <c r="AD460" s="5" t="s">
        <v>362</v>
      </c>
      <c r="AE460" s="5" t="s">
        <v>363</v>
      </c>
      <c r="AF460" s="5" t="s">
        <v>479</v>
      </c>
      <c r="AG460" s="5" t="s">
        <v>375</v>
      </c>
      <c r="AH460" s="5" t="s">
        <v>985</v>
      </c>
      <c r="AI460" s="5" t="s">
        <v>364</v>
      </c>
      <c r="AJ460" s="5" t="s">
        <v>364</v>
      </c>
      <c r="AK460" s="5">
        <v>69.3</v>
      </c>
      <c r="AL460" s="6">
        <v>5</v>
      </c>
      <c r="AM460" s="6" t="s">
        <v>377</v>
      </c>
      <c r="AN460" s="6">
        <f t="shared" si="42"/>
        <v>0</v>
      </c>
      <c r="AO460" s="6">
        <v>198</v>
      </c>
      <c r="AP460" s="6">
        <v>198</v>
      </c>
      <c r="AQ460" s="6">
        <v>99</v>
      </c>
      <c r="AR460" s="6">
        <f t="shared" si="43"/>
        <v>0</v>
      </c>
      <c r="AS460" s="6">
        <f t="shared" si="44"/>
        <v>0</v>
      </c>
      <c r="AT460" s="6">
        <f t="shared" si="45"/>
        <v>0</v>
      </c>
      <c r="AU460" s="7">
        <v>0.3</v>
      </c>
      <c r="AV460" s="7">
        <f t="shared" si="46"/>
        <v>0.64999999999999991</v>
      </c>
      <c r="AW460" s="5" t="s">
        <v>438</v>
      </c>
      <c r="AX460">
        <v>0</v>
      </c>
      <c r="AY460">
        <f>VLOOKUP(A460,'[2]查询当前所有门店保管帐库存（后勤用）'!$D$1:$G$65536,4,FALSE)</f>
        <v>2</v>
      </c>
      <c r="AZ460">
        <f t="shared" si="47"/>
        <v>2</v>
      </c>
    </row>
    <row r="461" spans="1:54">
      <c r="A461" s="5">
        <v>110897</v>
      </c>
      <c r="B461" s="5" t="s">
        <v>561</v>
      </c>
      <c r="C461" s="5"/>
      <c r="D461" s="5"/>
      <c r="E461" s="5" t="s">
        <v>986</v>
      </c>
      <c r="F461" s="5" t="s">
        <v>671</v>
      </c>
      <c r="G461" s="5" t="s">
        <v>987</v>
      </c>
      <c r="H461" s="5" t="s">
        <v>938</v>
      </c>
      <c r="I461" s="5">
        <v>1</v>
      </c>
      <c r="J461" s="5">
        <v>143.16</v>
      </c>
      <c r="K461" s="5">
        <v>49.36</v>
      </c>
      <c r="L461" s="6" t="s">
        <v>988</v>
      </c>
      <c r="M461" s="5">
        <v>0.03</v>
      </c>
      <c r="N461" s="5">
        <v>4.7699999999999996</v>
      </c>
      <c r="O461" s="5" t="s">
        <v>364</v>
      </c>
      <c r="P461" s="5" t="s">
        <v>364</v>
      </c>
      <c r="Q461" s="5" t="s">
        <v>372</v>
      </c>
      <c r="R461" s="5">
        <v>5</v>
      </c>
      <c r="S461" s="5">
        <v>469</v>
      </c>
      <c r="T461" s="5">
        <v>150</v>
      </c>
      <c r="U461" s="5">
        <v>150</v>
      </c>
      <c r="V461" s="5">
        <v>3</v>
      </c>
      <c r="W461" s="5" t="s">
        <v>486</v>
      </c>
      <c r="X461" s="5">
        <v>302</v>
      </c>
      <c r="Y461" s="5" t="s">
        <v>487</v>
      </c>
      <c r="Z461" s="5">
        <v>30208</v>
      </c>
      <c r="AA461" s="5" t="s">
        <v>675</v>
      </c>
      <c r="AB461" s="5" t="s">
        <v>373</v>
      </c>
      <c r="AC461" s="5" t="s">
        <v>361</v>
      </c>
      <c r="AD461" s="5" t="s">
        <v>362</v>
      </c>
      <c r="AE461" s="5" t="s">
        <v>363</v>
      </c>
      <c r="AF461" s="5" t="s">
        <v>479</v>
      </c>
      <c r="AG461" s="5" t="s">
        <v>375</v>
      </c>
      <c r="AH461" s="5" t="s">
        <v>989</v>
      </c>
      <c r="AI461" s="5" t="s">
        <v>364</v>
      </c>
      <c r="AJ461" s="5" t="s">
        <v>364</v>
      </c>
      <c r="AK461" s="5">
        <v>93.8</v>
      </c>
      <c r="AL461" s="6">
        <v>5</v>
      </c>
      <c r="AM461" s="6" t="s">
        <v>377</v>
      </c>
      <c r="AN461" s="6">
        <f t="shared" si="42"/>
        <v>0</v>
      </c>
      <c r="AO461" s="6">
        <v>268</v>
      </c>
      <c r="AP461" s="6">
        <v>268</v>
      </c>
      <c r="AQ461" s="6">
        <v>134</v>
      </c>
      <c r="AR461" s="6">
        <f t="shared" si="43"/>
        <v>0</v>
      </c>
      <c r="AS461" s="6">
        <f t="shared" si="44"/>
        <v>0</v>
      </c>
      <c r="AT461" s="6">
        <f t="shared" si="45"/>
        <v>0</v>
      </c>
      <c r="AU461" s="7">
        <v>0.3</v>
      </c>
      <c r="AV461" s="7">
        <f t="shared" si="46"/>
        <v>0.64999999999999991</v>
      </c>
      <c r="AW461" s="5">
        <v>143.16</v>
      </c>
      <c r="AX461">
        <v>0</v>
      </c>
      <c r="AY461">
        <f>VLOOKUP(A461,'[2]查询当前所有门店保管帐库存（后勤用）'!$D$1:$G$65536,4,FALSE)</f>
        <v>1</v>
      </c>
      <c r="AZ461">
        <f t="shared" si="47"/>
        <v>1</v>
      </c>
    </row>
    <row r="462" spans="1:54">
      <c r="A462" s="5">
        <v>110898</v>
      </c>
      <c r="B462" s="5" t="s">
        <v>561</v>
      </c>
      <c r="C462" s="5"/>
      <c r="D462" s="5"/>
      <c r="E462" s="5" t="s">
        <v>952</v>
      </c>
      <c r="F462" s="5" t="s">
        <v>460</v>
      </c>
      <c r="G462" s="5" t="s">
        <v>990</v>
      </c>
      <c r="H462" s="5" t="s">
        <v>938</v>
      </c>
      <c r="I462" s="5">
        <v>-1</v>
      </c>
      <c r="J462" s="5">
        <v>-188.1</v>
      </c>
      <c r="K462" s="5">
        <v>-118.8</v>
      </c>
      <c r="L462" s="6" t="s">
        <v>991</v>
      </c>
      <c r="M462" s="5">
        <v>-0.03</v>
      </c>
      <c r="N462" s="5">
        <v>-6.27</v>
      </c>
      <c r="O462" s="5" t="s">
        <v>364</v>
      </c>
      <c r="P462" s="5" t="s">
        <v>364</v>
      </c>
      <c r="Q462" s="5" t="s">
        <v>372</v>
      </c>
      <c r="R462" s="5">
        <v>10</v>
      </c>
      <c r="S462" s="5">
        <v>693</v>
      </c>
      <c r="T462" s="5">
        <v>-300</v>
      </c>
      <c r="U462" s="5">
        <v>-300</v>
      </c>
      <c r="V462" s="5">
        <v>3</v>
      </c>
      <c r="W462" s="5" t="s">
        <v>486</v>
      </c>
      <c r="X462" s="5">
        <v>312</v>
      </c>
      <c r="Y462" s="5" t="s">
        <v>650</v>
      </c>
      <c r="Z462" s="5">
        <v>31204</v>
      </c>
      <c r="AA462" s="5" t="s">
        <v>712</v>
      </c>
      <c r="AB462" s="5" t="s">
        <v>373</v>
      </c>
      <c r="AC462" s="5" t="s">
        <v>361</v>
      </c>
      <c r="AD462" s="5" t="s">
        <v>362</v>
      </c>
      <c r="AE462" s="5" t="s">
        <v>363</v>
      </c>
      <c r="AF462" s="5" t="s">
        <v>479</v>
      </c>
      <c r="AG462" s="5" t="s">
        <v>375</v>
      </c>
      <c r="AH462" s="5" t="s">
        <v>954</v>
      </c>
      <c r="AI462" s="5" t="s">
        <v>364</v>
      </c>
      <c r="AJ462" s="5" t="s">
        <v>364</v>
      </c>
      <c r="AK462" s="5">
        <v>69.3</v>
      </c>
      <c r="AL462" s="6">
        <v>5</v>
      </c>
      <c r="AM462" s="6" t="s">
        <v>377</v>
      </c>
      <c r="AN462" s="6">
        <f t="shared" si="42"/>
        <v>0</v>
      </c>
      <c r="AO462" s="6">
        <v>198</v>
      </c>
      <c r="AP462" s="6">
        <v>198</v>
      </c>
      <c r="AQ462" s="6">
        <v>99</v>
      </c>
      <c r="AR462" s="6">
        <f t="shared" si="43"/>
        <v>0</v>
      </c>
      <c r="AS462" s="6">
        <f t="shared" si="44"/>
        <v>0</v>
      </c>
      <c r="AT462" s="6">
        <f t="shared" si="45"/>
        <v>0</v>
      </c>
      <c r="AU462" s="7">
        <v>0.3</v>
      </c>
      <c r="AV462" s="7">
        <f t="shared" si="46"/>
        <v>0.64999999999999991</v>
      </c>
      <c r="AW462" s="5">
        <v>188.1</v>
      </c>
      <c r="AX462">
        <v>0</v>
      </c>
      <c r="AY462">
        <f>VLOOKUP(A462,'[2]查询当前所有门店保管帐库存（后勤用）'!$D$1:$G$65536,4,FALSE)</f>
        <v>2</v>
      </c>
      <c r="AZ462">
        <f t="shared" si="47"/>
        <v>2</v>
      </c>
    </row>
    <row r="463" spans="1:54">
      <c r="A463" s="5">
        <v>49776</v>
      </c>
      <c r="B463" s="5" t="s">
        <v>561</v>
      </c>
      <c r="C463" s="5"/>
      <c r="D463" s="5"/>
      <c r="E463" s="5" t="s">
        <v>992</v>
      </c>
      <c r="F463" s="5" t="s">
        <v>460</v>
      </c>
      <c r="G463" s="5" t="s">
        <v>993</v>
      </c>
      <c r="H463" s="5" t="s">
        <v>994</v>
      </c>
      <c r="I463" s="5">
        <v>2</v>
      </c>
      <c r="J463" s="5">
        <v>201.62</v>
      </c>
      <c r="K463" s="5">
        <v>126.02</v>
      </c>
      <c r="L463" s="6" t="s">
        <v>995</v>
      </c>
      <c r="M463" s="5">
        <v>7.0000000000000007E-2</v>
      </c>
      <c r="N463" s="5">
        <v>6.72</v>
      </c>
      <c r="O463" s="5" t="s">
        <v>364</v>
      </c>
      <c r="P463" s="5" t="s">
        <v>364</v>
      </c>
      <c r="Q463" s="5" t="s">
        <v>372</v>
      </c>
      <c r="R463" s="5">
        <v>37</v>
      </c>
      <c r="S463" s="5">
        <v>1301.4000000000001</v>
      </c>
      <c r="T463" s="5">
        <v>555</v>
      </c>
      <c r="U463" s="5">
        <v>555</v>
      </c>
      <c r="V463" s="5">
        <v>3</v>
      </c>
      <c r="W463" s="5" t="s">
        <v>486</v>
      </c>
      <c r="X463" s="5">
        <v>306</v>
      </c>
      <c r="Y463" s="5" t="s">
        <v>518</v>
      </c>
      <c r="Z463" s="5">
        <v>30601</v>
      </c>
      <c r="AA463" s="5" t="s">
        <v>551</v>
      </c>
      <c r="AB463" s="5" t="s">
        <v>364</v>
      </c>
      <c r="AC463" s="5" t="s">
        <v>361</v>
      </c>
      <c r="AD463" s="5" t="s">
        <v>362</v>
      </c>
      <c r="AE463" s="5" t="s">
        <v>363</v>
      </c>
      <c r="AF463" s="5" t="s">
        <v>479</v>
      </c>
      <c r="AG463" s="5" t="s">
        <v>375</v>
      </c>
      <c r="AH463" s="5" t="s">
        <v>947</v>
      </c>
      <c r="AI463" s="5" t="s">
        <v>364</v>
      </c>
      <c r="AJ463" s="5" t="s">
        <v>364</v>
      </c>
      <c r="AK463" s="5">
        <v>37.799999999999997</v>
      </c>
      <c r="AL463" s="6">
        <v>5</v>
      </c>
      <c r="AM463" s="6" t="s">
        <v>377</v>
      </c>
      <c r="AN463" s="6">
        <f t="shared" si="42"/>
        <v>0</v>
      </c>
      <c r="AO463" s="6">
        <v>108</v>
      </c>
      <c r="AP463" s="6">
        <v>108</v>
      </c>
      <c r="AQ463" s="6">
        <v>54</v>
      </c>
      <c r="AR463" s="6">
        <f t="shared" si="43"/>
        <v>0</v>
      </c>
      <c r="AS463" s="6">
        <f t="shared" si="44"/>
        <v>0</v>
      </c>
      <c r="AT463" s="6">
        <f t="shared" si="45"/>
        <v>0</v>
      </c>
      <c r="AU463" s="7">
        <v>0.3</v>
      </c>
      <c r="AV463" s="7">
        <f t="shared" si="46"/>
        <v>0.65</v>
      </c>
      <c r="AW463" s="5">
        <v>100.81</v>
      </c>
      <c r="AX463">
        <v>0</v>
      </c>
      <c r="AY463">
        <v>0</v>
      </c>
      <c r="AZ463">
        <f t="shared" si="47"/>
        <v>0</v>
      </c>
    </row>
    <row r="464" spans="1:54">
      <c r="A464" s="5">
        <v>49778</v>
      </c>
      <c r="B464" s="5" t="s">
        <v>561</v>
      </c>
      <c r="C464" s="5"/>
      <c r="D464" s="5"/>
      <c r="E464" s="5" t="s">
        <v>996</v>
      </c>
      <c r="F464" s="5" t="s">
        <v>460</v>
      </c>
      <c r="G464" s="5" t="s">
        <v>993</v>
      </c>
      <c r="H464" s="5" t="s">
        <v>994</v>
      </c>
      <c r="I464" s="5">
        <v>1</v>
      </c>
      <c r="J464" s="5">
        <v>112.6</v>
      </c>
      <c r="K464" s="5">
        <v>67.8</v>
      </c>
      <c r="L464" s="6" t="s">
        <v>997</v>
      </c>
      <c r="M464" s="5">
        <v>0.03</v>
      </c>
      <c r="N464" s="5">
        <v>3.75</v>
      </c>
      <c r="O464" s="5" t="s">
        <v>364</v>
      </c>
      <c r="P464" s="5" t="s">
        <v>364</v>
      </c>
      <c r="Q464" s="5" t="s">
        <v>372</v>
      </c>
      <c r="R464" s="5">
        <v>17</v>
      </c>
      <c r="S464" s="5">
        <v>743.50400000000002</v>
      </c>
      <c r="T464" s="5">
        <v>510</v>
      </c>
      <c r="U464" s="5">
        <v>510</v>
      </c>
      <c r="V464" s="5">
        <v>3</v>
      </c>
      <c r="W464" s="5" t="s">
        <v>486</v>
      </c>
      <c r="X464" s="5">
        <v>306</v>
      </c>
      <c r="Y464" s="5" t="s">
        <v>518</v>
      </c>
      <c r="Z464" s="5">
        <v>30601</v>
      </c>
      <c r="AA464" s="5" t="s">
        <v>551</v>
      </c>
      <c r="AB464" s="5" t="s">
        <v>373</v>
      </c>
      <c r="AC464" s="5" t="s">
        <v>361</v>
      </c>
      <c r="AD464" s="5" t="s">
        <v>362</v>
      </c>
      <c r="AE464" s="5" t="s">
        <v>363</v>
      </c>
      <c r="AF464" s="5" t="s">
        <v>479</v>
      </c>
      <c r="AG464" s="5" t="s">
        <v>375</v>
      </c>
      <c r="AH464" s="5" t="s">
        <v>998</v>
      </c>
      <c r="AI464" s="5" t="s">
        <v>364</v>
      </c>
      <c r="AJ464" s="5" t="s">
        <v>364</v>
      </c>
      <c r="AK464" s="5">
        <v>44.8</v>
      </c>
      <c r="AL464" s="6">
        <v>5</v>
      </c>
      <c r="AM464" s="6" t="s">
        <v>377</v>
      </c>
      <c r="AN464" s="6">
        <f t="shared" si="42"/>
        <v>0</v>
      </c>
      <c r="AO464" s="6">
        <v>128</v>
      </c>
      <c r="AP464" s="6">
        <v>128</v>
      </c>
      <c r="AQ464" s="6">
        <v>64</v>
      </c>
      <c r="AR464" s="6">
        <f t="shared" si="43"/>
        <v>0</v>
      </c>
      <c r="AS464" s="6">
        <f t="shared" si="44"/>
        <v>0</v>
      </c>
      <c r="AT464" s="6">
        <f t="shared" si="45"/>
        <v>0</v>
      </c>
      <c r="AU464" s="7">
        <v>0.3</v>
      </c>
      <c r="AV464" s="7">
        <f t="shared" si="46"/>
        <v>0.65</v>
      </c>
      <c r="AW464" s="5">
        <v>112.6</v>
      </c>
      <c r="AX464">
        <v>0</v>
      </c>
      <c r="AY464">
        <f>VLOOKUP(A464,'[2]查询当前所有门店保管帐库存（后勤用）'!$D$1:$G$65536,4,FALSE)</f>
        <v>1</v>
      </c>
      <c r="AZ464">
        <f t="shared" si="47"/>
        <v>1</v>
      </c>
    </row>
    <row r="465" spans="1:52">
      <c r="A465" s="5">
        <v>98212</v>
      </c>
      <c r="B465" s="5" t="s">
        <v>561</v>
      </c>
      <c r="C465" s="5"/>
      <c r="D465" s="5"/>
      <c r="E465" s="5" t="s">
        <v>999</v>
      </c>
      <c r="F465" s="5" t="s">
        <v>460</v>
      </c>
      <c r="G465" s="5" t="s">
        <v>824</v>
      </c>
      <c r="H465" s="5" t="s">
        <v>994</v>
      </c>
      <c r="I465" s="5">
        <v>1</v>
      </c>
      <c r="J465" s="5">
        <v>88</v>
      </c>
      <c r="K465" s="5">
        <v>57.2</v>
      </c>
      <c r="L465" s="6" t="s">
        <v>423</v>
      </c>
      <c r="M465" s="5">
        <v>0.03</v>
      </c>
      <c r="N465" s="5">
        <v>2.93</v>
      </c>
      <c r="O465" s="5" t="s">
        <v>364</v>
      </c>
      <c r="P465" s="5" t="s">
        <v>364</v>
      </c>
      <c r="Q465" s="5" t="s">
        <v>372</v>
      </c>
      <c r="R465" s="5">
        <v>15</v>
      </c>
      <c r="S465" s="5">
        <v>462</v>
      </c>
      <c r="T465" s="5">
        <v>450</v>
      </c>
      <c r="U465" s="5">
        <v>450</v>
      </c>
      <c r="V465" s="5">
        <v>3</v>
      </c>
      <c r="W465" s="5" t="s">
        <v>486</v>
      </c>
      <c r="X465" s="5">
        <v>304</v>
      </c>
      <c r="Y465" s="5" t="s">
        <v>496</v>
      </c>
      <c r="Z465" s="5">
        <v>30407</v>
      </c>
      <c r="AA465" s="5" t="s">
        <v>626</v>
      </c>
      <c r="AB465" s="5" t="s">
        <v>373</v>
      </c>
      <c r="AC465" s="5" t="s">
        <v>361</v>
      </c>
      <c r="AD465" s="5" t="s">
        <v>362</v>
      </c>
      <c r="AE465" s="5" t="s">
        <v>363</v>
      </c>
      <c r="AF465" s="5" t="s">
        <v>479</v>
      </c>
      <c r="AG465" s="5" t="s">
        <v>375</v>
      </c>
      <c r="AH465" s="5" t="s">
        <v>1000</v>
      </c>
      <c r="AI465" s="5" t="s">
        <v>364</v>
      </c>
      <c r="AJ465" s="5" t="s">
        <v>364</v>
      </c>
      <c r="AK465" s="5">
        <v>30.8</v>
      </c>
      <c r="AL465" s="6">
        <v>5</v>
      </c>
      <c r="AM465" s="6" t="s">
        <v>377</v>
      </c>
      <c r="AN465" s="6">
        <f t="shared" si="42"/>
        <v>0</v>
      </c>
      <c r="AO465" s="6">
        <v>88</v>
      </c>
      <c r="AP465" s="6">
        <v>88</v>
      </c>
      <c r="AQ465" s="6">
        <v>44</v>
      </c>
      <c r="AR465" s="6">
        <f t="shared" si="43"/>
        <v>0</v>
      </c>
      <c r="AS465" s="6">
        <f t="shared" si="44"/>
        <v>0</v>
      </c>
      <c r="AT465" s="6">
        <f t="shared" si="45"/>
        <v>0</v>
      </c>
      <c r="AU465" s="7">
        <v>0.3</v>
      </c>
      <c r="AV465" s="7">
        <f t="shared" si="46"/>
        <v>0.65</v>
      </c>
      <c r="AW465" s="5">
        <v>88</v>
      </c>
      <c r="AX465">
        <v>0</v>
      </c>
      <c r="AY465">
        <v>0</v>
      </c>
      <c r="AZ465">
        <f t="shared" si="47"/>
        <v>0</v>
      </c>
    </row>
    <row r="466" spans="1:52">
      <c r="A466" s="5">
        <v>81716</v>
      </c>
      <c r="B466" s="5" t="s">
        <v>351</v>
      </c>
      <c r="C466" s="5"/>
      <c r="D466" s="5"/>
      <c r="E466" s="5" t="s">
        <v>1001</v>
      </c>
      <c r="F466" s="5" t="s">
        <v>460</v>
      </c>
      <c r="G466" s="5" t="s">
        <v>1002</v>
      </c>
      <c r="H466" s="5" t="s">
        <v>994</v>
      </c>
      <c r="I466" s="5">
        <v>1</v>
      </c>
      <c r="J466" s="5">
        <v>141.1</v>
      </c>
      <c r="K466" s="5">
        <v>85.8</v>
      </c>
      <c r="L466" s="6" t="s">
        <v>1003</v>
      </c>
      <c r="M466" s="5">
        <v>0.03</v>
      </c>
      <c r="N466" s="5">
        <v>4.7</v>
      </c>
      <c r="O466" s="5" t="s">
        <v>364</v>
      </c>
      <c r="P466" s="5" t="s">
        <v>364</v>
      </c>
      <c r="Q466" s="5" t="s">
        <v>372</v>
      </c>
      <c r="R466" s="5">
        <v>12</v>
      </c>
      <c r="S466" s="5">
        <v>663.6</v>
      </c>
      <c r="T466" s="5">
        <v>360</v>
      </c>
      <c r="U466" s="5">
        <v>360</v>
      </c>
      <c r="V466" s="5">
        <v>3</v>
      </c>
      <c r="W466" s="5" t="s">
        <v>486</v>
      </c>
      <c r="X466" s="5">
        <v>302</v>
      </c>
      <c r="Y466" s="5" t="s">
        <v>487</v>
      </c>
      <c r="Z466" s="5">
        <v>30205</v>
      </c>
      <c r="AA466" s="5" t="s">
        <v>693</v>
      </c>
      <c r="AB466" s="5" t="s">
        <v>373</v>
      </c>
      <c r="AC466" s="5" t="s">
        <v>361</v>
      </c>
      <c r="AD466" s="5" t="s">
        <v>362</v>
      </c>
      <c r="AE466" s="5" t="s">
        <v>363</v>
      </c>
      <c r="AF466" s="5" t="s">
        <v>479</v>
      </c>
      <c r="AG466" s="5" t="s">
        <v>375</v>
      </c>
      <c r="AH466" s="5" t="s">
        <v>970</v>
      </c>
      <c r="AI466" s="5" t="s">
        <v>364</v>
      </c>
      <c r="AJ466" s="5" t="s">
        <v>364</v>
      </c>
      <c r="AK466" s="5">
        <v>55.3</v>
      </c>
      <c r="AL466" s="6">
        <v>5</v>
      </c>
      <c r="AM466" s="6" t="s">
        <v>377</v>
      </c>
      <c r="AN466" s="6">
        <f t="shared" si="42"/>
        <v>0</v>
      </c>
      <c r="AO466" s="6">
        <v>158</v>
      </c>
      <c r="AP466" s="6">
        <v>158</v>
      </c>
      <c r="AQ466" s="6">
        <v>79</v>
      </c>
      <c r="AR466" s="6">
        <f t="shared" si="43"/>
        <v>0</v>
      </c>
      <c r="AS466" s="6">
        <f t="shared" si="44"/>
        <v>0</v>
      </c>
      <c r="AT466" s="6">
        <f t="shared" si="45"/>
        <v>0</v>
      </c>
      <c r="AU466" s="7">
        <v>0.3</v>
      </c>
      <c r="AV466" s="7">
        <f t="shared" si="46"/>
        <v>0.65</v>
      </c>
      <c r="AW466" s="5">
        <v>141.1</v>
      </c>
      <c r="AX466">
        <v>0</v>
      </c>
      <c r="AY466">
        <f>VLOOKUP(A466,'[2]查询当前所有门店保管帐库存（后勤用）'!$D$1:$G$65536,4,FALSE)</f>
        <v>1</v>
      </c>
      <c r="AZ466">
        <f t="shared" si="47"/>
        <v>1</v>
      </c>
    </row>
    <row r="467" spans="1:52">
      <c r="A467" s="5">
        <v>49782</v>
      </c>
      <c r="B467" s="5" t="s">
        <v>534</v>
      </c>
      <c r="C467" s="5"/>
      <c r="D467" s="5"/>
      <c r="E467" s="5" t="s">
        <v>1004</v>
      </c>
      <c r="F467" s="5" t="s">
        <v>460</v>
      </c>
      <c r="G467" s="5" t="s">
        <v>1005</v>
      </c>
      <c r="H467" s="5" t="s">
        <v>994</v>
      </c>
      <c r="I467" s="5">
        <v>2</v>
      </c>
      <c r="J467" s="5">
        <v>275.7</v>
      </c>
      <c r="K467" s="5">
        <v>173.5</v>
      </c>
      <c r="L467" s="6" t="s">
        <v>1006</v>
      </c>
      <c r="M467" s="5">
        <v>7.0000000000000007E-2</v>
      </c>
      <c r="N467" s="5">
        <v>9.19</v>
      </c>
      <c r="O467" s="5" t="s">
        <v>364</v>
      </c>
      <c r="P467" s="5" t="s">
        <v>364</v>
      </c>
      <c r="Q467" s="5" t="s">
        <v>372</v>
      </c>
      <c r="R467" s="5">
        <v>22</v>
      </c>
      <c r="S467" s="5">
        <v>925.53</v>
      </c>
      <c r="T467" s="5">
        <v>330</v>
      </c>
      <c r="U467" s="5">
        <v>330</v>
      </c>
      <c r="V467" s="5">
        <v>3</v>
      </c>
      <c r="W467" s="5" t="s">
        <v>486</v>
      </c>
      <c r="X467" s="5">
        <v>306</v>
      </c>
      <c r="Y467" s="5" t="s">
        <v>518</v>
      </c>
      <c r="Z467" s="5">
        <v>30601</v>
      </c>
      <c r="AA467" s="5" t="s">
        <v>551</v>
      </c>
      <c r="AB467" s="5" t="s">
        <v>373</v>
      </c>
      <c r="AC467" s="5" t="s">
        <v>361</v>
      </c>
      <c r="AD467" s="5" t="s">
        <v>362</v>
      </c>
      <c r="AE467" s="5" t="s">
        <v>363</v>
      </c>
      <c r="AF467" s="5" t="s">
        <v>479</v>
      </c>
      <c r="AG467" s="5" t="s">
        <v>375</v>
      </c>
      <c r="AH467" s="5" t="s">
        <v>944</v>
      </c>
      <c r="AI467" s="5" t="s">
        <v>364</v>
      </c>
      <c r="AJ467" s="5" t="s">
        <v>364</v>
      </c>
      <c r="AK467" s="5">
        <v>51.1</v>
      </c>
      <c r="AL467" s="6">
        <v>5</v>
      </c>
      <c r="AM467" s="6" t="s">
        <v>377</v>
      </c>
      <c r="AN467" s="6">
        <f t="shared" si="42"/>
        <v>0</v>
      </c>
      <c r="AO467" s="6">
        <v>146</v>
      </c>
      <c r="AP467" s="6">
        <v>146</v>
      </c>
      <c r="AQ467" s="6">
        <v>73</v>
      </c>
      <c r="AR467" s="6">
        <f t="shared" si="43"/>
        <v>0</v>
      </c>
      <c r="AS467" s="6">
        <f t="shared" si="44"/>
        <v>0</v>
      </c>
      <c r="AT467" s="6">
        <f t="shared" si="45"/>
        <v>0</v>
      </c>
      <c r="AU467" s="7">
        <v>0.3</v>
      </c>
      <c r="AV467" s="7">
        <f t="shared" si="46"/>
        <v>0.65</v>
      </c>
      <c r="AW467" s="5">
        <v>137.85</v>
      </c>
      <c r="AX467">
        <v>0</v>
      </c>
      <c r="AY467">
        <v>0</v>
      </c>
      <c r="AZ467">
        <f t="shared" si="47"/>
        <v>0</v>
      </c>
    </row>
    <row r="468" spans="1:52">
      <c r="A468" s="5">
        <v>98211</v>
      </c>
      <c r="B468" s="5" t="s">
        <v>561</v>
      </c>
      <c r="C468" s="5"/>
      <c r="D468" s="5"/>
      <c r="E468" s="5" t="s">
        <v>1007</v>
      </c>
      <c r="F468" s="5" t="s">
        <v>460</v>
      </c>
      <c r="G468" s="5" t="s">
        <v>1008</v>
      </c>
      <c r="H468" s="5" t="s">
        <v>994</v>
      </c>
      <c r="I468" s="5" t="s">
        <v>364</v>
      </c>
      <c r="J468" s="5" t="s">
        <v>364</v>
      </c>
      <c r="K468" s="5" t="s">
        <v>364</v>
      </c>
      <c r="L468" s="6" t="s">
        <v>437</v>
      </c>
      <c r="M468" s="5" t="s">
        <v>364</v>
      </c>
      <c r="N468" s="5" t="s">
        <v>364</v>
      </c>
      <c r="O468" s="5" t="s">
        <v>364</v>
      </c>
      <c r="P468" s="5" t="s">
        <v>364</v>
      </c>
      <c r="Q468" s="5" t="s">
        <v>438</v>
      </c>
      <c r="R468" s="5">
        <v>7</v>
      </c>
      <c r="S468" s="5">
        <v>338.1</v>
      </c>
      <c r="T468" s="5" t="s">
        <v>438</v>
      </c>
      <c r="U468" s="5" t="s">
        <v>438</v>
      </c>
      <c r="V468" s="5">
        <v>3</v>
      </c>
      <c r="W468" s="5" t="s">
        <v>486</v>
      </c>
      <c r="X468" s="5">
        <v>304</v>
      </c>
      <c r="Y468" s="5" t="s">
        <v>496</v>
      </c>
      <c r="Z468" s="5">
        <v>30404</v>
      </c>
      <c r="AA468" s="5" t="s">
        <v>497</v>
      </c>
      <c r="AB468" s="5" t="s">
        <v>373</v>
      </c>
      <c r="AC468" s="5" t="s">
        <v>361</v>
      </c>
      <c r="AD468" s="5" t="s">
        <v>362</v>
      </c>
      <c r="AE468" s="5" t="s">
        <v>363</v>
      </c>
      <c r="AF468" s="5" t="s">
        <v>479</v>
      </c>
      <c r="AG468" s="5" t="s">
        <v>375</v>
      </c>
      <c r="AH468" s="5" t="s">
        <v>976</v>
      </c>
      <c r="AI468" s="5" t="s">
        <v>364</v>
      </c>
      <c r="AJ468" s="5" t="s">
        <v>364</v>
      </c>
      <c r="AK468" s="5">
        <v>48.3</v>
      </c>
      <c r="AL468" s="6">
        <v>5</v>
      </c>
      <c r="AM468" s="6" t="s">
        <v>377</v>
      </c>
      <c r="AN468" s="6">
        <f t="shared" si="42"/>
        <v>0</v>
      </c>
      <c r="AO468" s="6">
        <v>138</v>
      </c>
      <c r="AP468" s="6">
        <v>138</v>
      </c>
      <c r="AQ468" s="6">
        <v>69</v>
      </c>
      <c r="AR468" s="6">
        <f t="shared" si="43"/>
        <v>0</v>
      </c>
      <c r="AS468" s="6">
        <f t="shared" si="44"/>
        <v>0</v>
      </c>
      <c r="AT468" s="6">
        <f t="shared" si="45"/>
        <v>0</v>
      </c>
      <c r="AU468" s="7">
        <v>0.3</v>
      </c>
      <c r="AV468" s="7">
        <f t="shared" si="46"/>
        <v>0.65</v>
      </c>
      <c r="AW468" s="5" t="s">
        <v>438</v>
      </c>
      <c r="AX468">
        <v>0</v>
      </c>
      <c r="AY468">
        <f>VLOOKUP(A468,'[2]查询当前所有门店保管帐库存（后勤用）'!$D$1:$G$65536,4,FALSE)</f>
        <v>2</v>
      </c>
      <c r="AZ468">
        <f t="shared" si="47"/>
        <v>2</v>
      </c>
    </row>
    <row r="469" spans="1:52">
      <c r="A469" s="5">
        <v>81715</v>
      </c>
      <c r="B469" s="5" t="s">
        <v>534</v>
      </c>
      <c r="C469" s="5"/>
      <c r="D469" s="5"/>
      <c r="E469" s="5" t="s">
        <v>1009</v>
      </c>
      <c r="F469" s="5" t="s">
        <v>460</v>
      </c>
      <c r="G469" s="5" t="s">
        <v>1010</v>
      </c>
      <c r="H469" s="5" t="s">
        <v>994</v>
      </c>
      <c r="I469" s="5" t="s">
        <v>364</v>
      </c>
      <c r="J469" s="5" t="s">
        <v>364</v>
      </c>
      <c r="K469" s="5" t="s">
        <v>364</v>
      </c>
      <c r="L469" s="6" t="s">
        <v>437</v>
      </c>
      <c r="M469" s="5" t="s">
        <v>364</v>
      </c>
      <c r="N469" s="5" t="s">
        <v>364</v>
      </c>
      <c r="O469" s="5" t="s">
        <v>364</v>
      </c>
      <c r="P469" s="5" t="s">
        <v>364</v>
      </c>
      <c r="Q469" s="5" t="s">
        <v>438</v>
      </c>
      <c r="R469" s="5">
        <v>10</v>
      </c>
      <c r="S469" s="5">
        <v>658</v>
      </c>
      <c r="T469" s="5" t="s">
        <v>438</v>
      </c>
      <c r="U469" s="5" t="s">
        <v>438</v>
      </c>
      <c r="V469" s="5">
        <v>3</v>
      </c>
      <c r="W469" s="5" t="s">
        <v>486</v>
      </c>
      <c r="X469" s="5">
        <v>304</v>
      </c>
      <c r="Y469" s="5" t="s">
        <v>496</v>
      </c>
      <c r="Z469" s="5">
        <v>30406</v>
      </c>
      <c r="AA469" s="5" t="s">
        <v>621</v>
      </c>
      <c r="AB469" s="5" t="s">
        <v>373</v>
      </c>
      <c r="AC469" s="5" t="s">
        <v>361</v>
      </c>
      <c r="AD469" s="5" t="s">
        <v>362</v>
      </c>
      <c r="AE469" s="5" t="s">
        <v>363</v>
      </c>
      <c r="AF469" s="5" t="s">
        <v>479</v>
      </c>
      <c r="AG469" s="5" t="s">
        <v>375</v>
      </c>
      <c r="AH469" s="5" t="s">
        <v>1011</v>
      </c>
      <c r="AI469" s="5" t="s">
        <v>364</v>
      </c>
      <c r="AJ469" s="5" t="s">
        <v>364</v>
      </c>
      <c r="AK469" s="5">
        <v>65.8</v>
      </c>
      <c r="AL469" s="6">
        <v>5</v>
      </c>
      <c r="AM469" s="6" t="s">
        <v>377</v>
      </c>
      <c r="AN469" s="6">
        <f t="shared" si="42"/>
        <v>0</v>
      </c>
      <c r="AO469" s="6">
        <v>188</v>
      </c>
      <c r="AP469" s="6">
        <v>188</v>
      </c>
      <c r="AQ469" s="6">
        <v>94</v>
      </c>
      <c r="AR469" s="6">
        <f t="shared" si="43"/>
        <v>0</v>
      </c>
      <c r="AS469" s="6">
        <f t="shared" si="44"/>
        <v>0</v>
      </c>
      <c r="AT469" s="6">
        <f t="shared" si="45"/>
        <v>0</v>
      </c>
      <c r="AU469" s="7">
        <v>0.3</v>
      </c>
      <c r="AV469" s="7">
        <f t="shared" si="46"/>
        <v>0.65</v>
      </c>
      <c r="AW469" s="5" t="s">
        <v>438</v>
      </c>
      <c r="AX469">
        <v>0</v>
      </c>
      <c r="AY469">
        <v>0</v>
      </c>
      <c r="AZ469">
        <f t="shared" si="47"/>
        <v>0</v>
      </c>
    </row>
    <row r="470" spans="1:52">
      <c r="A470" s="5">
        <v>82519</v>
      </c>
      <c r="B470" s="5" t="s">
        <v>534</v>
      </c>
      <c r="C470" s="5"/>
      <c r="D470" s="5"/>
      <c r="E470" s="5" t="s">
        <v>1012</v>
      </c>
      <c r="F470" s="5" t="s">
        <v>460</v>
      </c>
      <c r="G470" s="5" t="s">
        <v>1013</v>
      </c>
      <c r="H470" s="5" t="s">
        <v>994</v>
      </c>
      <c r="I470" s="5" t="s">
        <v>364</v>
      </c>
      <c r="J470" s="5" t="s">
        <v>364</v>
      </c>
      <c r="K470" s="5" t="s">
        <v>364</v>
      </c>
      <c r="L470" s="6" t="s">
        <v>437</v>
      </c>
      <c r="M470" s="5" t="s">
        <v>364</v>
      </c>
      <c r="N470" s="5" t="s">
        <v>364</v>
      </c>
      <c r="O470" s="5" t="s">
        <v>364</v>
      </c>
      <c r="P470" s="5" t="s">
        <v>364</v>
      </c>
      <c r="Q470" s="5" t="s">
        <v>438</v>
      </c>
      <c r="R470" s="5">
        <v>9</v>
      </c>
      <c r="S470" s="5">
        <v>308.7</v>
      </c>
      <c r="T470" s="5" t="s">
        <v>438</v>
      </c>
      <c r="U470" s="5" t="s">
        <v>438</v>
      </c>
      <c r="V470" s="5">
        <v>3</v>
      </c>
      <c r="W470" s="5" t="s">
        <v>486</v>
      </c>
      <c r="X470" s="5">
        <v>306</v>
      </c>
      <c r="Y470" s="5" t="s">
        <v>518</v>
      </c>
      <c r="Z470" s="5">
        <v>30603</v>
      </c>
      <c r="AA470" s="5" t="s">
        <v>519</v>
      </c>
      <c r="AB470" s="5" t="s">
        <v>373</v>
      </c>
      <c r="AC470" s="5" t="s">
        <v>361</v>
      </c>
      <c r="AD470" s="5" t="s">
        <v>362</v>
      </c>
      <c r="AE470" s="5" t="s">
        <v>363</v>
      </c>
      <c r="AF470" s="5" t="s">
        <v>479</v>
      </c>
      <c r="AG470" s="5" t="s">
        <v>375</v>
      </c>
      <c r="AH470" s="5" t="s">
        <v>951</v>
      </c>
      <c r="AI470" s="5" t="s">
        <v>364</v>
      </c>
      <c r="AJ470" s="5" t="s">
        <v>364</v>
      </c>
      <c r="AK470" s="5">
        <v>34.299999999999997</v>
      </c>
      <c r="AL470" s="6">
        <v>5</v>
      </c>
      <c r="AM470" s="6" t="s">
        <v>377</v>
      </c>
      <c r="AN470" s="6">
        <f t="shared" si="42"/>
        <v>0</v>
      </c>
      <c r="AO470" s="6">
        <v>98</v>
      </c>
      <c r="AP470" s="6">
        <v>98</v>
      </c>
      <c r="AQ470" s="6">
        <v>49</v>
      </c>
      <c r="AR470" s="6">
        <f t="shared" si="43"/>
        <v>0</v>
      </c>
      <c r="AS470" s="6">
        <f t="shared" si="44"/>
        <v>0</v>
      </c>
      <c r="AT470" s="6">
        <f t="shared" si="45"/>
        <v>0</v>
      </c>
      <c r="AU470" s="7">
        <v>0.3</v>
      </c>
      <c r="AV470" s="7">
        <f t="shared" si="46"/>
        <v>0.65</v>
      </c>
      <c r="AW470" s="5" t="s">
        <v>438</v>
      </c>
      <c r="AX470">
        <v>0</v>
      </c>
      <c r="AY470">
        <f>VLOOKUP(A470,'[2]查询当前所有门店保管帐库存（后勤用）'!$D$1:$G$65536,4,FALSE)</f>
        <v>2</v>
      </c>
      <c r="AZ470">
        <f t="shared" si="47"/>
        <v>2</v>
      </c>
    </row>
    <row r="471" spans="1:52">
      <c r="A471" s="5">
        <v>49784</v>
      </c>
      <c r="B471" s="5" t="s">
        <v>534</v>
      </c>
      <c r="C471" s="5"/>
      <c r="D471" s="5"/>
      <c r="E471" s="5" t="s">
        <v>1014</v>
      </c>
      <c r="F471" s="5" t="s">
        <v>460</v>
      </c>
      <c r="G471" s="5" t="s">
        <v>883</v>
      </c>
      <c r="H471" s="5" t="s">
        <v>994</v>
      </c>
      <c r="I471" s="5" t="s">
        <v>364</v>
      </c>
      <c r="J471" s="5" t="s">
        <v>364</v>
      </c>
      <c r="K471" s="5" t="s">
        <v>364</v>
      </c>
      <c r="L471" s="6" t="s">
        <v>437</v>
      </c>
      <c r="M471" s="5" t="s">
        <v>364</v>
      </c>
      <c r="N471" s="5" t="s">
        <v>364</v>
      </c>
      <c r="O471" s="5" t="s">
        <v>364</v>
      </c>
      <c r="P471" s="5" t="s">
        <v>364</v>
      </c>
      <c r="Q471" s="5" t="s">
        <v>438</v>
      </c>
      <c r="R471" s="5">
        <v>11</v>
      </c>
      <c r="S471" s="5">
        <v>455.6</v>
      </c>
      <c r="T471" s="5" t="s">
        <v>438</v>
      </c>
      <c r="U471" s="5" t="s">
        <v>438</v>
      </c>
      <c r="V471" s="5">
        <v>3</v>
      </c>
      <c r="W471" s="5" t="s">
        <v>486</v>
      </c>
      <c r="X471" s="5">
        <v>306</v>
      </c>
      <c r="Y471" s="5" t="s">
        <v>518</v>
      </c>
      <c r="Z471" s="5">
        <v>30601</v>
      </c>
      <c r="AA471" s="5" t="s">
        <v>551</v>
      </c>
      <c r="AB471" s="5" t="s">
        <v>373</v>
      </c>
      <c r="AC471" s="5" t="s">
        <v>361</v>
      </c>
      <c r="AD471" s="5" t="s">
        <v>362</v>
      </c>
      <c r="AE471" s="5" t="s">
        <v>363</v>
      </c>
      <c r="AF471" s="5" t="s">
        <v>479</v>
      </c>
      <c r="AG471" s="5" t="s">
        <v>375</v>
      </c>
      <c r="AH471" s="5" t="s">
        <v>1015</v>
      </c>
      <c r="AI471" s="5" t="s">
        <v>364</v>
      </c>
      <c r="AJ471" s="5" t="s">
        <v>364</v>
      </c>
      <c r="AK471" s="5">
        <v>44.8</v>
      </c>
      <c r="AL471" s="6">
        <v>5</v>
      </c>
      <c r="AM471" s="6" t="s">
        <v>377</v>
      </c>
      <c r="AN471" s="6">
        <f t="shared" si="42"/>
        <v>0</v>
      </c>
      <c r="AO471" s="6">
        <v>128</v>
      </c>
      <c r="AP471" s="6">
        <v>128</v>
      </c>
      <c r="AQ471" s="6">
        <v>64</v>
      </c>
      <c r="AR471" s="6">
        <f t="shared" si="43"/>
        <v>0</v>
      </c>
      <c r="AS471" s="6">
        <f t="shared" si="44"/>
        <v>0</v>
      </c>
      <c r="AT471" s="6">
        <f t="shared" si="45"/>
        <v>0</v>
      </c>
      <c r="AU471" s="7">
        <v>0.3</v>
      </c>
      <c r="AV471" s="7">
        <f t="shared" si="46"/>
        <v>0.65</v>
      </c>
      <c r="AW471" s="5" t="s">
        <v>438</v>
      </c>
      <c r="AX471">
        <v>0</v>
      </c>
      <c r="AY471">
        <f>VLOOKUP(A471,'[2]查询当前所有门店保管帐库存（后勤用）'!$D$1:$G$65536,4,FALSE)</f>
        <v>1</v>
      </c>
      <c r="AZ471">
        <f t="shared" si="47"/>
        <v>1</v>
      </c>
    </row>
    <row r="472" spans="1:52">
      <c r="A472" s="5">
        <v>98112</v>
      </c>
      <c r="B472" s="5" t="s">
        <v>534</v>
      </c>
      <c r="C472" s="5"/>
      <c r="D472" s="5"/>
      <c r="E472" s="5" t="s">
        <v>1016</v>
      </c>
      <c r="F472" s="5" t="s">
        <v>460</v>
      </c>
      <c r="G472" s="5" t="s">
        <v>1017</v>
      </c>
      <c r="H472" s="5" t="s">
        <v>994</v>
      </c>
      <c r="I472" s="5" t="s">
        <v>364</v>
      </c>
      <c r="J472" s="5" t="s">
        <v>364</v>
      </c>
      <c r="K472" s="5" t="s">
        <v>364</v>
      </c>
      <c r="L472" s="6" t="s">
        <v>437</v>
      </c>
      <c r="M472" s="5" t="s">
        <v>364</v>
      </c>
      <c r="N472" s="5" t="s">
        <v>364</v>
      </c>
      <c r="O472" s="5" t="s">
        <v>364</v>
      </c>
      <c r="P472" s="5" t="s">
        <v>364</v>
      </c>
      <c r="Q472" s="5" t="s">
        <v>438</v>
      </c>
      <c r="R472" s="5">
        <v>11</v>
      </c>
      <c r="S472" s="5">
        <v>377.3</v>
      </c>
      <c r="T472" s="5" t="s">
        <v>438</v>
      </c>
      <c r="U472" s="5" t="s">
        <v>438</v>
      </c>
      <c r="V472" s="5">
        <v>3</v>
      </c>
      <c r="W472" s="5" t="s">
        <v>486</v>
      </c>
      <c r="X472" s="5">
        <v>306</v>
      </c>
      <c r="Y472" s="5" t="s">
        <v>518</v>
      </c>
      <c r="Z472" s="5">
        <v>30601</v>
      </c>
      <c r="AA472" s="5" t="s">
        <v>551</v>
      </c>
      <c r="AB472" s="5" t="s">
        <v>373</v>
      </c>
      <c r="AC472" s="5" t="s">
        <v>361</v>
      </c>
      <c r="AD472" s="5" t="s">
        <v>362</v>
      </c>
      <c r="AE472" s="5" t="s">
        <v>363</v>
      </c>
      <c r="AF472" s="5" t="s">
        <v>479</v>
      </c>
      <c r="AG472" s="5" t="s">
        <v>375</v>
      </c>
      <c r="AH472" s="5" t="s">
        <v>1018</v>
      </c>
      <c r="AI472" s="5" t="s">
        <v>364</v>
      </c>
      <c r="AJ472" s="5" t="s">
        <v>364</v>
      </c>
      <c r="AK472" s="5">
        <v>34.299999999999997</v>
      </c>
      <c r="AL472" s="6">
        <v>5</v>
      </c>
      <c r="AM472" s="6" t="s">
        <v>377</v>
      </c>
      <c r="AN472" s="6">
        <f t="shared" si="42"/>
        <v>0</v>
      </c>
      <c r="AO472" s="6">
        <v>98</v>
      </c>
      <c r="AP472" s="6">
        <v>98</v>
      </c>
      <c r="AQ472" s="6">
        <v>49</v>
      </c>
      <c r="AR472" s="6">
        <f t="shared" si="43"/>
        <v>0</v>
      </c>
      <c r="AS472" s="6">
        <f t="shared" si="44"/>
        <v>0</v>
      </c>
      <c r="AT472" s="6">
        <f t="shared" si="45"/>
        <v>0</v>
      </c>
      <c r="AU472" s="7">
        <v>0.3</v>
      </c>
      <c r="AV472" s="7">
        <f t="shared" si="46"/>
        <v>0.65</v>
      </c>
      <c r="AW472" s="5" t="s">
        <v>438</v>
      </c>
      <c r="AX472">
        <v>0</v>
      </c>
      <c r="AY472">
        <f>VLOOKUP(A472,'[2]查询当前所有门店保管帐库存（后勤用）'!$D$1:$G$65536,4,FALSE)</f>
        <v>2</v>
      </c>
      <c r="AZ472">
        <f t="shared" si="47"/>
        <v>2</v>
      </c>
    </row>
    <row r="473" spans="1:52">
      <c r="A473" s="5">
        <v>49777</v>
      </c>
      <c r="B473" s="5" t="s">
        <v>534</v>
      </c>
      <c r="C473" s="5"/>
      <c r="D473" s="5"/>
      <c r="E473" s="5" t="s">
        <v>1019</v>
      </c>
      <c r="F473" s="5" t="s">
        <v>460</v>
      </c>
      <c r="G473" s="5" t="s">
        <v>1020</v>
      </c>
      <c r="H473" s="5" t="s">
        <v>994</v>
      </c>
      <c r="I473" s="5" t="s">
        <v>364</v>
      </c>
      <c r="J473" s="5" t="s">
        <v>364</v>
      </c>
      <c r="K473" s="5" t="s">
        <v>364</v>
      </c>
      <c r="L473" s="6" t="s">
        <v>437</v>
      </c>
      <c r="M473" s="5" t="s">
        <v>364</v>
      </c>
      <c r="N473" s="5" t="s">
        <v>364</v>
      </c>
      <c r="O473" s="5" t="s">
        <v>364</v>
      </c>
      <c r="P473" s="5" t="s">
        <v>364</v>
      </c>
      <c r="Q473" s="5" t="s">
        <v>438</v>
      </c>
      <c r="R473" s="5">
        <v>17</v>
      </c>
      <c r="S473" s="5">
        <v>704.58</v>
      </c>
      <c r="T473" s="5" t="s">
        <v>438</v>
      </c>
      <c r="U473" s="5" t="s">
        <v>438</v>
      </c>
      <c r="V473" s="5">
        <v>3</v>
      </c>
      <c r="W473" s="5" t="s">
        <v>486</v>
      </c>
      <c r="X473" s="5">
        <v>306</v>
      </c>
      <c r="Y473" s="5" t="s">
        <v>518</v>
      </c>
      <c r="Z473" s="5">
        <v>30602</v>
      </c>
      <c r="AA473" s="5" t="s">
        <v>524</v>
      </c>
      <c r="AB473" s="5" t="s">
        <v>373</v>
      </c>
      <c r="AC473" s="5" t="s">
        <v>361</v>
      </c>
      <c r="AD473" s="5" t="s">
        <v>362</v>
      </c>
      <c r="AE473" s="5" t="s">
        <v>363</v>
      </c>
      <c r="AF473" s="5" t="s">
        <v>479</v>
      </c>
      <c r="AG473" s="5" t="s">
        <v>375</v>
      </c>
      <c r="AH473" s="5" t="s">
        <v>957</v>
      </c>
      <c r="AI473" s="5" t="s">
        <v>364</v>
      </c>
      <c r="AJ473" s="5" t="s">
        <v>364</v>
      </c>
      <c r="AK473" s="5">
        <v>41.3</v>
      </c>
      <c r="AL473" s="6">
        <v>5</v>
      </c>
      <c r="AM473" s="6" t="s">
        <v>377</v>
      </c>
      <c r="AN473" s="6">
        <f t="shared" si="42"/>
        <v>0</v>
      </c>
      <c r="AO473" s="6">
        <v>118</v>
      </c>
      <c r="AP473" s="6">
        <v>118</v>
      </c>
      <c r="AQ473" s="6">
        <v>59</v>
      </c>
      <c r="AR473" s="6">
        <f t="shared" si="43"/>
        <v>0</v>
      </c>
      <c r="AS473" s="6">
        <f t="shared" si="44"/>
        <v>0</v>
      </c>
      <c r="AT473" s="6">
        <f t="shared" si="45"/>
        <v>0</v>
      </c>
      <c r="AU473" s="7">
        <v>0.3</v>
      </c>
      <c r="AV473" s="7">
        <f t="shared" si="46"/>
        <v>0.65</v>
      </c>
      <c r="AW473" s="5" t="s">
        <v>438</v>
      </c>
      <c r="AX473">
        <v>0</v>
      </c>
      <c r="AY473">
        <v>0</v>
      </c>
      <c r="AZ473">
        <f t="shared" si="47"/>
        <v>0</v>
      </c>
    </row>
    <row r="474" spans="1:52">
      <c r="A474" s="5">
        <v>60583</v>
      </c>
      <c r="B474" s="5" t="s">
        <v>534</v>
      </c>
      <c r="C474" s="5"/>
      <c r="D474" s="5"/>
      <c r="E474" s="5" t="s">
        <v>936</v>
      </c>
      <c r="F474" s="5" t="s">
        <v>460</v>
      </c>
      <c r="G474" s="5" t="s">
        <v>1021</v>
      </c>
      <c r="H474" s="5" t="s">
        <v>994</v>
      </c>
      <c r="I474" s="5" t="s">
        <v>364</v>
      </c>
      <c r="J474" s="5" t="s">
        <v>364</v>
      </c>
      <c r="K474" s="5" t="s">
        <v>364</v>
      </c>
      <c r="L474" s="6" t="s">
        <v>437</v>
      </c>
      <c r="M474" s="5" t="s">
        <v>364</v>
      </c>
      <c r="N474" s="5" t="s">
        <v>364</v>
      </c>
      <c r="O474" s="5" t="s">
        <v>364</v>
      </c>
      <c r="P474" s="5" t="s">
        <v>364</v>
      </c>
      <c r="Q474" s="5" t="s">
        <v>438</v>
      </c>
      <c r="R474" s="5">
        <v>14</v>
      </c>
      <c r="S474" s="5">
        <v>921.2</v>
      </c>
      <c r="T474" s="5" t="s">
        <v>438</v>
      </c>
      <c r="U474" s="5" t="s">
        <v>438</v>
      </c>
      <c r="V474" s="5">
        <v>3</v>
      </c>
      <c r="W474" s="5" t="s">
        <v>486</v>
      </c>
      <c r="X474" s="5">
        <v>312</v>
      </c>
      <c r="Y474" s="5" t="s">
        <v>650</v>
      </c>
      <c r="Z474" s="5">
        <v>31203</v>
      </c>
      <c r="AA474" s="5" t="s">
        <v>650</v>
      </c>
      <c r="AB474" s="5" t="s">
        <v>373</v>
      </c>
      <c r="AC474" s="5" t="s">
        <v>361</v>
      </c>
      <c r="AD474" s="5" t="s">
        <v>362</v>
      </c>
      <c r="AE474" s="5" t="s">
        <v>363</v>
      </c>
      <c r="AF474" s="5" t="s">
        <v>479</v>
      </c>
      <c r="AG474" s="5" t="s">
        <v>375</v>
      </c>
      <c r="AH474" s="5" t="s">
        <v>940</v>
      </c>
      <c r="AI474" s="5" t="s">
        <v>364</v>
      </c>
      <c r="AJ474" s="5" t="s">
        <v>364</v>
      </c>
      <c r="AK474" s="5">
        <v>65.8</v>
      </c>
      <c r="AL474" s="6">
        <v>5</v>
      </c>
      <c r="AM474" s="6" t="s">
        <v>377</v>
      </c>
      <c r="AN474" s="6">
        <f t="shared" si="42"/>
        <v>0</v>
      </c>
      <c r="AO474" s="6">
        <v>188</v>
      </c>
      <c r="AP474" s="6">
        <v>188</v>
      </c>
      <c r="AQ474" s="6">
        <v>94</v>
      </c>
      <c r="AR474" s="6">
        <f t="shared" si="43"/>
        <v>0</v>
      </c>
      <c r="AS474" s="6">
        <f t="shared" si="44"/>
        <v>0</v>
      </c>
      <c r="AT474" s="6">
        <f t="shared" si="45"/>
        <v>0</v>
      </c>
      <c r="AU474" s="7">
        <v>0.3</v>
      </c>
      <c r="AV474" s="7">
        <f t="shared" si="46"/>
        <v>0.65</v>
      </c>
      <c r="AW474" s="5" t="s">
        <v>438</v>
      </c>
      <c r="AX474">
        <v>0</v>
      </c>
      <c r="AY474">
        <f>VLOOKUP(A474,'[2]查询当前所有门店保管帐库存（后勤用）'!$D$1:$G$65536,4,FALSE)</f>
        <v>2</v>
      </c>
      <c r="AZ474">
        <f t="shared" si="47"/>
        <v>2</v>
      </c>
    </row>
    <row r="475" spans="1:52">
      <c r="A475" s="5">
        <v>98094</v>
      </c>
      <c r="B475" s="5" t="s">
        <v>534</v>
      </c>
      <c r="C475" s="5"/>
      <c r="D475" s="5"/>
      <c r="E475" s="5" t="s">
        <v>1022</v>
      </c>
      <c r="F475" s="5" t="s">
        <v>460</v>
      </c>
      <c r="G475" s="5" t="s">
        <v>1023</v>
      </c>
      <c r="H475" s="5" t="s">
        <v>994</v>
      </c>
      <c r="I475" s="5">
        <v>1</v>
      </c>
      <c r="J475" s="5">
        <v>72.52</v>
      </c>
      <c r="K475" s="5">
        <v>24.22</v>
      </c>
      <c r="L475" s="6" t="s">
        <v>1024</v>
      </c>
      <c r="M475" s="5">
        <v>0.03</v>
      </c>
      <c r="N475" s="5">
        <v>2.42</v>
      </c>
      <c r="O475" s="5" t="s">
        <v>364</v>
      </c>
      <c r="P475" s="5" t="s">
        <v>364</v>
      </c>
      <c r="Q475" s="5" t="s">
        <v>372</v>
      </c>
      <c r="R475" s="5">
        <v>10</v>
      </c>
      <c r="S475" s="5">
        <v>483</v>
      </c>
      <c r="T475" s="5">
        <v>300</v>
      </c>
      <c r="U475" s="5">
        <v>300</v>
      </c>
      <c r="V475" s="5">
        <v>3</v>
      </c>
      <c r="W475" s="5" t="s">
        <v>486</v>
      </c>
      <c r="X475" s="5">
        <v>306</v>
      </c>
      <c r="Y475" s="5" t="s">
        <v>518</v>
      </c>
      <c r="Z475" s="5">
        <v>30603</v>
      </c>
      <c r="AA475" s="5" t="s">
        <v>519</v>
      </c>
      <c r="AB475" s="5" t="s">
        <v>373</v>
      </c>
      <c r="AC475" s="5" t="s">
        <v>361</v>
      </c>
      <c r="AD475" s="5" t="s">
        <v>362</v>
      </c>
      <c r="AE475" s="5" t="s">
        <v>363</v>
      </c>
      <c r="AF475" s="5" t="s">
        <v>479</v>
      </c>
      <c r="AG475" s="5" t="s">
        <v>375</v>
      </c>
      <c r="AH475" s="5" t="s">
        <v>1025</v>
      </c>
      <c r="AI475" s="5" t="s">
        <v>364</v>
      </c>
      <c r="AJ475" s="5" t="s">
        <v>364</v>
      </c>
      <c r="AK475" s="5">
        <v>48.3</v>
      </c>
      <c r="AL475" s="6">
        <v>5</v>
      </c>
      <c r="AM475" s="6" t="s">
        <v>377</v>
      </c>
      <c r="AN475" s="6">
        <f t="shared" si="42"/>
        <v>0</v>
      </c>
      <c r="AO475" s="6">
        <v>138</v>
      </c>
      <c r="AP475" s="6">
        <v>138</v>
      </c>
      <c r="AQ475" s="6">
        <v>69</v>
      </c>
      <c r="AR475" s="6">
        <f t="shared" si="43"/>
        <v>0</v>
      </c>
      <c r="AS475" s="6">
        <f t="shared" si="44"/>
        <v>0</v>
      </c>
      <c r="AT475" s="6">
        <f t="shared" si="45"/>
        <v>0</v>
      </c>
      <c r="AU475" s="7">
        <v>0.3</v>
      </c>
      <c r="AV475" s="7">
        <f t="shared" si="46"/>
        <v>0.65</v>
      </c>
      <c r="AW475" s="5">
        <v>72.52</v>
      </c>
      <c r="AX475">
        <v>0</v>
      </c>
      <c r="AY475">
        <f>VLOOKUP(A475,'[2]查询当前所有门店保管帐库存（后勤用）'!$D$1:$G$65536,4,FALSE)</f>
        <v>2</v>
      </c>
      <c r="AZ475">
        <f t="shared" si="47"/>
        <v>2</v>
      </c>
    </row>
    <row r="476" spans="1:52">
      <c r="A476" s="5">
        <v>49788</v>
      </c>
      <c r="B476" s="5" t="s">
        <v>534</v>
      </c>
      <c r="C476" s="5"/>
      <c r="D476" s="5"/>
      <c r="E476" s="5" t="s">
        <v>1026</v>
      </c>
      <c r="F476" s="5" t="s">
        <v>460</v>
      </c>
      <c r="G476" s="5" t="s">
        <v>1027</v>
      </c>
      <c r="H476" s="5" t="s">
        <v>994</v>
      </c>
      <c r="I476" s="5">
        <v>3</v>
      </c>
      <c r="J476" s="5">
        <v>393.1</v>
      </c>
      <c r="K476" s="5">
        <v>248.2</v>
      </c>
      <c r="L476" s="6" t="s">
        <v>1028</v>
      </c>
      <c r="M476" s="5">
        <v>0.1</v>
      </c>
      <c r="N476" s="5">
        <v>13.1</v>
      </c>
      <c r="O476" s="5" t="s">
        <v>364</v>
      </c>
      <c r="P476" s="5" t="s">
        <v>364</v>
      </c>
      <c r="Q476" s="5" t="s">
        <v>372</v>
      </c>
      <c r="R476" s="5">
        <v>30</v>
      </c>
      <c r="S476" s="5">
        <v>1219.6980000000001</v>
      </c>
      <c r="T476" s="5">
        <v>300</v>
      </c>
      <c r="U476" s="5">
        <v>300</v>
      </c>
      <c r="V476" s="5">
        <v>3</v>
      </c>
      <c r="W476" s="5" t="s">
        <v>486</v>
      </c>
      <c r="X476" s="5">
        <v>306</v>
      </c>
      <c r="Y476" s="5" t="s">
        <v>518</v>
      </c>
      <c r="Z476" s="5">
        <v>30602</v>
      </c>
      <c r="AA476" s="5" t="s">
        <v>524</v>
      </c>
      <c r="AB476" s="5" t="s">
        <v>373</v>
      </c>
      <c r="AC476" s="5" t="s">
        <v>361</v>
      </c>
      <c r="AD476" s="5" t="s">
        <v>362</v>
      </c>
      <c r="AE476" s="5" t="s">
        <v>363</v>
      </c>
      <c r="AF476" s="5" t="s">
        <v>479</v>
      </c>
      <c r="AG476" s="5" t="s">
        <v>375</v>
      </c>
      <c r="AH476" s="5" t="s">
        <v>962</v>
      </c>
      <c r="AI476" s="5" t="s">
        <v>364</v>
      </c>
      <c r="AJ476" s="5" t="s">
        <v>364</v>
      </c>
      <c r="AK476" s="5">
        <v>48.3</v>
      </c>
      <c r="AL476" s="6">
        <v>5</v>
      </c>
      <c r="AM476" s="6" t="s">
        <v>377</v>
      </c>
      <c r="AN476" s="6">
        <f t="shared" si="42"/>
        <v>0</v>
      </c>
      <c r="AO476" s="6">
        <v>138</v>
      </c>
      <c r="AP476" s="6">
        <v>138</v>
      </c>
      <c r="AQ476" s="6">
        <v>69</v>
      </c>
      <c r="AR476" s="6">
        <f t="shared" si="43"/>
        <v>0</v>
      </c>
      <c r="AS476" s="6">
        <f t="shared" si="44"/>
        <v>0</v>
      </c>
      <c r="AT476" s="6">
        <f t="shared" si="45"/>
        <v>0</v>
      </c>
      <c r="AU476" s="7">
        <v>0.3</v>
      </c>
      <c r="AV476" s="7">
        <f t="shared" si="46"/>
        <v>0.65</v>
      </c>
      <c r="AW476" s="5">
        <v>131.03</v>
      </c>
      <c r="AX476">
        <v>0</v>
      </c>
      <c r="AY476">
        <v>0</v>
      </c>
      <c r="AZ476">
        <f t="shared" si="47"/>
        <v>0</v>
      </c>
    </row>
    <row r="477" spans="1:52">
      <c r="A477" s="5">
        <v>49780</v>
      </c>
      <c r="B477" s="5" t="s">
        <v>534</v>
      </c>
      <c r="C477" s="5"/>
      <c r="D477" s="5"/>
      <c r="E477" s="5" t="s">
        <v>1029</v>
      </c>
      <c r="F477" s="5" t="s">
        <v>460</v>
      </c>
      <c r="G477" s="5" t="s">
        <v>1030</v>
      </c>
      <c r="H477" s="5" t="s">
        <v>994</v>
      </c>
      <c r="I477" s="5">
        <v>9</v>
      </c>
      <c r="J477" s="5">
        <v>1300.2</v>
      </c>
      <c r="K477" s="5">
        <v>834</v>
      </c>
      <c r="L477" s="6" t="s">
        <v>1031</v>
      </c>
      <c r="M477" s="5">
        <v>0.3</v>
      </c>
      <c r="N477" s="5">
        <v>43.34</v>
      </c>
      <c r="O477" s="5" t="s">
        <v>364</v>
      </c>
      <c r="P477" s="5" t="s">
        <v>364</v>
      </c>
      <c r="Q477" s="5" t="s">
        <v>372</v>
      </c>
      <c r="R477" s="5">
        <v>33</v>
      </c>
      <c r="S477" s="5">
        <v>1666.65</v>
      </c>
      <c r="T477" s="5">
        <v>110</v>
      </c>
      <c r="U477" s="5">
        <v>110</v>
      </c>
      <c r="V477" s="5">
        <v>3</v>
      </c>
      <c r="W477" s="5" t="s">
        <v>486</v>
      </c>
      <c r="X477" s="5">
        <v>305</v>
      </c>
      <c r="Y477" s="5" t="s">
        <v>531</v>
      </c>
      <c r="Z477" s="5">
        <v>30501</v>
      </c>
      <c r="AA477" s="5" t="s">
        <v>532</v>
      </c>
      <c r="AB477" s="5" t="s">
        <v>373</v>
      </c>
      <c r="AC477" s="5" t="s">
        <v>361</v>
      </c>
      <c r="AD477" s="5" t="s">
        <v>362</v>
      </c>
      <c r="AE477" s="5" t="s">
        <v>363</v>
      </c>
      <c r="AF477" s="5" t="s">
        <v>479</v>
      </c>
      <c r="AG477" s="5" t="s">
        <v>375</v>
      </c>
      <c r="AH477" s="5" t="s">
        <v>966</v>
      </c>
      <c r="AI477" s="5" t="s">
        <v>364</v>
      </c>
      <c r="AJ477" s="5" t="s">
        <v>364</v>
      </c>
      <c r="AK477" s="5">
        <v>51.8</v>
      </c>
      <c r="AL477" s="6">
        <v>5</v>
      </c>
      <c r="AM477" s="6" t="s">
        <v>377</v>
      </c>
      <c r="AN477" s="6">
        <f t="shared" si="42"/>
        <v>0</v>
      </c>
      <c r="AO477" s="6">
        <v>148</v>
      </c>
      <c r="AP477" s="6">
        <v>148</v>
      </c>
      <c r="AQ477" s="6">
        <v>74</v>
      </c>
      <c r="AR477" s="6">
        <f t="shared" si="43"/>
        <v>0</v>
      </c>
      <c r="AS477" s="6">
        <f t="shared" si="44"/>
        <v>0</v>
      </c>
      <c r="AT477" s="6">
        <f t="shared" si="45"/>
        <v>0</v>
      </c>
      <c r="AU477" s="7">
        <v>0.3</v>
      </c>
      <c r="AV477" s="7">
        <f t="shared" si="46"/>
        <v>0.65</v>
      </c>
      <c r="AW477" s="5">
        <v>144.47</v>
      </c>
      <c r="AX477">
        <v>0</v>
      </c>
      <c r="AY477">
        <f>VLOOKUP(A477,'[2]查询当前所有门店保管帐库存（后勤用）'!$D$1:$G$65536,4,FALSE)</f>
        <v>1</v>
      </c>
      <c r="AZ477">
        <f t="shared" si="47"/>
        <v>1</v>
      </c>
    </row>
    <row r="478" spans="1:52">
      <c r="A478" s="5">
        <v>98237</v>
      </c>
      <c r="B478" s="5" t="s">
        <v>534</v>
      </c>
      <c r="C478" s="5"/>
      <c r="D478" s="5"/>
      <c r="E478" s="5" t="s">
        <v>1032</v>
      </c>
      <c r="F478" s="5" t="s">
        <v>460</v>
      </c>
      <c r="G478" s="5" t="s">
        <v>1033</v>
      </c>
      <c r="H478" s="5" t="s">
        <v>994</v>
      </c>
      <c r="I478" s="5" t="s">
        <v>364</v>
      </c>
      <c r="J478" s="5" t="s">
        <v>364</v>
      </c>
      <c r="K478" s="5" t="s">
        <v>364</v>
      </c>
      <c r="L478" s="6" t="s">
        <v>437</v>
      </c>
      <c r="M478" s="5" t="s">
        <v>364</v>
      </c>
      <c r="N478" s="5" t="s">
        <v>364</v>
      </c>
      <c r="O478" s="5" t="s">
        <v>364</v>
      </c>
      <c r="P478" s="5" t="s">
        <v>364</v>
      </c>
      <c r="Q478" s="5" t="s">
        <v>438</v>
      </c>
      <c r="R478" s="5">
        <v>9</v>
      </c>
      <c r="S478" s="5">
        <v>623.70000000000005</v>
      </c>
      <c r="T478" s="5" t="s">
        <v>438</v>
      </c>
      <c r="U478" s="5" t="s">
        <v>438</v>
      </c>
      <c r="V478" s="5">
        <v>3</v>
      </c>
      <c r="W478" s="5" t="s">
        <v>486</v>
      </c>
      <c r="X478" s="5">
        <v>314</v>
      </c>
      <c r="Y478" s="5" t="s">
        <v>715</v>
      </c>
      <c r="Z478" s="5">
        <v>31403</v>
      </c>
      <c r="AA478" s="5" t="s">
        <v>830</v>
      </c>
      <c r="AB478" s="5" t="s">
        <v>373</v>
      </c>
      <c r="AC478" s="5" t="s">
        <v>361</v>
      </c>
      <c r="AD478" s="5" t="s">
        <v>362</v>
      </c>
      <c r="AE478" s="5" t="s">
        <v>363</v>
      </c>
      <c r="AF478" s="5" t="s">
        <v>479</v>
      </c>
      <c r="AG478" s="5" t="s">
        <v>375</v>
      </c>
      <c r="AH478" s="5" t="s">
        <v>960</v>
      </c>
      <c r="AI478" s="5" t="s">
        <v>364</v>
      </c>
      <c r="AJ478" s="5" t="s">
        <v>364</v>
      </c>
      <c r="AK478" s="5">
        <v>69.3</v>
      </c>
      <c r="AL478" s="6">
        <v>5</v>
      </c>
      <c r="AM478" s="6" t="s">
        <v>377</v>
      </c>
      <c r="AN478" s="6">
        <f t="shared" si="42"/>
        <v>0</v>
      </c>
      <c r="AO478" s="6">
        <v>198</v>
      </c>
      <c r="AP478" s="6">
        <v>198</v>
      </c>
      <c r="AQ478" s="6">
        <v>99</v>
      </c>
      <c r="AR478" s="6">
        <f t="shared" si="43"/>
        <v>0</v>
      </c>
      <c r="AS478" s="6">
        <f t="shared" si="44"/>
        <v>0</v>
      </c>
      <c r="AT478" s="6">
        <f t="shared" si="45"/>
        <v>0</v>
      </c>
      <c r="AU478" s="7">
        <v>0.3</v>
      </c>
      <c r="AV478" s="7">
        <f t="shared" si="46"/>
        <v>0.64999999999999991</v>
      </c>
      <c r="AW478" s="5" t="s">
        <v>438</v>
      </c>
      <c r="AX478">
        <v>0</v>
      </c>
      <c r="AY478">
        <f>VLOOKUP(A478,'[2]查询当前所有门店保管帐库存（后勤用）'!$D$1:$G$65536,4,FALSE)</f>
        <v>1</v>
      </c>
      <c r="AZ478">
        <f t="shared" si="47"/>
        <v>1</v>
      </c>
    </row>
    <row r="479" spans="1:52">
      <c r="A479" s="5">
        <v>49773</v>
      </c>
      <c r="B479" s="5" t="s">
        <v>534</v>
      </c>
      <c r="C479" s="5"/>
      <c r="D479" s="5"/>
      <c r="E479" s="5" t="s">
        <v>1034</v>
      </c>
      <c r="F479" s="5" t="s">
        <v>460</v>
      </c>
      <c r="G479" s="5" t="s">
        <v>1035</v>
      </c>
      <c r="H479" s="5" t="s">
        <v>994</v>
      </c>
      <c r="I479" s="5">
        <v>2</v>
      </c>
      <c r="J479" s="5">
        <v>386.1</v>
      </c>
      <c r="K479" s="5">
        <v>245.42</v>
      </c>
      <c r="L479" s="6" t="s">
        <v>1036</v>
      </c>
      <c r="M479" s="5">
        <v>7.0000000000000007E-2</v>
      </c>
      <c r="N479" s="5">
        <v>12.87</v>
      </c>
      <c r="O479" s="5" t="s">
        <v>364</v>
      </c>
      <c r="P479" s="5" t="s">
        <v>364</v>
      </c>
      <c r="Q479" s="5" t="s">
        <v>372</v>
      </c>
      <c r="R479" s="5">
        <v>12</v>
      </c>
      <c r="S479" s="5">
        <v>831.6</v>
      </c>
      <c r="T479" s="5">
        <v>180</v>
      </c>
      <c r="U479" s="5">
        <v>180</v>
      </c>
      <c r="V479" s="5">
        <v>3</v>
      </c>
      <c r="W479" s="5" t="s">
        <v>486</v>
      </c>
      <c r="X479" s="5">
        <v>304</v>
      </c>
      <c r="Y479" s="5" t="s">
        <v>496</v>
      </c>
      <c r="Z479" s="5">
        <v>30403</v>
      </c>
      <c r="AA479" s="5" t="s">
        <v>777</v>
      </c>
      <c r="AB479" s="5" t="s">
        <v>373</v>
      </c>
      <c r="AC479" s="5" t="s">
        <v>361</v>
      </c>
      <c r="AD479" s="5" t="s">
        <v>362</v>
      </c>
      <c r="AE479" s="5" t="s">
        <v>363</v>
      </c>
      <c r="AF479" s="5" t="s">
        <v>479</v>
      </c>
      <c r="AG479" s="5" t="s">
        <v>375</v>
      </c>
      <c r="AH479" s="5" t="s">
        <v>1037</v>
      </c>
      <c r="AI479" s="5" t="s">
        <v>364</v>
      </c>
      <c r="AJ479" s="5" t="s">
        <v>364</v>
      </c>
      <c r="AK479" s="5">
        <v>69.3</v>
      </c>
      <c r="AL479" s="6">
        <v>5</v>
      </c>
      <c r="AM479" s="6" t="s">
        <v>377</v>
      </c>
      <c r="AN479" s="6">
        <f t="shared" si="42"/>
        <v>0</v>
      </c>
      <c r="AO479" s="6">
        <v>198</v>
      </c>
      <c r="AP479" s="6">
        <v>198</v>
      </c>
      <c r="AQ479" s="6">
        <v>99</v>
      </c>
      <c r="AR479" s="6">
        <f t="shared" si="43"/>
        <v>0</v>
      </c>
      <c r="AS479" s="6">
        <f t="shared" si="44"/>
        <v>0</v>
      </c>
      <c r="AT479" s="6">
        <f t="shared" si="45"/>
        <v>0</v>
      </c>
      <c r="AU479" s="7">
        <v>0.3</v>
      </c>
      <c r="AV479" s="7">
        <f t="shared" si="46"/>
        <v>0.64999999999999991</v>
      </c>
      <c r="AW479" s="5">
        <v>193.05</v>
      </c>
      <c r="AX479">
        <v>0</v>
      </c>
      <c r="AY479">
        <v>0</v>
      </c>
      <c r="AZ479">
        <f t="shared" si="47"/>
        <v>0</v>
      </c>
    </row>
    <row r="480" spans="1:52">
      <c r="A480" s="5">
        <v>81721</v>
      </c>
      <c r="B480" s="5" t="s">
        <v>561</v>
      </c>
      <c r="C480" s="5"/>
      <c r="D480" s="5"/>
      <c r="E480" s="5" t="s">
        <v>1038</v>
      </c>
      <c r="F480" s="5" t="s">
        <v>460</v>
      </c>
      <c r="G480" s="5" t="s">
        <v>1039</v>
      </c>
      <c r="H480" s="5" t="s">
        <v>994</v>
      </c>
      <c r="I480" s="5">
        <v>2</v>
      </c>
      <c r="J480" s="5">
        <v>298</v>
      </c>
      <c r="K480" s="5">
        <v>193.7</v>
      </c>
      <c r="L480" s="6" t="s">
        <v>423</v>
      </c>
      <c r="M480" s="5">
        <v>7.0000000000000007E-2</v>
      </c>
      <c r="N480" s="5">
        <v>9.93</v>
      </c>
      <c r="O480" s="5" t="s">
        <v>364</v>
      </c>
      <c r="P480" s="5" t="s">
        <v>364</v>
      </c>
      <c r="Q480" s="5" t="s">
        <v>372</v>
      </c>
      <c r="R480" s="5">
        <v>9</v>
      </c>
      <c r="S480" s="5">
        <v>469.35</v>
      </c>
      <c r="T480" s="5">
        <v>135</v>
      </c>
      <c r="U480" s="5">
        <v>135</v>
      </c>
      <c r="V480" s="5">
        <v>3</v>
      </c>
      <c r="W480" s="5" t="s">
        <v>486</v>
      </c>
      <c r="X480" s="5">
        <v>306</v>
      </c>
      <c r="Y480" s="5" t="s">
        <v>518</v>
      </c>
      <c r="Z480" s="5">
        <v>30601</v>
      </c>
      <c r="AA480" s="5" t="s">
        <v>551</v>
      </c>
      <c r="AB480" s="5" t="s">
        <v>373</v>
      </c>
      <c r="AC480" s="5" t="s">
        <v>361</v>
      </c>
      <c r="AD480" s="5" t="s">
        <v>362</v>
      </c>
      <c r="AE480" s="5" t="s">
        <v>363</v>
      </c>
      <c r="AF480" s="5" t="s">
        <v>479</v>
      </c>
      <c r="AG480" s="5" t="s">
        <v>375</v>
      </c>
      <c r="AH480" s="5" t="s">
        <v>1040</v>
      </c>
      <c r="AI480" s="5" t="s">
        <v>364</v>
      </c>
      <c r="AJ480" s="5" t="s">
        <v>364</v>
      </c>
      <c r="AK480" s="5">
        <v>52.15</v>
      </c>
      <c r="AL480" s="6">
        <v>5</v>
      </c>
      <c r="AM480" s="6" t="s">
        <v>377</v>
      </c>
      <c r="AN480" s="6">
        <f t="shared" si="42"/>
        <v>0</v>
      </c>
      <c r="AO480" s="6">
        <v>149</v>
      </c>
      <c r="AP480" s="6">
        <v>149</v>
      </c>
      <c r="AQ480" s="6">
        <v>74.5</v>
      </c>
      <c r="AR480" s="6">
        <f t="shared" si="43"/>
        <v>0</v>
      </c>
      <c r="AS480" s="6">
        <f t="shared" si="44"/>
        <v>0</v>
      </c>
      <c r="AT480" s="6">
        <f t="shared" si="45"/>
        <v>0</v>
      </c>
      <c r="AU480" s="7">
        <v>0.3</v>
      </c>
      <c r="AV480" s="7">
        <f t="shared" si="46"/>
        <v>0.64999999999999991</v>
      </c>
      <c r="AW480" s="5">
        <v>149</v>
      </c>
      <c r="AX480">
        <v>0</v>
      </c>
      <c r="AY480">
        <f>VLOOKUP(A480,'[2]查询当前所有门店保管帐库存（后勤用）'!$D$1:$G$65536,4,FALSE)</f>
        <v>2</v>
      </c>
      <c r="AZ480">
        <f t="shared" si="47"/>
        <v>2</v>
      </c>
    </row>
    <row r="481" spans="1:52">
      <c r="A481" s="5">
        <v>104189</v>
      </c>
      <c r="B481" s="5" t="s">
        <v>1048</v>
      </c>
      <c r="C481" s="5">
        <f>VLOOKUP(A481,[1]查询时间段分门店销售明细!$D$1:$N$65536,11,FALSE)</f>
        <v>2</v>
      </c>
      <c r="D481" s="5">
        <f>VLOOKUP(A481,[1]查询时间段分门店销售明细!$D$1:$O$65536,12,FALSE)</f>
        <v>147.87</v>
      </c>
      <c r="E481" s="5" t="s">
        <v>1049</v>
      </c>
      <c r="F481" s="5" t="s">
        <v>460</v>
      </c>
      <c r="G481" s="5" t="s">
        <v>1050</v>
      </c>
      <c r="H481" s="5" t="s">
        <v>1051</v>
      </c>
      <c r="I481" s="5">
        <v>32</v>
      </c>
      <c r="J481" s="5">
        <v>2536.81</v>
      </c>
      <c r="K481" s="5">
        <v>1392.41</v>
      </c>
      <c r="L481" s="6" t="s">
        <v>1052</v>
      </c>
      <c r="M481" s="5">
        <v>1.07</v>
      </c>
      <c r="N481" s="5">
        <v>84.56</v>
      </c>
      <c r="O481" s="5" t="s">
        <v>364</v>
      </c>
      <c r="P481" s="5" t="s">
        <v>364</v>
      </c>
      <c r="Q481" s="5" t="s">
        <v>372</v>
      </c>
      <c r="R481" s="5">
        <v>170</v>
      </c>
      <c r="S481" s="5">
        <v>6860.6</v>
      </c>
      <c r="T481" s="5">
        <v>159.38</v>
      </c>
      <c r="U481" s="5">
        <v>159.38</v>
      </c>
      <c r="V481" s="5">
        <v>3</v>
      </c>
      <c r="W481" s="5" t="s">
        <v>486</v>
      </c>
      <c r="X481" s="5">
        <v>304</v>
      </c>
      <c r="Y481" s="5" t="s">
        <v>496</v>
      </c>
      <c r="Z481" s="5">
        <v>30402</v>
      </c>
      <c r="AA481" s="5" t="s">
        <v>600</v>
      </c>
      <c r="AB481" s="5" t="s">
        <v>373</v>
      </c>
      <c r="AC481" s="5" t="s">
        <v>361</v>
      </c>
      <c r="AD481" s="5" t="s">
        <v>362</v>
      </c>
      <c r="AE481" s="5" t="s">
        <v>363</v>
      </c>
      <c r="AF481" s="5" t="s">
        <v>479</v>
      </c>
      <c r="AG481" s="5" t="s">
        <v>375</v>
      </c>
      <c r="AH481" s="5" t="s">
        <v>1053</v>
      </c>
      <c r="AI481" s="5" t="s">
        <v>364</v>
      </c>
      <c r="AJ481" s="5" t="s">
        <v>364</v>
      </c>
      <c r="AK481" s="5">
        <v>34.299999999999997</v>
      </c>
      <c r="AL481" s="6">
        <v>5</v>
      </c>
      <c r="AM481" s="6" t="s">
        <v>377</v>
      </c>
      <c r="AN481" s="6">
        <f t="shared" si="42"/>
        <v>68.599999999999994</v>
      </c>
      <c r="AO481" s="6">
        <v>98</v>
      </c>
      <c r="AP481" s="6">
        <v>98</v>
      </c>
      <c r="AQ481" s="6">
        <v>49</v>
      </c>
      <c r="AR481" s="6">
        <f t="shared" si="43"/>
        <v>98</v>
      </c>
      <c r="AS481" s="6">
        <f t="shared" si="44"/>
        <v>79.27000000000001</v>
      </c>
      <c r="AT481" s="6">
        <f t="shared" si="45"/>
        <v>29.400000000000006</v>
      </c>
      <c r="AU481" s="7">
        <v>0.3</v>
      </c>
      <c r="AV481" s="7">
        <f t="shared" si="46"/>
        <v>0.65</v>
      </c>
      <c r="AW481" s="5">
        <v>79.28</v>
      </c>
      <c r="AX481">
        <v>2</v>
      </c>
      <c r="AY481">
        <f>VLOOKUP(A481,'[2]查询当前所有门店保管帐库存（后勤用）'!$D$1:$G$65536,4,FALSE)</f>
        <v>12</v>
      </c>
      <c r="AZ481">
        <f t="shared" si="47"/>
        <v>8</v>
      </c>
    </row>
    <row r="482" spans="1:52">
      <c r="A482" s="5">
        <v>104184</v>
      </c>
      <c r="B482" s="5" t="s">
        <v>534</v>
      </c>
      <c r="C482" s="5">
        <f>VLOOKUP(A482,[1]查询时间段分门店销售明细!$D$1:$N$65536,11,FALSE)</f>
        <v>7</v>
      </c>
      <c r="D482" s="5">
        <f>VLOOKUP(A482,[1]查询时间段分门店销售明细!$D$1:$O$65536,12,FALSE)</f>
        <v>1140.2</v>
      </c>
      <c r="E482" s="5" t="s">
        <v>1054</v>
      </c>
      <c r="F482" s="5" t="s">
        <v>460</v>
      </c>
      <c r="G482" s="5" t="s">
        <v>1005</v>
      </c>
      <c r="H482" s="5" t="s">
        <v>1055</v>
      </c>
      <c r="I482" s="5">
        <v>21</v>
      </c>
      <c r="J482" s="5">
        <v>3377.12</v>
      </c>
      <c r="K482" s="5">
        <v>1921.82</v>
      </c>
      <c r="L482" s="6" t="s">
        <v>1056</v>
      </c>
      <c r="M482" s="5">
        <v>0.7</v>
      </c>
      <c r="N482" s="5">
        <v>112.57</v>
      </c>
      <c r="O482" s="5" t="s">
        <v>364</v>
      </c>
      <c r="P482" s="5" t="s">
        <v>364</v>
      </c>
      <c r="Q482" s="5" t="s">
        <v>372</v>
      </c>
      <c r="R482" s="5">
        <v>12</v>
      </c>
      <c r="S482" s="5">
        <v>831.6</v>
      </c>
      <c r="T482" s="5">
        <v>17.14</v>
      </c>
      <c r="U482" s="5">
        <v>17.14</v>
      </c>
      <c r="V482" s="5">
        <v>3</v>
      </c>
      <c r="W482" s="5" t="s">
        <v>486</v>
      </c>
      <c r="X482" s="5">
        <v>304</v>
      </c>
      <c r="Y482" s="5" t="s">
        <v>496</v>
      </c>
      <c r="Z482" s="5">
        <v>30406</v>
      </c>
      <c r="AA482" s="5" t="s">
        <v>621</v>
      </c>
      <c r="AB482" s="5" t="s">
        <v>373</v>
      </c>
      <c r="AC482" s="5" t="s">
        <v>361</v>
      </c>
      <c r="AD482" s="5" t="s">
        <v>362</v>
      </c>
      <c r="AE482" s="5" t="s">
        <v>363</v>
      </c>
      <c r="AF482" s="5" t="s">
        <v>479</v>
      </c>
      <c r="AG482" s="5" t="s">
        <v>375</v>
      </c>
      <c r="AH482" s="5" t="s">
        <v>1057</v>
      </c>
      <c r="AI482" s="5" t="s">
        <v>364</v>
      </c>
      <c r="AJ482" s="5" t="s">
        <v>364</v>
      </c>
      <c r="AK482" s="5">
        <v>69.3</v>
      </c>
      <c r="AL482" s="6">
        <v>5</v>
      </c>
      <c r="AM482" s="6" t="s">
        <v>377</v>
      </c>
      <c r="AN482" s="6">
        <f t="shared" si="42"/>
        <v>485.09999999999997</v>
      </c>
      <c r="AO482" s="6">
        <v>198</v>
      </c>
      <c r="AP482" s="6">
        <v>198</v>
      </c>
      <c r="AQ482" s="6">
        <v>99</v>
      </c>
      <c r="AR482" s="6">
        <f t="shared" si="43"/>
        <v>693</v>
      </c>
      <c r="AS482" s="6">
        <f t="shared" si="44"/>
        <v>655.10000000000014</v>
      </c>
      <c r="AT482" s="6">
        <f t="shared" si="45"/>
        <v>207.90000000000003</v>
      </c>
      <c r="AU482" s="7">
        <v>0.3</v>
      </c>
      <c r="AV482" s="7">
        <f t="shared" si="46"/>
        <v>0.64999999999999991</v>
      </c>
      <c r="AW482" s="5">
        <v>160.82</v>
      </c>
      <c r="AX482">
        <v>7</v>
      </c>
      <c r="AY482">
        <f>VLOOKUP(A482,'[2]查询当前所有门店保管帐库存（后勤用）'!$D$1:$G$65536,4,FALSE)</f>
        <v>23</v>
      </c>
      <c r="AZ482">
        <f t="shared" si="47"/>
        <v>9</v>
      </c>
    </row>
    <row r="483" spans="1:52">
      <c r="A483" s="5">
        <v>73676</v>
      </c>
      <c r="B483" s="5" t="s">
        <v>534</v>
      </c>
      <c r="C483" s="5"/>
      <c r="D483" s="5"/>
      <c r="E483" s="5" t="s">
        <v>1058</v>
      </c>
      <c r="F483" s="5" t="s">
        <v>460</v>
      </c>
      <c r="G483" s="5" t="s">
        <v>1059</v>
      </c>
      <c r="H483" s="5" t="s">
        <v>1060</v>
      </c>
      <c r="I483" s="5">
        <v>6</v>
      </c>
      <c r="J483" s="5">
        <v>823.63</v>
      </c>
      <c r="K483" s="5">
        <v>606.63</v>
      </c>
      <c r="L483" s="6" t="s">
        <v>1061</v>
      </c>
      <c r="M483" s="5">
        <v>0.2</v>
      </c>
      <c r="N483" s="5">
        <v>27.45</v>
      </c>
      <c r="O483" s="5" t="s">
        <v>364</v>
      </c>
      <c r="P483" s="5" t="s">
        <v>364</v>
      </c>
      <c r="Q483" s="5" t="s">
        <v>372</v>
      </c>
      <c r="R483" s="5">
        <v>99</v>
      </c>
      <c r="S483" s="5">
        <v>3495.5</v>
      </c>
      <c r="T483" s="5">
        <v>495</v>
      </c>
      <c r="U483" s="5">
        <v>495</v>
      </c>
      <c r="V483" s="5">
        <v>3</v>
      </c>
      <c r="W483" s="5" t="s">
        <v>486</v>
      </c>
      <c r="X483" s="5">
        <v>304</v>
      </c>
      <c r="Y483" s="5" t="s">
        <v>496</v>
      </c>
      <c r="Z483" s="5">
        <v>30401</v>
      </c>
      <c r="AA483" s="5" t="s">
        <v>617</v>
      </c>
      <c r="AB483" s="5" t="s">
        <v>373</v>
      </c>
      <c r="AC483" s="5" t="s">
        <v>361</v>
      </c>
      <c r="AD483" s="5" t="s">
        <v>362</v>
      </c>
      <c r="AE483" s="5" t="s">
        <v>363</v>
      </c>
      <c r="AF483" s="5" t="s">
        <v>479</v>
      </c>
      <c r="AG483" s="5" t="s">
        <v>375</v>
      </c>
      <c r="AH483" s="5" t="s">
        <v>1062</v>
      </c>
      <c r="AI483" s="5" t="s">
        <v>364</v>
      </c>
      <c r="AJ483" s="5" t="s">
        <v>364</v>
      </c>
      <c r="AK483" s="5">
        <v>44.5</v>
      </c>
      <c r="AL483" s="6">
        <v>5</v>
      </c>
      <c r="AM483" s="6" t="s">
        <v>377</v>
      </c>
      <c r="AN483" s="6">
        <f t="shared" si="42"/>
        <v>0</v>
      </c>
      <c r="AO483" s="6">
        <v>178</v>
      </c>
      <c r="AP483" s="6">
        <v>178</v>
      </c>
      <c r="AQ483" s="6">
        <v>89</v>
      </c>
      <c r="AR483" s="6">
        <f t="shared" si="43"/>
        <v>0</v>
      </c>
      <c r="AS483" s="6">
        <f t="shared" si="44"/>
        <v>0</v>
      </c>
      <c r="AT483" s="6">
        <f t="shared" si="45"/>
        <v>0</v>
      </c>
      <c r="AU483" s="7">
        <v>0.5</v>
      </c>
      <c r="AV483" s="7">
        <f t="shared" si="46"/>
        <v>0.75</v>
      </c>
      <c r="AW483" s="5">
        <v>137.27000000000001</v>
      </c>
      <c r="AX483">
        <v>0</v>
      </c>
      <c r="AY483">
        <f>VLOOKUP(A483,'[2]查询当前所有门店保管帐库存（后勤用）'!$D$1:$G$65536,4,FALSE)</f>
        <v>5</v>
      </c>
      <c r="AZ483">
        <f t="shared" si="47"/>
        <v>5</v>
      </c>
    </row>
    <row r="484" spans="1:52">
      <c r="A484" s="5">
        <v>111888</v>
      </c>
      <c r="B484" s="5" t="s">
        <v>534</v>
      </c>
      <c r="C484" s="5"/>
      <c r="D484" s="5"/>
      <c r="E484" s="5" t="s">
        <v>1063</v>
      </c>
      <c r="F484" s="5" t="s">
        <v>460</v>
      </c>
      <c r="G484" s="5" t="s">
        <v>1064</v>
      </c>
      <c r="H484" s="5" t="s">
        <v>1060</v>
      </c>
      <c r="I484" s="5">
        <v>4</v>
      </c>
      <c r="J484" s="5">
        <v>312.02999999999997</v>
      </c>
      <c r="K484" s="5">
        <v>224.03</v>
      </c>
      <c r="L484" s="6" t="s">
        <v>1065</v>
      </c>
      <c r="M484" s="5">
        <v>0.13</v>
      </c>
      <c r="N484" s="5">
        <v>10.4</v>
      </c>
      <c r="O484" s="5" t="s">
        <v>364</v>
      </c>
      <c r="P484" s="5" t="s">
        <v>364</v>
      </c>
      <c r="Q484" s="5" t="s">
        <v>372</v>
      </c>
      <c r="R484" s="5">
        <v>51</v>
      </c>
      <c r="S484" s="5">
        <v>1144.5</v>
      </c>
      <c r="T484" s="5">
        <v>382.5</v>
      </c>
      <c r="U484" s="5">
        <v>382.5</v>
      </c>
      <c r="V484" s="5">
        <v>3</v>
      </c>
      <c r="W484" s="5" t="s">
        <v>486</v>
      </c>
      <c r="X484" s="5">
        <v>304</v>
      </c>
      <c r="Y484" s="5" t="s">
        <v>496</v>
      </c>
      <c r="Z484" s="5">
        <v>30404</v>
      </c>
      <c r="AA484" s="5" t="s">
        <v>497</v>
      </c>
      <c r="AB484" s="5" t="s">
        <v>373</v>
      </c>
      <c r="AC484" s="5" t="s">
        <v>361</v>
      </c>
      <c r="AD484" s="5" t="s">
        <v>362</v>
      </c>
      <c r="AE484" s="5" t="s">
        <v>363</v>
      </c>
      <c r="AF484" s="5" t="s">
        <v>479</v>
      </c>
      <c r="AG484" s="5" t="s">
        <v>375</v>
      </c>
      <c r="AH484" s="5" t="s">
        <v>1066</v>
      </c>
      <c r="AI484" s="5" t="s">
        <v>364</v>
      </c>
      <c r="AJ484" s="5" t="s">
        <v>364</v>
      </c>
      <c r="AK484" s="5">
        <v>24.5</v>
      </c>
      <c r="AL484" s="6">
        <v>5</v>
      </c>
      <c r="AM484" s="6" t="s">
        <v>377</v>
      </c>
      <c r="AN484" s="6">
        <f t="shared" si="42"/>
        <v>0</v>
      </c>
      <c r="AO484" s="6">
        <v>98</v>
      </c>
      <c r="AP484" s="6">
        <v>98</v>
      </c>
      <c r="AQ484" s="6">
        <v>49</v>
      </c>
      <c r="AR484" s="6">
        <f t="shared" si="43"/>
        <v>0</v>
      </c>
      <c r="AS484" s="6">
        <f t="shared" si="44"/>
        <v>0</v>
      </c>
      <c r="AT484" s="6">
        <f t="shared" si="45"/>
        <v>0</v>
      </c>
      <c r="AU484" s="7">
        <v>0.5</v>
      </c>
      <c r="AV484" s="7">
        <f t="shared" si="46"/>
        <v>0.75</v>
      </c>
      <c r="AW484" s="5">
        <v>78.010000000000005</v>
      </c>
      <c r="AX484">
        <v>0</v>
      </c>
      <c r="AY484">
        <f>VLOOKUP(A484,'[2]查询当前所有门店保管帐库存（后勤用）'!$D$1:$G$65536,4,FALSE)</f>
        <v>10</v>
      </c>
      <c r="AZ484">
        <f t="shared" si="47"/>
        <v>10</v>
      </c>
    </row>
    <row r="485" spans="1:52">
      <c r="A485" s="5">
        <v>108185</v>
      </c>
      <c r="B485" s="5" t="s">
        <v>534</v>
      </c>
      <c r="C485" s="5"/>
      <c r="D485" s="5"/>
      <c r="E485" s="5" t="s">
        <v>1067</v>
      </c>
      <c r="F485" s="5" t="s">
        <v>460</v>
      </c>
      <c r="G485" s="5" t="s">
        <v>1068</v>
      </c>
      <c r="H485" s="5" t="s">
        <v>1060</v>
      </c>
      <c r="I485" s="5">
        <v>11</v>
      </c>
      <c r="J485" s="5">
        <v>1842.83</v>
      </c>
      <c r="K485" s="5">
        <v>1298.33</v>
      </c>
      <c r="L485" s="6" t="s">
        <v>1069</v>
      </c>
      <c r="M485" s="5">
        <v>0.37</v>
      </c>
      <c r="N485" s="5">
        <v>61.43</v>
      </c>
      <c r="O485" s="5" t="s">
        <v>364</v>
      </c>
      <c r="P485" s="5" t="s">
        <v>364</v>
      </c>
      <c r="Q485" s="5" t="s">
        <v>372</v>
      </c>
      <c r="R485" s="5">
        <v>134</v>
      </c>
      <c r="S485" s="5">
        <v>6633</v>
      </c>
      <c r="T485" s="5">
        <v>365.45</v>
      </c>
      <c r="U485" s="5">
        <v>365.45</v>
      </c>
      <c r="V485" s="5">
        <v>3</v>
      </c>
      <c r="W485" s="5" t="s">
        <v>486</v>
      </c>
      <c r="X485" s="5">
        <v>306</v>
      </c>
      <c r="Y485" s="5" t="s">
        <v>518</v>
      </c>
      <c r="Z485" s="5">
        <v>30602</v>
      </c>
      <c r="AA485" s="5" t="s">
        <v>524</v>
      </c>
      <c r="AB485" s="5" t="s">
        <v>373</v>
      </c>
      <c r="AC485" s="5" t="s">
        <v>361</v>
      </c>
      <c r="AD485" s="5" t="s">
        <v>362</v>
      </c>
      <c r="AE485" s="5" t="s">
        <v>363</v>
      </c>
      <c r="AF485" s="5" t="s">
        <v>479</v>
      </c>
      <c r="AG485" s="5" t="s">
        <v>375</v>
      </c>
      <c r="AH485" s="5" t="s">
        <v>1070</v>
      </c>
      <c r="AI485" s="5" t="s">
        <v>364</v>
      </c>
      <c r="AJ485" s="5" t="s">
        <v>364</v>
      </c>
      <c r="AK485" s="5">
        <v>49.5</v>
      </c>
      <c r="AL485" s="6">
        <v>5</v>
      </c>
      <c r="AM485" s="6" t="s">
        <v>377</v>
      </c>
      <c r="AN485" s="6">
        <f t="shared" si="42"/>
        <v>0</v>
      </c>
      <c r="AO485" s="6">
        <v>198</v>
      </c>
      <c r="AP485" s="6">
        <v>198</v>
      </c>
      <c r="AQ485" s="6">
        <v>99</v>
      </c>
      <c r="AR485" s="6">
        <f t="shared" si="43"/>
        <v>0</v>
      </c>
      <c r="AS485" s="6">
        <f t="shared" si="44"/>
        <v>0</v>
      </c>
      <c r="AT485" s="6">
        <f t="shared" si="45"/>
        <v>0</v>
      </c>
      <c r="AU485" s="7">
        <v>0.5</v>
      </c>
      <c r="AV485" s="7">
        <f t="shared" si="46"/>
        <v>0.75</v>
      </c>
      <c r="AW485" s="5">
        <v>167.53</v>
      </c>
      <c r="AX485">
        <v>0</v>
      </c>
      <c r="AY485">
        <f>VLOOKUP(A485,'[2]查询当前所有门店保管帐库存（后勤用）'!$D$1:$G$65536,4,FALSE)</f>
        <v>2</v>
      </c>
      <c r="AZ485">
        <f t="shared" si="47"/>
        <v>2</v>
      </c>
    </row>
    <row r="486" spans="1:52">
      <c r="A486" s="5">
        <v>98230</v>
      </c>
      <c r="B486" s="5" t="s">
        <v>534</v>
      </c>
      <c r="C486" s="5"/>
      <c r="D486" s="5"/>
      <c r="E486" s="5" t="s">
        <v>1071</v>
      </c>
      <c r="F486" s="5" t="s">
        <v>460</v>
      </c>
      <c r="G486" s="5" t="s">
        <v>824</v>
      </c>
      <c r="H486" s="5" t="s">
        <v>1060</v>
      </c>
      <c r="I486" s="5" t="s">
        <v>364</v>
      </c>
      <c r="J486" s="5" t="s">
        <v>364</v>
      </c>
      <c r="K486" s="5" t="s">
        <v>364</v>
      </c>
      <c r="L486" s="6" t="s">
        <v>437</v>
      </c>
      <c r="M486" s="5" t="s">
        <v>364</v>
      </c>
      <c r="N486" s="5" t="s">
        <v>364</v>
      </c>
      <c r="O486" s="5" t="s">
        <v>364</v>
      </c>
      <c r="P486" s="5" t="s">
        <v>364</v>
      </c>
      <c r="Q486" s="5" t="s">
        <v>438</v>
      </c>
      <c r="R486" s="5">
        <v>11</v>
      </c>
      <c r="S486" s="5">
        <v>377.3</v>
      </c>
      <c r="T486" s="5" t="s">
        <v>438</v>
      </c>
      <c r="U486" s="5" t="s">
        <v>438</v>
      </c>
      <c r="V486" s="5">
        <v>3</v>
      </c>
      <c r="W486" s="5" t="s">
        <v>486</v>
      </c>
      <c r="X486" s="5">
        <v>304</v>
      </c>
      <c r="Y486" s="5" t="s">
        <v>496</v>
      </c>
      <c r="Z486" s="5">
        <v>30401</v>
      </c>
      <c r="AA486" s="5" t="s">
        <v>617</v>
      </c>
      <c r="AB486" s="5" t="s">
        <v>373</v>
      </c>
      <c r="AC486" s="5" t="s">
        <v>361</v>
      </c>
      <c r="AD486" s="5" t="s">
        <v>362</v>
      </c>
      <c r="AE486" s="5" t="s">
        <v>363</v>
      </c>
      <c r="AF486" s="5" t="s">
        <v>479</v>
      </c>
      <c r="AG486" s="5" t="s">
        <v>375</v>
      </c>
      <c r="AH486" s="5" t="s">
        <v>1072</v>
      </c>
      <c r="AI486" s="5" t="s">
        <v>364</v>
      </c>
      <c r="AJ486" s="5" t="s">
        <v>364</v>
      </c>
      <c r="AK486" s="5">
        <v>34.299999999999997</v>
      </c>
      <c r="AL486" s="6">
        <v>5</v>
      </c>
      <c r="AM486" s="6" t="s">
        <v>377</v>
      </c>
      <c r="AN486" s="6">
        <f t="shared" si="42"/>
        <v>0</v>
      </c>
      <c r="AO486" s="6">
        <v>98</v>
      </c>
      <c r="AP486" s="6">
        <v>98</v>
      </c>
      <c r="AQ486" s="6">
        <v>49</v>
      </c>
      <c r="AR486" s="6">
        <f t="shared" si="43"/>
        <v>0</v>
      </c>
      <c r="AS486" s="6">
        <f t="shared" si="44"/>
        <v>0</v>
      </c>
      <c r="AT486" s="6">
        <f t="shared" si="45"/>
        <v>0</v>
      </c>
      <c r="AU486" s="7">
        <v>0.3</v>
      </c>
      <c r="AV486" s="7">
        <f t="shared" si="46"/>
        <v>0.65</v>
      </c>
      <c r="AW486" s="5" t="s">
        <v>438</v>
      </c>
      <c r="AX486">
        <v>0</v>
      </c>
      <c r="AY486">
        <f>VLOOKUP(A486,'[2]查询当前所有门店保管帐库存（后勤用）'!$D$1:$G$65536,4,FALSE)</f>
        <v>2</v>
      </c>
      <c r="AZ486">
        <f t="shared" si="47"/>
        <v>2</v>
      </c>
    </row>
    <row r="487" spans="1:52">
      <c r="A487" s="5">
        <v>96043</v>
      </c>
      <c r="B487" s="5" t="s">
        <v>534</v>
      </c>
      <c r="C487" s="5"/>
      <c r="D487" s="5"/>
      <c r="E487" s="5" t="s">
        <v>1073</v>
      </c>
      <c r="F487" s="5" t="s">
        <v>353</v>
      </c>
      <c r="G487" s="5" t="s">
        <v>1074</v>
      </c>
      <c r="H487" s="5" t="s">
        <v>1075</v>
      </c>
      <c r="I487" s="5">
        <v>58</v>
      </c>
      <c r="J487" s="5">
        <v>7478.98</v>
      </c>
      <c r="K487" s="5">
        <v>5389.42</v>
      </c>
      <c r="L487" s="6" t="s">
        <v>1076</v>
      </c>
      <c r="M487" s="5">
        <v>1.93</v>
      </c>
      <c r="N487" s="5">
        <v>249.3</v>
      </c>
      <c r="O487" s="5" t="s">
        <v>364</v>
      </c>
      <c r="P487" s="5" t="s">
        <v>364</v>
      </c>
      <c r="Q487" s="5" t="s">
        <v>372</v>
      </c>
      <c r="R487" s="5">
        <v>182</v>
      </c>
      <c r="S487" s="5">
        <v>6397.9</v>
      </c>
      <c r="T487" s="5">
        <v>94.14</v>
      </c>
      <c r="U487" s="5">
        <v>94.14</v>
      </c>
      <c r="V487" s="5">
        <v>3</v>
      </c>
      <c r="W487" s="5" t="s">
        <v>486</v>
      </c>
      <c r="X487" s="5">
        <v>306</v>
      </c>
      <c r="Y487" s="5" t="s">
        <v>518</v>
      </c>
      <c r="Z487" s="5">
        <v>30601</v>
      </c>
      <c r="AA487" s="5" t="s">
        <v>551</v>
      </c>
      <c r="AB487" s="5" t="s">
        <v>373</v>
      </c>
      <c r="AC487" s="5" t="s">
        <v>361</v>
      </c>
      <c r="AD487" s="5" t="s">
        <v>362</v>
      </c>
      <c r="AE487" s="5" t="s">
        <v>363</v>
      </c>
      <c r="AF487" s="5" t="s">
        <v>479</v>
      </c>
      <c r="AG487" s="5" t="s">
        <v>375</v>
      </c>
      <c r="AH487" s="5" t="s">
        <v>1077</v>
      </c>
      <c r="AI487" s="5" t="s">
        <v>364</v>
      </c>
      <c r="AJ487" s="5" t="s">
        <v>364</v>
      </c>
      <c r="AK487" s="5">
        <v>37</v>
      </c>
      <c r="AL487" s="6">
        <v>5</v>
      </c>
      <c r="AM487" s="6" t="s">
        <v>377</v>
      </c>
      <c r="AN487" s="6">
        <f t="shared" si="42"/>
        <v>0</v>
      </c>
      <c r="AO487" s="6">
        <v>148</v>
      </c>
      <c r="AP487" s="6">
        <v>148</v>
      </c>
      <c r="AQ487" s="6">
        <v>74</v>
      </c>
      <c r="AR487" s="6">
        <f t="shared" si="43"/>
        <v>0</v>
      </c>
      <c r="AS487" s="6">
        <f t="shared" si="44"/>
        <v>0</v>
      </c>
      <c r="AT487" s="6">
        <f t="shared" si="45"/>
        <v>0</v>
      </c>
      <c r="AU487" s="7">
        <v>0.5</v>
      </c>
      <c r="AV487" s="7">
        <f t="shared" si="46"/>
        <v>0.75</v>
      </c>
      <c r="AW487" s="5">
        <v>128.94999999999999</v>
      </c>
      <c r="AX487">
        <v>0</v>
      </c>
      <c r="AY487">
        <f>VLOOKUP(A487,'[2]查询当前所有门店保管帐库存（后勤用）'!$D$1:$G$65536,4,FALSE)</f>
        <v>6</v>
      </c>
      <c r="AZ487">
        <f t="shared" si="47"/>
        <v>6</v>
      </c>
    </row>
    <row r="488" spans="1:52">
      <c r="A488" s="5">
        <v>96059</v>
      </c>
      <c r="B488" s="5" t="s">
        <v>534</v>
      </c>
      <c r="C488" s="5"/>
      <c r="D488" s="5"/>
      <c r="E488" s="5" t="s">
        <v>1078</v>
      </c>
      <c r="F488" s="5" t="s">
        <v>353</v>
      </c>
      <c r="G488" s="5" t="s">
        <v>1079</v>
      </c>
      <c r="H488" s="5" t="s">
        <v>1075</v>
      </c>
      <c r="I488" s="5">
        <v>87</v>
      </c>
      <c r="J488" s="5">
        <v>7465.33</v>
      </c>
      <c r="K488" s="5">
        <v>5367.89</v>
      </c>
      <c r="L488" s="6" t="s">
        <v>1080</v>
      </c>
      <c r="M488" s="5">
        <v>2.9</v>
      </c>
      <c r="N488" s="5">
        <v>248.84</v>
      </c>
      <c r="O488" s="5" t="s">
        <v>364</v>
      </c>
      <c r="P488" s="5" t="s">
        <v>364</v>
      </c>
      <c r="Q488" s="5" t="s">
        <v>372</v>
      </c>
      <c r="R488" s="5">
        <v>210</v>
      </c>
      <c r="S488" s="5">
        <v>5107.12</v>
      </c>
      <c r="T488" s="5">
        <v>72.41</v>
      </c>
      <c r="U488" s="5">
        <v>72.41</v>
      </c>
      <c r="V488" s="5">
        <v>3</v>
      </c>
      <c r="W488" s="5" t="s">
        <v>486</v>
      </c>
      <c r="X488" s="5">
        <v>306</v>
      </c>
      <c r="Y488" s="5" t="s">
        <v>518</v>
      </c>
      <c r="Z488" s="5">
        <v>30601</v>
      </c>
      <c r="AA488" s="5" t="s">
        <v>551</v>
      </c>
      <c r="AB488" s="5" t="s">
        <v>373</v>
      </c>
      <c r="AC488" s="5" t="s">
        <v>361</v>
      </c>
      <c r="AD488" s="5" t="s">
        <v>362</v>
      </c>
      <c r="AE488" s="5" t="s">
        <v>363</v>
      </c>
      <c r="AF488" s="5" t="s">
        <v>479</v>
      </c>
      <c r="AG488" s="5" t="s">
        <v>375</v>
      </c>
      <c r="AH488" s="5" t="s">
        <v>1081</v>
      </c>
      <c r="AI488" s="5" t="s">
        <v>364</v>
      </c>
      <c r="AJ488" s="5" t="s">
        <v>364</v>
      </c>
      <c r="AK488" s="5">
        <v>24.5</v>
      </c>
      <c r="AL488" s="6">
        <v>5</v>
      </c>
      <c r="AM488" s="6" t="s">
        <v>377</v>
      </c>
      <c r="AN488" s="6">
        <f t="shared" si="42"/>
        <v>0</v>
      </c>
      <c r="AO488" s="6">
        <v>98</v>
      </c>
      <c r="AP488" s="6">
        <v>98</v>
      </c>
      <c r="AQ488" s="6">
        <v>49</v>
      </c>
      <c r="AR488" s="6">
        <f t="shared" si="43"/>
        <v>0</v>
      </c>
      <c r="AS488" s="6">
        <f t="shared" si="44"/>
        <v>0</v>
      </c>
      <c r="AT488" s="6">
        <f t="shared" si="45"/>
        <v>0</v>
      </c>
      <c r="AU488" s="7">
        <v>0.5</v>
      </c>
      <c r="AV488" s="7">
        <f t="shared" si="46"/>
        <v>0.75</v>
      </c>
      <c r="AW488" s="5">
        <v>85.81</v>
      </c>
      <c r="AX488">
        <v>0</v>
      </c>
      <c r="AY488">
        <f>VLOOKUP(A488,'[2]查询当前所有门店保管帐库存（后勤用）'!$D$1:$G$65536,4,FALSE)</f>
        <v>7</v>
      </c>
      <c r="AZ488">
        <f t="shared" si="47"/>
        <v>7</v>
      </c>
    </row>
    <row r="489" spans="1:52">
      <c r="A489" s="5">
        <v>97152</v>
      </c>
      <c r="B489" s="5" t="s">
        <v>534</v>
      </c>
      <c r="C489" s="5"/>
      <c r="D489" s="5"/>
      <c r="E489" s="5" t="s">
        <v>1082</v>
      </c>
      <c r="F489" s="5" t="s">
        <v>460</v>
      </c>
      <c r="G489" s="5" t="s">
        <v>1083</v>
      </c>
      <c r="H489" s="5" t="s">
        <v>1075</v>
      </c>
      <c r="I489" s="5">
        <v>14</v>
      </c>
      <c r="J489" s="5">
        <v>1188.8599999999999</v>
      </c>
      <c r="K489" s="5">
        <v>845.86</v>
      </c>
      <c r="L489" s="6" t="s">
        <v>1084</v>
      </c>
      <c r="M489" s="5">
        <v>0.47</v>
      </c>
      <c r="N489" s="5">
        <v>39.630000000000003</v>
      </c>
      <c r="O489" s="5" t="s">
        <v>364</v>
      </c>
      <c r="P489" s="5" t="s">
        <v>364</v>
      </c>
      <c r="Q489" s="5" t="s">
        <v>372</v>
      </c>
      <c r="R489" s="5">
        <v>225</v>
      </c>
      <c r="S489" s="5">
        <v>5587.5</v>
      </c>
      <c r="T489" s="5">
        <v>482.14</v>
      </c>
      <c r="U489" s="5">
        <v>482.14</v>
      </c>
      <c r="V489" s="5">
        <v>3</v>
      </c>
      <c r="W489" s="5" t="s">
        <v>486</v>
      </c>
      <c r="X489" s="5">
        <v>306</v>
      </c>
      <c r="Y489" s="5" t="s">
        <v>518</v>
      </c>
      <c r="Z489" s="5">
        <v>30603</v>
      </c>
      <c r="AA489" s="5" t="s">
        <v>519</v>
      </c>
      <c r="AB489" s="5" t="s">
        <v>373</v>
      </c>
      <c r="AC489" s="5" t="s">
        <v>361</v>
      </c>
      <c r="AD489" s="5" t="s">
        <v>362</v>
      </c>
      <c r="AE489" s="5" t="s">
        <v>363</v>
      </c>
      <c r="AF489" s="5" t="s">
        <v>479</v>
      </c>
      <c r="AG489" s="5" t="s">
        <v>375</v>
      </c>
      <c r="AH489" s="5" t="s">
        <v>1085</v>
      </c>
      <c r="AI489" s="5" t="s">
        <v>364</v>
      </c>
      <c r="AJ489" s="5" t="s">
        <v>364</v>
      </c>
      <c r="AK489" s="5">
        <v>27</v>
      </c>
      <c r="AL489" s="6">
        <v>5</v>
      </c>
      <c r="AM489" s="6" t="s">
        <v>377</v>
      </c>
      <c r="AN489" s="6">
        <f t="shared" si="42"/>
        <v>0</v>
      </c>
      <c r="AO489" s="6">
        <v>108</v>
      </c>
      <c r="AP489" s="6">
        <v>108</v>
      </c>
      <c r="AQ489" s="6">
        <v>54</v>
      </c>
      <c r="AR489" s="6">
        <f t="shared" si="43"/>
        <v>0</v>
      </c>
      <c r="AS489" s="6">
        <f t="shared" si="44"/>
        <v>0</v>
      </c>
      <c r="AT489" s="6">
        <f t="shared" si="45"/>
        <v>0</v>
      </c>
      <c r="AU489" s="7">
        <v>0.5</v>
      </c>
      <c r="AV489" s="7">
        <f t="shared" si="46"/>
        <v>0.75</v>
      </c>
      <c r="AW489" s="5">
        <v>84.92</v>
      </c>
      <c r="AX489">
        <v>0</v>
      </c>
      <c r="AY489">
        <f>VLOOKUP(A489,'[2]查询当前所有门店保管帐库存（后勤用）'!$D$1:$G$65536,4,FALSE)</f>
        <v>2</v>
      </c>
      <c r="AZ489">
        <f t="shared" si="47"/>
        <v>2</v>
      </c>
    </row>
    <row r="490" spans="1:52">
      <c r="A490" s="5">
        <v>96568</v>
      </c>
      <c r="B490" s="5" t="s">
        <v>534</v>
      </c>
      <c r="C490" s="5"/>
      <c r="D490" s="5"/>
      <c r="E490" s="5" t="s">
        <v>1086</v>
      </c>
      <c r="F490" s="5" t="s">
        <v>460</v>
      </c>
      <c r="G490" s="5" t="s">
        <v>1041</v>
      </c>
      <c r="H490" s="5" t="s">
        <v>1075</v>
      </c>
      <c r="I490" s="5">
        <v>22</v>
      </c>
      <c r="J490" s="5">
        <v>1774.33</v>
      </c>
      <c r="K490" s="5">
        <v>1337.83</v>
      </c>
      <c r="L490" s="6" t="s">
        <v>385</v>
      </c>
      <c r="M490" s="5">
        <v>0.73</v>
      </c>
      <c r="N490" s="5">
        <v>59.14</v>
      </c>
      <c r="O490" s="5" t="s">
        <v>364</v>
      </c>
      <c r="P490" s="5" t="s">
        <v>364</v>
      </c>
      <c r="Q490" s="5" t="s">
        <v>372</v>
      </c>
      <c r="R490" s="5">
        <v>253</v>
      </c>
      <c r="S490" s="5">
        <v>4978.5</v>
      </c>
      <c r="T490" s="5">
        <v>345</v>
      </c>
      <c r="U490" s="5">
        <v>345</v>
      </c>
      <c r="V490" s="5">
        <v>3</v>
      </c>
      <c r="W490" s="5" t="s">
        <v>486</v>
      </c>
      <c r="X490" s="5">
        <v>304</v>
      </c>
      <c r="Y490" s="5" t="s">
        <v>496</v>
      </c>
      <c r="Z490" s="5">
        <v>30401</v>
      </c>
      <c r="AA490" s="5" t="s">
        <v>617</v>
      </c>
      <c r="AB490" s="5" t="s">
        <v>373</v>
      </c>
      <c r="AC490" s="5" t="s">
        <v>361</v>
      </c>
      <c r="AD490" s="5" t="s">
        <v>362</v>
      </c>
      <c r="AE490" s="5" t="s">
        <v>363</v>
      </c>
      <c r="AF490" s="5" t="s">
        <v>479</v>
      </c>
      <c r="AG490" s="5" t="s">
        <v>375</v>
      </c>
      <c r="AH490" s="5" t="s">
        <v>1072</v>
      </c>
      <c r="AI490" s="5" t="s">
        <v>364</v>
      </c>
      <c r="AJ490" s="5" t="s">
        <v>364</v>
      </c>
      <c r="AK490" s="5">
        <v>22</v>
      </c>
      <c r="AL490" s="6">
        <v>5</v>
      </c>
      <c r="AM490" s="6" t="s">
        <v>377</v>
      </c>
      <c r="AN490" s="6">
        <f t="shared" si="42"/>
        <v>0</v>
      </c>
      <c r="AO490" s="6">
        <v>88</v>
      </c>
      <c r="AP490" s="6">
        <v>88</v>
      </c>
      <c r="AQ490" s="6">
        <v>44</v>
      </c>
      <c r="AR490" s="6">
        <f t="shared" si="43"/>
        <v>0</v>
      </c>
      <c r="AS490" s="6">
        <f t="shared" si="44"/>
        <v>0</v>
      </c>
      <c r="AT490" s="6">
        <f t="shared" si="45"/>
        <v>0</v>
      </c>
      <c r="AU490" s="7">
        <v>0.5</v>
      </c>
      <c r="AV490" s="7">
        <f t="shared" si="46"/>
        <v>0.75</v>
      </c>
      <c r="AW490" s="5">
        <v>80.650000000000006</v>
      </c>
      <c r="AX490">
        <v>0</v>
      </c>
      <c r="AY490">
        <f>VLOOKUP(A490,'[2]查询当前所有门店保管帐库存（后勤用）'!$D$1:$G$65536,4,FALSE)</f>
        <v>4</v>
      </c>
      <c r="AZ490">
        <f t="shared" si="47"/>
        <v>4</v>
      </c>
    </row>
    <row r="491" spans="1:52">
      <c r="A491" s="5">
        <v>96073</v>
      </c>
      <c r="B491" s="5" t="s">
        <v>534</v>
      </c>
      <c r="C491" s="5"/>
      <c r="D491" s="5"/>
      <c r="E491" s="5" t="s">
        <v>1087</v>
      </c>
      <c r="F491" s="5" t="s">
        <v>460</v>
      </c>
      <c r="G491" s="5" t="s">
        <v>1088</v>
      </c>
      <c r="H491" s="5" t="s">
        <v>1075</v>
      </c>
      <c r="I491" s="5">
        <v>17</v>
      </c>
      <c r="J491" s="5">
        <v>5360.1</v>
      </c>
      <c r="K491" s="5">
        <v>3751.1</v>
      </c>
      <c r="L491" s="6" t="s">
        <v>1089</v>
      </c>
      <c r="M491" s="5">
        <v>0.56999999999999995</v>
      </c>
      <c r="N491" s="5">
        <v>178.67</v>
      </c>
      <c r="O491" s="5" t="s">
        <v>364</v>
      </c>
      <c r="P491" s="5" t="s">
        <v>364</v>
      </c>
      <c r="Q491" s="5" t="s">
        <v>372</v>
      </c>
      <c r="R491" s="5">
        <v>138</v>
      </c>
      <c r="S491" s="5">
        <v>12973.5</v>
      </c>
      <c r="T491" s="5">
        <v>243.53</v>
      </c>
      <c r="U491" s="5">
        <v>243.53</v>
      </c>
      <c r="V491" s="5">
        <v>3</v>
      </c>
      <c r="W491" s="5" t="s">
        <v>486</v>
      </c>
      <c r="X491" s="5">
        <v>312</v>
      </c>
      <c r="Y491" s="5" t="s">
        <v>650</v>
      </c>
      <c r="Z491" s="5">
        <v>31203</v>
      </c>
      <c r="AA491" s="5" t="s">
        <v>650</v>
      </c>
      <c r="AB491" s="5" t="s">
        <v>373</v>
      </c>
      <c r="AC491" s="5" t="s">
        <v>361</v>
      </c>
      <c r="AD491" s="5" t="s">
        <v>362</v>
      </c>
      <c r="AE491" s="5" t="s">
        <v>363</v>
      </c>
      <c r="AF491" s="5" t="s">
        <v>479</v>
      </c>
      <c r="AG491" s="5" t="s">
        <v>375</v>
      </c>
      <c r="AH491" s="5" t="s">
        <v>1090</v>
      </c>
      <c r="AI491" s="5" t="s">
        <v>364</v>
      </c>
      <c r="AJ491" s="5" t="s">
        <v>364</v>
      </c>
      <c r="AK491" s="5">
        <v>99.5</v>
      </c>
      <c r="AL491" s="6">
        <v>5</v>
      </c>
      <c r="AM491" s="6" t="s">
        <v>377</v>
      </c>
      <c r="AN491" s="6">
        <f t="shared" si="42"/>
        <v>0</v>
      </c>
      <c r="AO491" s="6">
        <v>398</v>
      </c>
      <c r="AP491" s="6">
        <v>398</v>
      </c>
      <c r="AQ491" s="6">
        <v>199</v>
      </c>
      <c r="AR491" s="6">
        <f t="shared" si="43"/>
        <v>0</v>
      </c>
      <c r="AS491" s="6">
        <f t="shared" si="44"/>
        <v>0</v>
      </c>
      <c r="AT491" s="6">
        <f t="shared" si="45"/>
        <v>0</v>
      </c>
      <c r="AU491" s="7">
        <v>0.5</v>
      </c>
      <c r="AV491" s="7">
        <f t="shared" si="46"/>
        <v>0.75</v>
      </c>
      <c r="AW491" s="5">
        <v>315.3</v>
      </c>
      <c r="AX491">
        <v>0</v>
      </c>
      <c r="AY491">
        <f>VLOOKUP(A491,'[2]查询当前所有门店保管帐库存（后勤用）'!$D$1:$G$65536,4,FALSE)</f>
        <v>3</v>
      </c>
      <c r="AZ491">
        <f t="shared" si="47"/>
        <v>3</v>
      </c>
    </row>
    <row r="492" spans="1:52">
      <c r="A492" s="5">
        <v>96233</v>
      </c>
      <c r="B492" s="5" t="s">
        <v>631</v>
      </c>
      <c r="C492" s="5"/>
      <c r="D492" s="5"/>
      <c r="E492" s="5" t="s">
        <v>1091</v>
      </c>
      <c r="F492" s="5" t="s">
        <v>353</v>
      </c>
      <c r="G492" s="5" t="s">
        <v>1092</v>
      </c>
      <c r="H492" s="5" t="s">
        <v>1075</v>
      </c>
      <c r="I492" s="5">
        <v>2</v>
      </c>
      <c r="J492" s="5">
        <v>376.2</v>
      </c>
      <c r="K492" s="5">
        <v>277.2</v>
      </c>
      <c r="L492" s="6" t="s">
        <v>1093</v>
      </c>
      <c r="M492" s="5">
        <v>7.0000000000000007E-2</v>
      </c>
      <c r="N492" s="5">
        <v>12.54</v>
      </c>
      <c r="O492" s="5" t="s">
        <v>364</v>
      </c>
      <c r="P492" s="5" t="s">
        <v>364</v>
      </c>
      <c r="Q492" s="5" t="s">
        <v>372</v>
      </c>
      <c r="R492" s="5">
        <v>78</v>
      </c>
      <c r="S492" s="5">
        <v>3861</v>
      </c>
      <c r="T492" s="5">
        <v>1170</v>
      </c>
      <c r="U492" s="5">
        <v>1170</v>
      </c>
      <c r="V492" s="5">
        <v>3</v>
      </c>
      <c r="W492" s="5" t="s">
        <v>486</v>
      </c>
      <c r="X492" s="5">
        <v>302</v>
      </c>
      <c r="Y492" s="5" t="s">
        <v>487</v>
      </c>
      <c r="Z492" s="5">
        <v>30201</v>
      </c>
      <c r="AA492" s="5" t="s">
        <v>1094</v>
      </c>
      <c r="AB492" s="5" t="s">
        <v>364</v>
      </c>
      <c r="AC492" s="5" t="s">
        <v>361</v>
      </c>
      <c r="AD492" s="5" t="s">
        <v>362</v>
      </c>
      <c r="AE492" s="5" t="s">
        <v>363</v>
      </c>
      <c r="AF492" s="5" t="s">
        <v>479</v>
      </c>
      <c r="AG492" s="5" t="s">
        <v>375</v>
      </c>
      <c r="AH492" s="5" t="s">
        <v>1095</v>
      </c>
      <c r="AI492" s="5" t="s">
        <v>364</v>
      </c>
      <c r="AJ492" s="5" t="s">
        <v>364</v>
      </c>
      <c r="AK492" s="5">
        <v>49.5</v>
      </c>
      <c r="AL492" s="6">
        <v>5</v>
      </c>
      <c r="AM492" s="6" t="s">
        <v>377</v>
      </c>
      <c r="AN492" s="6">
        <f t="shared" si="42"/>
        <v>0</v>
      </c>
      <c r="AO492" s="6">
        <v>198</v>
      </c>
      <c r="AP492" s="6">
        <v>198</v>
      </c>
      <c r="AQ492" s="6">
        <v>99</v>
      </c>
      <c r="AR492" s="6">
        <f t="shared" si="43"/>
        <v>0</v>
      </c>
      <c r="AS492" s="6">
        <f t="shared" si="44"/>
        <v>0</v>
      </c>
      <c r="AT492" s="6">
        <f t="shared" si="45"/>
        <v>0</v>
      </c>
      <c r="AU492" s="7">
        <v>0.5</v>
      </c>
      <c r="AV492" s="7">
        <f t="shared" si="46"/>
        <v>0.75</v>
      </c>
      <c r="AW492" s="5">
        <v>188.1</v>
      </c>
      <c r="AX492">
        <v>0</v>
      </c>
      <c r="AY492">
        <f>VLOOKUP(A492,'[2]查询当前所有门店保管帐库存（后勤用）'!$D$1:$G$65536,4,FALSE)</f>
        <v>1</v>
      </c>
      <c r="AZ492">
        <f t="shared" si="47"/>
        <v>1</v>
      </c>
    </row>
    <row r="493" spans="1:52">
      <c r="A493" s="5">
        <v>97266</v>
      </c>
      <c r="B493" s="5" t="s">
        <v>534</v>
      </c>
      <c r="C493" s="5"/>
      <c r="D493" s="5"/>
      <c r="E493" s="5" t="s">
        <v>1096</v>
      </c>
      <c r="F493" s="5" t="s">
        <v>460</v>
      </c>
      <c r="G493" s="5" t="s">
        <v>1097</v>
      </c>
      <c r="H493" s="5" t="s">
        <v>1075</v>
      </c>
      <c r="I493" s="5">
        <v>39</v>
      </c>
      <c r="J493" s="5">
        <v>5219.8</v>
      </c>
      <c r="K493" s="5">
        <v>3523.11</v>
      </c>
      <c r="L493" s="6" t="s">
        <v>1098</v>
      </c>
      <c r="M493" s="5">
        <v>1.3</v>
      </c>
      <c r="N493" s="5">
        <v>173.99</v>
      </c>
      <c r="O493" s="5" t="s">
        <v>364</v>
      </c>
      <c r="P493" s="5" t="s">
        <v>364</v>
      </c>
      <c r="Q493" s="5" t="s">
        <v>372</v>
      </c>
      <c r="R493" s="5">
        <v>151</v>
      </c>
      <c r="S493" s="5">
        <v>6571.4</v>
      </c>
      <c r="T493" s="5">
        <v>116.15</v>
      </c>
      <c r="U493" s="5">
        <v>116.15</v>
      </c>
      <c r="V493" s="5">
        <v>3</v>
      </c>
      <c r="W493" s="5" t="s">
        <v>486</v>
      </c>
      <c r="X493" s="5">
        <v>312</v>
      </c>
      <c r="Y493" s="5" t="s">
        <v>650</v>
      </c>
      <c r="Z493" s="5">
        <v>31204</v>
      </c>
      <c r="AA493" s="5" t="s">
        <v>712</v>
      </c>
      <c r="AB493" s="5" t="s">
        <v>373</v>
      </c>
      <c r="AC493" s="5" t="s">
        <v>361</v>
      </c>
      <c r="AD493" s="5" t="s">
        <v>362</v>
      </c>
      <c r="AE493" s="5" t="s">
        <v>363</v>
      </c>
      <c r="AF493" s="5" t="s">
        <v>479</v>
      </c>
      <c r="AG493" s="5" t="s">
        <v>375</v>
      </c>
      <c r="AH493" s="5" t="s">
        <v>1099</v>
      </c>
      <c r="AI493" s="5" t="s">
        <v>364</v>
      </c>
      <c r="AJ493" s="5" t="s">
        <v>364</v>
      </c>
      <c r="AK493" s="5">
        <v>44.5</v>
      </c>
      <c r="AL493" s="6">
        <v>5</v>
      </c>
      <c r="AM493" s="6" t="s">
        <v>377</v>
      </c>
      <c r="AN493" s="6">
        <f t="shared" ref="AN493:AN530" si="48">AK493*C493</f>
        <v>0</v>
      </c>
      <c r="AO493" s="6">
        <v>178</v>
      </c>
      <c r="AP493" s="6">
        <v>178</v>
      </c>
      <c r="AQ493" s="6">
        <v>89</v>
      </c>
      <c r="AR493" s="6">
        <f t="shared" ref="AR493:AR530" si="49">AQ493*C493</f>
        <v>0</v>
      </c>
      <c r="AS493" s="6">
        <f t="shared" ref="AS493:AS530" si="50">D493-AN493</f>
        <v>0</v>
      </c>
      <c r="AT493" s="6">
        <f t="shared" ref="AT493:AT530" si="51">AR493-(AK493*C493)</f>
        <v>0</v>
      </c>
      <c r="AU493" s="7">
        <v>0.5</v>
      </c>
      <c r="AV493" s="7">
        <f t="shared" ref="AV493:AV530" si="52">(AP493-AK493)/AP493</f>
        <v>0.75</v>
      </c>
      <c r="AW493" s="5">
        <v>133.84</v>
      </c>
      <c r="AX493">
        <v>0</v>
      </c>
      <c r="AY493">
        <f>VLOOKUP(A493,'[2]查询当前所有门店保管帐库存（后勤用）'!$D$1:$G$65536,4,FALSE)</f>
        <v>5</v>
      </c>
      <c r="AZ493">
        <f t="shared" si="47"/>
        <v>5</v>
      </c>
    </row>
    <row r="494" spans="1:52">
      <c r="A494" s="5">
        <v>96576</v>
      </c>
      <c r="B494" s="5" t="s">
        <v>534</v>
      </c>
      <c r="C494" s="5"/>
      <c r="D494" s="5"/>
      <c r="E494" s="5" t="s">
        <v>1086</v>
      </c>
      <c r="F494" s="5" t="s">
        <v>460</v>
      </c>
      <c r="G494" s="5" t="s">
        <v>1047</v>
      </c>
      <c r="H494" s="5" t="s">
        <v>1075</v>
      </c>
      <c r="I494" s="5">
        <v>45</v>
      </c>
      <c r="J494" s="5">
        <v>6260.58</v>
      </c>
      <c r="K494" s="5">
        <v>4580.58</v>
      </c>
      <c r="L494" s="6" t="s">
        <v>1100</v>
      </c>
      <c r="M494" s="5">
        <v>1.5</v>
      </c>
      <c r="N494" s="5">
        <v>208.69</v>
      </c>
      <c r="O494" s="5" t="s">
        <v>364</v>
      </c>
      <c r="P494" s="5" t="s">
        <v>364</v>
      </c>
      <c r="Q494" s="5" t="s">
        <v>372</v>
      </c>
      <c r="R494" s="5">
        <v>155</v>
      </c>
      <c r="S494" s="5">
        <v>5885</v>
      </c>
      <c r="T494" s="5">
        <v>103.33</v>
      </c>
      <c r="U494" s="5">
        <v>103.33</v>
      </c>
      <c r="V494" s="5">
        <v>3</v>
      </c>
      <c r="W494" s="5" t="s">
        <v>486</v>
      </c>
      <c r="X494" s="5">
        <v>304</v>
      </c>
      <c r="Y494" s="5" t="s">
        <v>496</v>
      </c>
      <c r="Z494" s="5">
        <v>30401</v>
      </c>
      <c r="AA494" s="5" t="s">
        <v>617</v>
      </c>
      <c r="AB494" s="5" t="s">
        <v>373</v>
      </c>
      <c r="AC494" s="5" t="s">
        <v>361</v>
      </c>
      <c r="AD494" s="5" t="s">
        <v>362</v>
      </c>
      <c r="AE494" s="5" t="s">
        <v>363</v>
      </c>
      <c r="AF494" s="5" t="s">
        <v>479</v>
      </c>
      <c r="AG494" s="5" t="s">
        <v>375</v>
      </c>
      <c r="AH494" s="5" t="s">
        <v>1072</v>
      </c>
      <c r="AI494" s="5" t="s">
        <v>364</v>
      </c>
      <c r="AJ494" s="5" t="s">
        <v>364</v>
      </c>
      <c r="AK494" s="5">
        <v>42</v>
      </c>
      <c r="AL494" s="6">
        <v>5</v>
      </c>
      <c r="AM494" s="6" t="s">
        <v>377</v>
      </c>
      <c r="AN494" s="6">
        <f t="shared" si="48"/>
        <v>0</v>
      </c>
      <c r="AO494" s="6">
        <v>168</v>
      </c>
      <c r="AP494" s="6">
        <v>168</v>
      </c>
      <c r="AQ494" s="6">
        <v>84</v>
      </c>
      <c r="AR494" s="6">
        <f t="shared" si="49"/>
        <v>0</v>
      </c>
      <c r="AS494" s="6">
        <f t="shared" si="50"/>
        <v>0</v>
      </c>
      <c r="AT494" s="6">
        <f t="shared" si="51"/>
        <v>0</v>
      </c>
      <c r="AU494" s="7">
        <v>0.5</v>
      </c>
      <c r="AV494" s="7">
        <f t="shared" si="52"/>
        <v>0.75</v>
      </c>
      <c r="AW494" s="5">
        <v>139.12</v>
      </c>
      <c r="AX494">
        <v>1</v>
      </c>
      <c r="AY494">
        <f>VLOOKUP(A494,'[2]查询当前所有门店保管帐库存（后勤用）'!$D$1:$G$65536,4,FALSE)</f>
        <v>2</v>
      </c>
      <c r="AZ494">
        <f t="shared" si="47"/>
        <v>0</v>
      </c>
    </row>
    <row r="495" spans="1:52">
      <c r="A495" s="5">
        <v>98193</v>
      </c>
      <c r="B495" s="5" t="s">
        <v>534</v>
      </c>
      <c r="C495" s="5"/>
      <c r="D495" s="5"/>
      <c r="E495" s="5" t="s">
        <v>1101</v>
      </c>
      <c r="F495" s="5" t="s">
        <v>460</v>
      </c>
      <c r="G495" s="5" t="s">
        <v>1102</v>
      </c>
      <c r="H495" s="5" t="s">
        <v>1103</v>
      </c>
      <c r="I495" s="5">
        <v>8</v>
      </c>
      <c r="J495" s="5">
        <v>752.4</v>
      </c>
      <c r="K495" s="5">
        <v>576.4</v>
      </c>
      <c r="L495" s="6" t="s">
        <v>1104</v>
      </c>
      <c r="M495" s="5">
        <v>0.27</v>
      </c>
      <c r="N495" s="5">
        <v>25.08</v>
      </c>
      <c r="O495" s="5">
        <v>19</v>
      </c>
      <c r="P495" s="5">
        <v>418</v>
      </c>
      <c r="Q495" s="5">
        <v>71.25</v>
      </c>
      <c r="R495" s="5">
        <v>151</v>
      </c>
      <c r="S495" s="5">
        <v>3322</v>
      </c>
      <c r="T495" s="5">
        <v>566.25</v>
      </c>
      <c r="U495" s="5">
        <v>637.5</v>
      </c>
      <c r="V495" s="5">
        <v>3</v>
      </c>
      <c r="W495" s="5" t="s">
        <v>486</v>
      </c>
      <c r="X495" s="5">
        <v>306</v>
      </c>
      <c r="Y495" s="5" t="s">
        <v>518</v>
      </c>
      <c r="Z495" s="5">
        <v>30603</v>
      </c>
      <c r="AA495" s="5" t="s">
        <v>519</v>
      </c>
      <c r="AB495" s="5" t="s">
        <v>373</v>
      </c>
      <c r="AC495" s="5" t="s">
        <v>361</v>
      </c>
      <c r="AD495" s="5" t="s">
        <v>362</v>
      </c>
      <c r="AE495" s="5" t="s">
        <v>363</v>
      </c>
      <c r="AF495" s="5" t="s">
        <v>479</v>
      </c>
      <c r="AG495" s="5" t="s">
        <v>375</v>
      </c>
      <c r="AH495" s="5" t="s">
        <v>1105</v>
      </c>
      <c r="AI495" s="5" t="s">
        <v>364</v>
      </c>
      <c r="AJ495" s="5" t="s">
        <v>364</v>
      </c>
      <c r="AK495" s="5">
        <v>22</v>
      </c>
      <c r="AL495" s="6">
        <v>25668</v>
      </c>
      <c r="AM495" s="6" t="s">
        <v>1106</v>
      </c>
      <c r="AN495" s="6">
        <f t="shared" si="48"/>
        <v>0</v>
      </c>
      <c r="AO495" s="6">
        <v>98</v>
      </c>
      <c r="AP495" s="6">
        <v>98</v>
      </c>
      <c r="AQ495" s="6">
        <v>49</v>
      </c>
      <c r="AR495" s="6">
        <f t="shared" si="49"/>
        <v>0</v>
      </c>
      <c r="AS495" s="6">
        <f t="shared" si="50"/>
        <v>0</v>
      </c>
      <c r="AT495" s="6">
        <f t="shared" si="51"/>
        <v>0</v>
      </c>
      <c r="AU495" s="7">
        <v>0.55102040816326525</v>
      </c>
      <c r="AV495" s="7">
        <f t="shared" si="52"/>
        <v>0.77551020408163263</v>
      </c>
      <c r="AW495" s="5">
        <v>94.05</v>
      </c>
      <c r="AX495">
        <v>1</v>
      </c>
      <c r="AY495">
        <f>VLOOKUP(A495,'[2]查询当前所有门店保管帐库存（后勤用）'!$D$1:$G$65536,4,FALSE)</f>
        <v>4</v>
      </c>
      <c r="AZ495">
        <f t="shared" si="47"/>
        <v>2</v>
      </c>
    </row>
    <row r="496" spans="1:52">
      <c r="A496" s="5">
        <v>67205</v>
      </c>
      <c r="B496" s="5" t="s">
        <v>631</v>
      </c>
      <c r="C496" s="5"/>
      <c r="D496" s="5"/>
      <c r="E496" s="5" t="s">
        <v>1107</v>
      </c>
      <c r="F496" s="5" t="s">
        <v>460</v>
      </c>
      <c r="G496" s="5" t="s">
        <v>1108</v>
      </c>
      <c r="H496" s="5" t="s">
        <v>1103</v>
      </c>
      <c r="I496" s="5">
        <v>37</v>
      </c>
      <c r="J496" s="5">
        <v>5256.7</v>
      </c>
      <c r="K496" s="5">
        <v>3932.14</v>
      </c>
      <c r="L496" s="6" t="s">
        <v>1109</v>
      </c>
      <c r="M496" s="5">
        <v>1.23</v>
      </c>
      <c r="N496" s="5">
        <v>175.22</v>
      </c>
      <c r="O496" s="5" t="s">
        <v>364</v>
      </c>
      <c r="P496" s="5" t="s">
        <v>364</v>
      </c>
      <c r="Q496" s="5" t="s">
        <v>372</v>
      </c>
      <c r="R496" s="5">
        <v>114</v>
      </c>
      <c r="S496" s="5">
        <v>4129.5200000000004</v>
      </c>
      <c r="T496" s="5">
        <v>92.43</v>
      </c>
      <c r="U496" s="5">
        <v>92.43</v>
      </c>
      <c r="V496" s="5">
        <v>3</v>
      </c>
      <c r="W496" s="5" t="s">
        <v>486</v>
      </c>
      <c r="X496" s="5">
        <v>312</v>
      </c>
      <c r="Y496" s="5" t="s">
        <v>650</v>
      </c>
      <c r="Z496" s="5">
        <v>31203</v>
      </c>
      <c r="AA496" s="5" t="s">
        <v>650</v>
      </c>
      <c r="AB496" s="5" t="s">
        <v>373</v>
      </c>
      <c r="AC496" s="5" t="s">
        <v>361</v>
      </c>
      <c r="AD496" s="5" t="s">
        <v>362</v>
      </c>
      <c r="AE496" s="5" t="s">
        <v>363</v>
      </c>
      <c r="AF496" s="5" t="s">
        <v>479</v>
      </c>
      <c r="AG496" s="5" t="s">
        <v>375</v>
      </c>
      <c r="AH496" s="5" t="s">
        <v>1110</v>
      </c>
      <c r="AI496" s="5" t="s">
        <v>364</v>
      </c>
      <c r="AJ496" s="5" t="s">
        <v>364</v>
      </c>
      <c r="AK496" s="5">
        <v>42</v>
      </c>
      <c r="AL496" s="6">
        <v>5</v>
      </c>
      <c r="AM496" s="6" t="s">
        <v>377</v>
      </c>
      <c r="AN496" s="6">
        <f t="shared" si="48"/>
        <v>0</v>
      </c>
      <c r="AO496" s="6">
        <v>168</v>
      </c>
      <c r="AP496" s="6">
        <v>168</v>
      </c>
      <c r="AQ496" s="6">
        <v>84</v>
      </c>
      <c r="AR496" s="6">
        <f t="shared" si="49"/>
        <v>0</v>
      </c>
      <c r="AS496" s="6">
        <f t="shared" si="50"/>
        <v>0</v>
      </c>
      <c r="AT496" s="6">
        <f t="shared" si="51"/>
        <v>0</v>
      </c>
      <c r="AU496" s="7">
        <v>0.5</v>
      </c>
      <c r="AV496" s="7">
        <f t="shared" si="52"/>
        <v>0.75</v>
      </c>
      <c r="AW496" s="5">
        <v>142.07</v>
      </c>
      <c r="AX496">
        <v>0</v>
      </c>
      <c r="AY496">
        <f>VLOOKUP(A496,'[2]查询当前所有门店保管帐库存（后勤用）'!$D$1:$G$65536,4,FALSE)</f>
        <v>3</v>
      </c>
      <c r="AZ496">
        <f t="shared" si="47"/>
        <v>3</v>
      </c>
    </row>
    <row r="497" spans="1:53">
      <c r="A497" s="5">
        <v>67206</v>
      </c>
      <c r="B497" s="5" t="s">
        <v>534</v>
      </c>
      <c r="C497" s="5"/>
      <c r="D497" s="5"/>
      <c r="E497" s="5" t="s">
        <v>1111</v>
      </c>
      <c r="F497" s="5" t="s">
        <v>460</v>
      </c>
      <c r="G497" s="5" t="s">
        <v>1047</v>
      </c>
      <c r="H497" s="5" t="s">
        <v>1103</v>
      </c>
      <c r="I497" s="5">
        <v>64</v>
      </c>
      <c r="J497" s="5">
        <v>7634.2</v>
      </c>
      <c r="K497" s="5">
        <v>5531.75</v>
      </c>
      <c r="L497" s="6" t="s">
        <v>1112</v>
      </c>
      <c r="M497" s="5">
        <v>2.13</v>
      </c>
      <c r="N497" s="5">
        <v>254.47</v>
      </c>
      <c r="O497" s="5" t="s">
        <v>364</v>
      </c>
      <c r="P497" s="5" t="s">
        <v>364</v>
      </c>
      <c r="Q497" s="5" t="s">
        <v>372</v>
      </c>
      <c r="R497" s="5">
        <v>189</v>
      </c>
      <c r="S497" s="5">
        <v>6178.51</v>
      </c>
      <c r="T497" s="5">
        <v>88.59</v>
      </c>
      <c r="U497" s="5">
        <v>88.59</v>
      </c>
      <c r="V497" s="5">
        <v>3</v>
      </c>
      <c r="W497" s="5" t="s">
        <v>486</v>
      </c>
      <c r="X497" s="5">
        <v>306</v>
      </c>
      <c r="Y497" s="5" t="s">
        <v>518</v>
      </c>
      <c r="Z497" s="5">
        <v>30602</v>
      </c>
      <c r="AA497" s="5" t="s">
        <v>524</v>
      </c>
      <c r="AB497" s="5" t="s">
        <v>373</v>
      </c>
      <c r="AC497" s="5" t="s">
        <v>361</v>
      </c>
      <c r="AD497" s="5" t="s">
        <v>362</v>
      </c>
      <c r="AE497" s="5" t="s">
        <v>363</v>
      </c>
      <c r="AF497" s="5" t="s">
        <v>479</v>
      </c>
      <c r="AG497" s="5" t="s">
        <v>375</v>
      </c>
      <c r="AH497" s="5" t="s">
        <v>1113</v>
      </c>
      <c r="AI497" s="5" t="s">
        <v>364</v>
      </c>
      <c r="AJ497" s="5" t="s">
        <v>364</v>
      </c>
      <c r="AK497" s="5">
        <v>34.5</v>
      </c>
      <c r="AL497" s="6">
        <v>5</v>
      </c>
      <c r="AM497" s="6" t="s">
        <v>377</v>
      </c>
      <c r="AN497" s="6">
        <f t="shared" si="48"/>
        <v>0</v>
      </c>
      <c r="AO497" s="6">
        <v>138</v>
      </c>
      <c r="AP497" s="6">
        <v>138</v>
      </c>
      <c r="AQ497" s="6">
        <v>69</v>
      </c>
      <c r="AR497" s="6">
        <f t="shared" si="49"/>
        <v>0</v>
      </c>
      <c r="AS497" s="6">
        <f t="shared" si="50"/>
        <v>0</v>
      </c>
      <c r="AT497" s="6">
        <f t="shared" si="51"/>
        <v>0</v>
      </c>
      <c r="AU497" s="7">
        <v>0.5</v>
      </c>
      <c r="AV497" s="7">
        <f t="shared" si="52"/>
        <v>0.75</v>
      </c>
      <c r="AW497" s="5">
        <v>119.28</v>
      </c>
      <c r="AX497">
        <v>1</v>
      </c>
      <c r="AY497">
        <f>VLOOKUP(A497,'[2]查询当前所有门店保管帐库存（后勤用）'!$D$1:$G$65536,4,FALSE)</f>
        <v>3</v>
      </c>
      <c r="AZ497">
        <f t="shared" si="47"/>
        <v>1</v>
      </c>
    </row>
    <row r="498" spans="1:53">
      <c r="A498" s="5">
        <v>67204</v>
      </c>
      <c r="B498" s="5" t="s">
        <v>534</v>
      </c>
      <c r="C498" s="5"/>
      <c r="D498" s="5"/>
      <c r="E498" s="5" t="s">
        <v>1114</v>
      </c>
      <c r="F498" s="5" t="s">
        <v>460</v>
      </c>
      <c r="G498" s="5" t="s">
        <v>528</v>
      </c>
      <c r="H498" s="5" t="s">
        <v>1103</v>
      </c>
      <c r="I498" s="5">
        <v>5</v>
      </c>
      <c r="J498" s="5">
        <v>1097.79</v>
      </c>
      <c r="K498" s="5">
        <v>800.29</v>
      </c>
      <c r="L498" s="6" t="s">
        <v>1115</v>
      </c>
      <c r="M498" s="5">
        <v>0.17</v>
      </c>
      <c r="N498" s="5">
        <v>36.590000000000003</v>
      </c>
      <c r="O498" s="5" t="s">
        <v>364</v>
      </c>
      <c r="P498" s="5" t="s">
        <v>364</v>
      </c>
      <c r="Q498" s="5" t="s">
        <v>372</v>
      </c>
      <c r="R498" s="5">
        <v>144</v>
      </c>
      <c r="S498" s="5">
        <v>8653</v>
      </c>
      <c r="T498" s="5">
        <v>864</v>
      </c>
      <c r="U498" s="5">
        <v>864</v>
      </c>
      <c r="V498" s="5">
        <v>3</v>
      </c>
      <c r="W498" s="5" t="s">
        <v>486</v>
      </c>
      <c r="X498" s="5">
        <v>310</v>
      </c>
      <c r="Y498" s="5" t="s">
        <v>817</v>
      </c>
      <c r="Z498" s="5">
        <v>31001</v>
      </c>
      <c r="AA498" s="5" t="s">
        <v>817</v>
      </c>
      <c r="AB498" s="5" t="s">
        <v>373</v>
      </c>
      <c r="AC498" s="5" t="s">
        <v>361</v>
      </c>
      <c r="AD498" s="5" t="s">
        <v>362</v>
      </c>
      <c r="AE498" s="5" t="s">
        <v>363</v>
      </c>
      <c r="AF498" s="5" t="s">
        <v>479</v>
      </c>
      <c r="AG498" s="5" t="s">
        <v>375</v>
      </c>
      <c r="AH498" s="5" t="s">
        <v>1116</v>
      </c>
      <c r="AI498" s="5" t="s">
        <v>364</v>
      </c>
      <c r="AJ498" s="5" t="s">
        <v>364</v>
      </c>
      <c r="AK498" s="5">
        <v>64.5</v>
      </c>
      <c r="AL498" s="6">
        <v>5</v>
      </c>
      <c r="AM498" s="6" t="s">
        <v>377</v>
      </c>
      <c r="AN498" s="6">
        <f t="shared" si="48"/>
        <v>0</v>
      </c>
      <c r="AO498" s="6">
        <v>258</v>
      </c>
      <c r="AP498" s="6">
        <v>258</v>
      </c>
      <c r="AQ498" s="6">
        <v>129</v>
      </c>
      <c r="AR498" s="6">
        <f t="shared" si="49"/>
        <v>0</v>
      </c>
      <c r="AS498" s="6">
        <f t="shared" si="50"/>
        <v>0</v>
      </c>
      <c r="AT498" s="6">
        <f t="shared" si="51"/>
        <v>0</v>
      </c>
      <c r="AU498" s="7">
        <v>0.5</v>
      </c>
      <c r="AV498" s="7">
        <f t="shared" si="52"/>
        <v>0.75</v>
      </c>
      <c r="AW498" s="5">
        <v>219.56</v>
      </c>
      <c r="AX498">
        <v>0</v>
      </c>
      <c r="AY498">
        <f>VLOOKUP(A498,'[2]查询当前所有门店保管帐库存（后勤用）'!$D$1:$G$65536,4,FALSE)</f>
        <v>1</v>
      </c>
      <c r="AZ498">
        <f t="shared" si="47"/>
        <v>1</v>
      </c>
    </row>
    <row r="499" spans="1:53">
      <c r="A499" s="5">
        <v>116984</v>
      </c>
      <c r="B499" s="5" t="s">
        <v>534</v>
      </c>
      <c r="C499" s="5"/>
      <c r="D499" s="5"/>
      <c r="E499" s="5" t="s">
        <v>1117</v>
      </c>
      <c r="F499" s="5" t="s">
        <v>460</v>
      </c>
      <c r="G499" s="5" t="s">
        <v>1118</v>
      </c>
      <c r="H499" s="5" t="s">
        <v>1103</v>
      </c>
      <c r="I499" s="5">
        <v>4</v>
      </c>
      <c r="J499" s="5">
        <v>746.74</v>
      </c>
      <c r="K499" s="5">
        <v>548.74</v>
      </c>
      <c r="L499" s="6" t="s">
        <v>1119</v>
      </c>
      <c r="M499" s="5">
        <v>0.13</v>
      </c>
      <c r="N499" s="5">
        <v>24.89</v>
      </c>
      <c r="O499" s="5" t="s">
        <v>364</v>
      </c>
      <c r="P499" s="5" t="s">
        <v>364</v>
      </c>
      <c r="Q499" s="5" t="s">
        <v>372</v>
      </c>
      <c r="R499" s="5">
        <v>9</v>
      </c>
      <c r="S499" s="5">
        <v>445.5</v>
      </c>
      <c r="T499" s="5">
        <v>67.5</v>
      </c>
      <c r="U499" s="5">
        <v>67.5</v>
      </c>
      <c r="V499" s="5">
        <v>3</v>
      </c>
      <c r="W499" s="5" t="s">
        <v>486</v>
      </c>
      <c r="X499" s="5">
        <v>306</v>
      </c>
      <c r="Y499" s="5" t="s">
        <v>518</v>
      </c>
      <c r="Z499" s="5">
        <v>30601</v>
      </c>
      <c r="AA499" s="5" t="s">
        <v>551</v>
      </c>
      <c r="AB499" s="5" t="s">
        <v>373</v>
      </c>
      <c r="AC499" s="5" t="s">
        <v>361</v>
      </c>
      <c r="AD499" s="5" t="s">
        <v>362</v>
      </c>
      <c r="AE499" s="5" t="s">
        <v>363</v>
      </c>
      <c r="AF499" s="5" t="s">
        <v>374</v>
      </c>
      <c r="AG499" s="5" t="s">
        <v>375</v>
      </c>
      <c r="AH499" s="5" t="s">
        <v>1120</v>
      </c>
      <c r="AI499" s="5" t="s">
        <v>364</v>
      </c>
      <c r="AJ499" s="5" t="s">
        <v>364</v>
      </c>
      <c r="AK499" s="5">
        <v>49.5</v>
      </c>
      <c r="AL499" s="6">
        <v>5</v>
      </c>
      <c r="AM499" s="6" t="s">
        <v>377</v>
      </c>
      <c r="AN499" s="6">
        <f t="shared" si="48"/>
        <v>0</v>
      </c>
      <c r="AO499" s="6">
        <v>198</v>
      </c>
      <c r="AP499" s="6">
        <v>198</v>
      </c>
      <c r="AQ499" s="6">
        <v>99</v>
      </c>
      <c r="AR499" s="6">
        <f t="shared" si="49"/>
        <v>0</v>
      </c>
      <c r="AS499" s="6">
        <f t="shared" si="50"/>
        <v>0</v>
      </c>
      <c r="AT499" s="6">
        <f t="shared" si="51"/>
        <v>0</v>
      </c>
      <c r="AU499" s="7">
        <v>0.5</v>
      </c>
      <c r="AV499" s="7">
        <f t="shared" si="52"/>
        <v>0.75</v>
      </c>
      <c r="AW499" s="5">
        <v>186.69</v>
      </c>
      <c r="AX499">
        <v>0</v>
      </c>
      <c r="AY499">
        <v>0</v>
      </c>
      <c r="AZ499">
        <f t="shared" si="47"/>
        <v>0</v>
      </c>
    </row>
    <row r="500" spans="1:53">
      <c r="A500" s="5">
        <v>67209</v>
      </c>
      <c r="B500" s="5" t="s">
        <v>534</v>
      </c>
      <c r="C500" s="5"/>
      <c r="D500" s="5"/>
      <c r="E500" s="5" t="s">
        <v>1121</v>
      </c>
      <c r="F500" s="5" t="s">
        <v>460</v>
      </c>
      <c r="G500" s="5" t="s">
        <v>1122</v>
      </c>
      <c r="H500" s="5" t="s">
        <v>1103</v>
      </c>
      <c r="I500" s="5">
        <v>10</v>
      </c>
      <c r="J500" s="5">
        <v>1272.5999999999999</v>
      </c>
      <c r="K500" s="5">
        <v>1002.390258</v>
      </c>
      <c r="L500" s="6" t="s">
        <v>1123</v>
      </c>
      <c r="M500" s="5">
        <v>0.33</v>
      </c>
      <c r="N500" s="5">
        <v>42.42</v>
      </c>
      <c r="O500" s="5" t="s">
        <v>364</v>
      </c>
      <c r="P500" s="5" t="s">
        <v>364</v>
      </c>
      <c r="Q500" s="5" t="s">
        <v>372</v>
      </c>
      <c r="R500" s="5">
        <v>196</v>
      </c>
      <c r="S500" s="5">
        <v>5436.5999000000002</v>
      </c>
      <c r="T500" s="5">
        <v>588</v>
      </c>
      <c r="U500" s="5">
        <v>588</v>
      </c>
      <c r="V500" s="5">
        <v>3</v>
      </c>
      <c r="W500" s="5" t="s">
        <v>486</v>
      </c>
      <c r="X500" s="5">
        <v>306</v>
      </c>
      <c r="Y500" s="5" t="s">
        <v>518</v>
      </c>
      <c r="Z500" s="5">
        <v>30603</v>
      </c>
      <c r="AA500" s="5" t="s">
        <v>519</v>
      </c>
      <c r="AB500" s="5" t="s">
        <v>373</v>
      </c>
      <c r="AC500" s="5" t="s">
        <v>361</v>
      </c>
      <c r="AD500" s="5" t="s">
        <v>362</v>
      </c>
      <c r="AE500" s="5" t="s">
        <v>363</v>
      </c>
      <c r="AF500" s="5" t="s">
        <v>479</v>
      </c>
      <c r="AG500" s="5" t="s">
        <v>375</v>
      </c>
      <c r="AH500" s="5" t="s">
        <v>1124</v>
      </c>
      <c r="AI500" s="5" t="s">
        <v>364</v>
      </c>
      <c r="AJ500" s="5" t="s">
        <v>364</v>
      </c>
      <c r="AK500" s="5">
        <v>42</v>
      </c>
      <c r="AL500" s="6">
        <v>5</v>
      </c>
      <c r="AM500" s="6" t="s">
        <v>377</v>
      </c>
      <c r="AN500" s="6">
        <f t="shared" si="48"/>
        <v>0</v>
      </c>
      <c r="AO500" s="6">
        <v>168</v>
      </c>
      <c r="AP500" s="6">
        <v>168</v>
      </c>
      <c r="AQ500" s="6">
        <v>84</v>
      </c>
      <c r="AR500" s="6">
        <f t="shared" si="49"/>
        <v>0</v>
      </c>
      <c r="AS500" s="6">
        <f t="shared" si="50"/>
        <v>0</v>
      </c>
      <c r="AT500" s="6">
        <f t="shared" si="51"/>
        <v>0</v>
      </c>
      <c r="AU500" s="7">
        <v>0.5</v>
      </c>
      <c r="AV500" s="7">
        <f t="shared" si="52"/>
        <v>0.75</v>
      </c>
      <c r="AW500" s="5">
        <v>127.26</v>
      </c>
      <c r="AX500">
        <v>1</v>
      </c>
      <c r="AY500">
        <f>VLOOKUP(A500,'[2]查询当前所有门店保管帐库存（后勤用）'!$D$1:$G$65536,4,FALSE)</f>
        <v>1</v>
      </c>
      <c r="AZ500">
        <f t="shared" si="47"/>
        <v>-1</v>
      </c>
      <c r="BA500">
        <v>2</v>
      </c>
    </row>
    <row r="501" spans="1:53">
      <c r="A501" s="5">
        <v>98197</v>
      </c>
      <c r="B501" s="5" t="s">
        <v>534</v>
      </c>
      <c r="C501" s="5"/>
      <c r="D501" s="5"/>
      <c r="E501" s="5" t="s">
        <v>1125</v>
      </c>
      <c r="F501" s="5" t="s">
        <v>460</v>
      </c>
      <c r="G501" s="5" t="s">
        <v>1126</v>
      </c>
      <c r="H501" s="5" t="s">
        <v>1103</v>
      </c>
      <c r="I501" s="5">
        <v>118</v>
      </c>
      <c r="J501" s="5">
        <v>16886.72</v>
      </c>
      <c r="K501" s="5">
        <v>11950.72</v>
      </c>
      <c r="L501" s="6" t="s">
        <v>1127</v>
      </c>
      <c r="M501" s="5">
        <v>3.93</v>
      </c>
      <c r="N501" s="5">
        <v>562.89</v>
      </c>
      <c r="O501" s="5">
        <v>4</v>
      </c>
      <c r="P501" s="5">
        <v>168</v>
      </c>
      <c r="Q501" s="5">
        <v>1.02</v>
      </c>
      <c r="R501" s="5">
        <v>211</v>
      </c>
      <c r="S501" s="5">
        <v>8817.5499999999993</v>
      </c>
      <c r="T501" s="5">
        <v>53.64</v>
      </c>
      <c r="U501" s="5">
        <v>54.66</v>
      </c>
      <c r="V501" s="5">
        <v>3</v>
      </c>
      <c r="W501" s="5" t="s">
        <v>486</v>
      </c>
      <c r="X501" s="5">
        <v>306</v>
      </c>
      <c r="Y501" s="5" t="s">
        <v>518</v>
      </c>
      <c r="Z501" s="5">
        <v>30602</v>
      </c>
      <c r="AA501" s="5" t="s">
        <v>524</v>
      </c>
      <c r="AB501" s="5" t="s">
        <v>373</v>
      </c>
      <c r="AC501" s="5" t="s">
        <v>361</v>
      </c>
      <c r="AD501" s="5" t="s">
        <v>362</v>
      </c>
      <c r="AE501" s="5" t="s">
        <v>363</v>
      </c>
      <c r="AF501" s="5" t="s">
        <v>479</v>
      </c>
      <c r="AG501" s="5" t="s">
        <v>375</v>
      </c>
      <c r="AH501" s="5" t="s">
        <v>1128</v>
      </c>
      <c r="AI501" s="5" t="s">
        <v>364</v>
      </c>
      <c r="AJ501" s="5" t="s">
        <v>364</v>
      </c>
      <c r="AK501" s="5">
        <v>42</v>
      </c>
      <c r="AL501" s="6">
        <v>5</v>
      </c>
      <c r="AM501" s="6" t="s">
        <v>377</v>
      </c>
      <c r="AN501" s="6">
        <f t="shared" si="48"/>
        <v>0</v>
      </c>
      <c r="AO501" s="6">
        <v>168</v>
      </c>
      <c r="AP501" s="6">
        <v>168</v>
      </c>
      <c r="AQ501" s="6">
        <v>84</v>
      </c>
      <c r="AR501" s="6">
        <f t="shared" si="49"/>
        <v>0</v>
      </c>
      <c r="AS501" s="6">
        <f t="shared" si="50"/>
        <v>0</v>
      </c>
      <c r="AT501" s="6">
        <f t="shared" si="51"/>
        <v>0</v>
      </c>
      <c r="AU501" s="7">
        <v>0.5</v>
      </c>
      <c r="AV501" s="7">
        <f t="shared" si="52"/>
        <v>0.75</v>
      </c>
      <c r="AW501" s="5">
        <v>143.11000000000001</v>
      </c>
      <c r="AX501">
        <v>0</v>
      </c>
      <c r="AY501">
        <f>VLOOKUP(A501,'[2]查询当前所有门店保管帐库存（后勤用）'!$D$1:$G$65536,4,FALSE)</f>
        <v>13</v>
      </c>
      <c r="AZ501">
        <f t="shared" si="47"/>
        <v>13</v>
      </c>
    </row>
    <row r="502" spans="1:53">
      <c r="A502" s="5">
        <v>98192</v>
      </c>
      <c r="B502" s="5" t="s">
        <v>534</v>
      </c>
      <c r="C502" s="5"/>
      <c r="D502" s="5"/>
      <c r="E502" s="5" t="s">
        <v>1129</v>
      </c>
      <c r="F502" s="5" t="s">
        <v>460</v>
      </c>
      <c r="G502" s="5" t="s">
        <v>1130</v>
      </c>
      <c r="H502" s="5" t="s">
        <v>1103</v>
      </c>
      <c r="I502" s="5">
        <v>7</v>
      </c>
      <c r="J502" s="5">
        <v>1255.17</v>
      </c>
      <c r="K502" s="5">
        <v>971.17</v>
      </c>
      <c r="L502" s="6" t="s">
        <v>1131</v>
      </c>
      <c r="M502" s="5">
        <v>0.23</v>
      </c>
      <c r="N502" s="5">
        <v>41.84</v>
      </c>
      <c r="O502" s="5" t="s">
        <v>364</v>
      </c>
      <c r="P502" s="5" t="s">
        <v>364</v>
      </c>
      <c r="Q502" s="5" t="s">
        <v>372</v>
      </c>
      <c r="R502" s="5">
        <v>122</v>
      </c>
      <c r="S502" s="5">
        <v>4726.5</v>
      </c>
      <c r="T502" s="5">
        <v>522.86</v>
      </c>
      <c r="U502" s="5">
        <v>522.86</v>
      </c>
      <c r="V502" s="5">
        <v>3</v>
      </c>
      <c r="W502" s="5" t="s">
        <v>486</v>
      </c>
      <c r="X502" s="5">
        <v>304</v>
      </c>
      <c r="Y502" s="5" t="s">
        <v>496</v>
      </c>
      <c r="Z502" s="5">
        <v>30403</v>
      </c>
      <c r="AA502" s="5" t="s">
        <v>777</v>
      </c>
      <c r="AB502" s="5" t="s">
        <v>373</v>
      </c>
      <c r="AC502" s="5" t="s">
        <v>361</v>
      </c>
      <c r="AD502" s="5" t="s">
        <v>362</v>
      </c>
      <c r="AE502" s="5" t="s">
        <v>363</v>
      </c>
      <c r="AF502" s="5" t="s">
        <v>479</v>
      </c>
      <c r="AG502" s="5" t="s">
        <v>375</v>
      </c>
      <c r="AH502" s="5" t="s">
        <v>1132</v>
      </c>
      <c r="AI502" s="5" t="s">
        <v>364</v>
      </c>
      <c r="AJ502" s="5" t="s">
        <v>364</v>
      </c>
      <c r="AK502" s="5">
        <v>49.5</v>
      </c>
      <c r="AL502" s="6">
        <v>5</v>
      </c>
      <c r="AM502" s="6" t="s">
        <v>377</v>
      </c>
      <c r="AN502" s="6">
        <f t="shared" si="48"/>
        <v>0</v>
      </c>
      <c r="AO502" s="6">
        <v>198</v>
      </c>
      <c r="AP502" s="6">
        <v>198</v>
      </c>
      <c r="AQ502" s="6">
        <v>99</v>
      </c>
      <c r="AR502" s="6">
        <f t="shared" si="49"/>
        <v>0</v>
      </c>
      <c r="AS502" s="6">
        <f t="shared" si="50"/>
        <v>0</v>
      </c>
      <c r="AT502" s="6">
        <f t="shared" si="51"/>
        <v>0</v>
      </c>
      <c r="AU502" s="7">
        <v>0.5</v>
      </c>
      <c r="AV502" s="7">
        <f t="shared" si="52"/>
        <v>0.75</v>
      </c>
      <c r="AW502" s="5">
        <v>179.31</v>
      </c>
      <c r="AX502">
        <v>0</v>
      </c>
      <c r="AY502">
        <f>VLOOKUP(A502,'[2]查询当前所有门店保管帐库存（后勤用）'!$D$1:$G$65536,4,FALSE)</f>
        <v>7</v>
      </c>
      <c r="AZ502">
        <f t="shared" si="47"/>
        <v>7</v>
      </c>
    </row>
    <row r="503" spans="1:53">
      <c r="A503" s="5">
        <v>116986</v>
      </c>
      <c r="B503" s="5" t="s">
        <v>534</v>
      </c>
      <c r="C503" s="5"/>
      <c r="D503" s="5"/>
      <c r="E503" s="5" t="s">
        <v>1133</v>
      </c>
      <c r="F503" s="5" t="s">
        <v>460</v>
      </c>
      <c r="G503" s="5" t="s">
        <v>1134</v>
      </c>
      <c r="H503" s="5" t="s">
        <v>1103</v>
      </c>
      <c r="I503" s="5">
        <v>10</v>
      </c>
      <c r="J503" s="5">
        <v>991.75</v>
      </c>
      <c r="K503" s="5">
        <v>686.75</v>
      </c>
      <c r="L503" s="6" t="s">
        <v>1135</v>
      </c>
      <c r="M503" s="5">
        <v>0.33</v>
      </c>
      <c r="N503" s="5">
        <v>33.06</v>
      </c>
      <c r="O503" s="5" t="s">
        <v>364</v>
      </c>
      <c r="P503" s="5" t="s">
        <v>364</v>
      </c>
      <c r="Q503" s="5" t="s">
        <v>372</v>
      </c>
      <c r="R503" s="5">
        <v>17</v>
      </c>
      <c r="S503" s="5">
        <v>521.5</v>
      </c>
      <c r="T503" s="5">
        <v>51</v>
      </c>
      <c r="U503" s="5">
        <v>51</v>
      </c>
      <c r="V503" s="5">
        <v>3</v>
      </c>
      <c r="W503" s="5" t="s">
        <v>486</v>
      </c>
      <c r="X503" s="5">
        <v>306</v>
      </c>
      <c r="Y503" s="5" t="s">
        <v>518</v>
      </c>
      <c r="Z503" s="5">
        <v>30602</v>
      </c>
      <c r="AA503" s="5" t="s">
        <v>524</v>
      </c>
      <c r="AB503" s="5" t="s">
        <v>373</v>
      </c>
      <c r="AC503" s="5" t="s">
        <v>361</v>
      </c>
      <c r="AD503" s="5" t="s">
        <v>362</v>
      </c>
      <c r="AE503" s="5" t="s">
        <v>363</v>
      </c>
      <c r="AF503" s="5" t="s">
        <v>374</v>
      </c>
      <c r="AG503" s="5" t="s">
        <v>375</v>
      </c>
      <c r="AH503" s="5" t="s">
        <v>1136</v>
      </c>
      <c r="AI503" s="5" t="s">
        <v>364</v>
      </c>
      <c r="AJ503" s="5" t="s">
        <v>364</v>
      </c>
      <c r="AK503" s="5">
        <v>32</v>
      </c>
      <c r="AL503" s="6">
        <v>5</v>
      </c>
      <c r="AM503" s="6" t="s">
        <v>377</v>
      </c>
      <c r="AN503" s="6">
        <f t="shared" si="48"/>
        <v>0</v>
      </c>
      <c r="AO503" s="6">
        <v>128</v>
      </c>
      <c r="AP503" s="6">
        <v>128</v>
      </c>
      <c r="AQ503" s="6">
        <v>64</v>
      </c>
      <c r="AR503" s="6">
        <f t="shared" si="49"/>
        <v>0</v>
      </c>
      <c r="AS503" s="6">
        <f t="shared" si="50"/>
        <v>0</v>
      </c>
      <c r="AT503" s="6">
        <f t="shared" si="51"/>
        <v>0</v>
      </c>
      <c r="AU503" s="7">
        <v>0.5</v>
      </c>
      <c r="AV503" s="7">
        <f t="shared" si="52"/>
        <v>0.75</v>
      </c>
      <c r="AW503" s="5">
        <v>99.18</v>
      </c>
      <c r="AX503">
        <v>0</v>
      </c>
      <c r="AY503">
        <v>0</v>
      </c>
      <c r="AZ503">
        <f t="shared" si="47"/>
        <v>0</v>
      </c>
    </row>
    <row r="504" spans="1:53">
      <c r="A504" s="5">
        <v>98195</v>
      </c>
      <c r="B504" s="5" t="s">
        <v>534</v>
      </c>
      <c r="C504" s="5"/>
      <c r="D504" s="5"/>
      <c r="E504" s="5" t="s">
        <v>1137</v>
      </c>
      <c r="F504" s="5" t="s">
        <v>460</v>
      </c>
      <c r="G504" s="5" t="s">
        <v>1042</v>
      </c>
      <c r="H504" s="5" t="s">
        <v>1103</v>
      </c>
      <c r="I504" s="5">
        <v>9</v>
      </c>
      <c r="J504" s="5">
        <v>1093.5999999999999</v>
      </c>
      <c r="K504" s="5">
        <v>813.1</v>
      </c>
      <c r="L504" s="6" t="s">
        <v>1138</v>
      </c>
      <c r="M504" s="5">
        <v>0.3</v>
      </c>
      <c r="N504" s="5">
        <v>36.450000000000003</v>
      </c>
      <c r="O504" s="5" t="s">
        <v>364</v>
      </c>
      <c r="P504" s="5" t="s">
        <v>364</v>
      </c>
      <c r="Q504" s="5" t="s">
        <v>372</v>
      </c>
      <c r="R504" s="5">
        <v>142</v>
      </c>
      <c r="S504" s="5">
        <v>4334</v>
      </c>
      <c r="T504" s="5">
        <v>473.33</v>
      </c>
      <c r="U504" s="5">
        <v>473.33</v>
      </c>
      <c r="V504" s="5">
        <v>3</v>
      </c>
      <c r="W504" s="5" t="s">
        <v>486</v>
      </c>
      <c r="X504" s="5">
        <v>314</v>
      </c>
      <c r="Y504" s="5" t="s">
        <v>715</v>
      </c>
      <c r="Z504" s="5">
        <v>31401</v>
      </c>
      <c r="AA504" s="5" t="s">
        <v>715</v>
      </c>
      <c r="AB504" s="5" t="s">
        <v>373</v>
      </c>
      <c r="AC504" s="5" t="s">
        <v>361</v>
      </c>
      <c r="AD504" s="5" t="s">
        <v>362</v>
      </c>
      <c r="AE504" s="5" t="s">
        <v>363</v>
      </c>
      <c r="AF504" s="5" t="s">
        <v>479</v>
      </c>
      <c r="AG504" s="5" t="s">
        <v>375</v>
      </c>
      <c r="AH504" s="5" t="s">
        <v>1139</v>
      </c>
      <c r="AI504" s="5" t="s">
        <v>364</v>
      </c>
      <c r="AJ504" s="5" t="s">
        <v>364</v>
      </c>
      <c r="AK504" s="5">
        <v>32</v>
      </c>
      <c r="AL504" s="6">
        <v>5</v>
      </c>
      <c r="AM504" s="6" t="s">
        <v>377</v>
      </c>
      <c r="AN504" s="6">
        <f t="shared" si="48"/>
        <v>0</v>
      </c>
      <c r="AO504" s="6">
        <v>128</v>
      </c>
      <c r="AP504" s="6">
        <v>128</v>
      </c>
      <c r="AQ504" s="6">
        <v>64</v>
      </c>
      <c r="AR504" s="6">
        <f t="shared" si="49"/>
        <v>0</v>
      </c>
      <c r="AS504" s="6">
        <f t="shared" si="50"/>
        <v>0</v>
      </c>
      <c r="AT504" s="6">
        <f t="shared" si="51"/>
        <v>0</v>
      </c>
      <c r="AU504" s="7">
        <v>0.5</v>
      </c>
      <c r="AV504" s="7">
        <f t="shared" si="52"/>
        <v>0.75</v>
      </c>
      <c r="AW504" s="5">
        <v>121.51</v>
      </c>
      <c r="AX504">
        <v>0</v>
      </c>
      <c r="AY504">
        <f>VLOOKUP(A504,'[2]查询当前所有门店保管帐库存（后勤用）'!$D$1:$G$65536,4,FALSE)</f>
        <v>1</v>
      </c>
      <c r="AZ504">
        <f t="shared" si="47"/>
        <v>1</v>
      </c>
    </row>
    <row r="505" spans="1:53">
      <c r="A505" s="5">
        <v>98198</v>
      </c>
      <c r="B505" s="5" t="s">
        <v>534</v>
      </c>
      <c r="C505" s="5"/>
      <c r="D505" s="5"/>
      <c r="E505" s="5" t="s">
        <v>1125</v>
      </c>
      <c r="F505" s="5" t="s">
        <v>460</v>
      </c>
      <c r="G505" s="5" t="s">
        <v>1140</v>
      </c>
      <c r="H505" s="5" t="s">
        <v>1103</v>
      </c>
      <c r="I505" s="5">
        <v>116</v>
      </c>
      <c r="J505" s="5">
        <v>8505.66</v>
      </c>
      <c r="K505" s="5">
        <v>5987.03</v>
      </c>
      <c r="L505" s="6" t="s">
        <v>1141</v>
      </c>
      <c r="M505" s="5">
        <v>3.87</v>
      </c>
      <c r="N505" s="5">
        <v>283.52</v>
      </c>
      <c r="O505" s="5" t="s">
        <v>364</v>
      </c>
      <c r="P505" s="5" t="s">
        <v>364</v>
      </c>
      <c r="Q505" s="5" t="s">
        <v>372</v>
      </c>
      <c r="R505" s="5">
        <v>183</v>
      </c>
      <c r="S505" s="5">
        <v>3976.31</v>
      </c>
      <c r="T505" s="5">
        <v>47.33</v>
      </c>
      <c r="U505" s="5">
        <v>47.33</v>
      </c>
      <c r="V505" s="5">
        <v>3</v>
      </c>
      <c r="W505" s="5" t="s">
        <v>486</v>
      </c>
      <c r="X505" s="5">
        <v>306</v>
      </c>
      <c r="Y505" s="5" t="s">
        <v>518</v>
      </c>
      <c r="Z505" s="5">
        <v>30602</v>
      </c>
      <c r="AA505" s="5" t="s">
        <v>524</v>
      </c>
      <c r="AB505" s="5" t="s">
        <v>373</v>
      </c>
      <c r="AC505" s="5" t="s">
        <v>361</v>
      </c>
      <c r="AD505" s="5" t="s">
        <v>362</v>
      </c>
      <c r="AE505" s="5" t="s">
        <v>363</v>
      </c>
      <c r="AF505" s="5" t="s">
        <v>479</v>
      </c>
      <c r="AG505" s="5" t="s">
        <v>375</v>
      </c>
      <c r="AH505" s="5" t="s">
        <v>1128</v>
      </c>
      <c r="AI505" s="5" t="s">
        <v>364</v>
      </c>
      <c r="AJ505" s="5" t="s">
        <v>364</v>
      </c>
      <c r="AK505" s="5">
        <v>22</v>
      </c>
      <c r="AL505" s="6">
        <v>5</v>
      </c>
      <c r="AM505" s="6" t="s">
        <v>377</v>
      </c>
      <c r="AN505" s="6">
        <f t="shared" si="48"/>
        <v>0</v>
      </c>
      <c r="AO505" s="6">
        <v>88</v>
      </c>
      <c r="AP505" s="6">
        <v>88</v>
      </c>
      <c r="AQ505" s="6">
        <v>44</v>
      </c>
      <c r="AR505" s="6">
        <f t="shared" si="49"/>
        <v>0</v>
      </c>
      <c r="AS505" s="6">
        <f t="shared" si="50"/>
        <v>0</v>
      </c>
      <c r="AT505" s="6">
        <f t="shared" si="51"/>
        <v>0</v>
      </c>
      <c r="AU505" s="7">
        <v>0.5</v>
      </c>
      <c r="AV505" s="7">
        <f t="shared" si="52"/>
        <v>0.75</v>
      </c>
      <c r="AW505" s="5">
        <v>73.319999999999993</v>
      </c>
      <c r="AX505">
        <v>0</v>
      </c>
      <c r="AY505">
        <f>VLOOKUP(A505,'[2]查询当前所有门店保管帐库存（后勤用）'!$D$1:$G$65536,4,FALSE)</f>
        <v>1</v>
      </c>
      <c r="AZ505">
        <f t="shared" si="47"/>
        <v>1</v>
      </c>
    </row>
    <row r="506" spans="1:53">
      <c r="A506" s="5">
        <v>73677</v>
      </c>
      <c r="B506" s="5" t="s">
        <v>534</v>
      </c>
      <c r="C506" s="5"/>
      <c r="D506" s="5"/>
      <c r="E506" s="5" t="s">
        <v>1111</v>
      </c>
      <c r="F506" s="5" t="s">
        <v>460</v>
      </c>
      <c r="G506" s="5" t="s">
        <v>1059</v>
      </c>
      <c r="H506" s="5" t="s">
        <v>1103</v>
      </c>
      <c r="I506" s="5" t="s">
        <v>364</v>
      </c>
      <c r="J506" s="5" t="s">
        <v>364</v>
      </c>
      <c r="K506" s="5" t="s">
        <v>364</v>
      </c>
      <c r="L506" s="6" t="s">
        <v>437</v>
      </c>
      <c r="M506" s="5" t="s">
        <v>364</v>
      </c>
      <c r="N506" s="5" t="s">
        <v>364</v>
      </c>
      <c r="O506" s="5" t="s">
        <v>364</v>
      </c>
      <c r="P506" s="5" t="s">
        <v>364</v>
      </c>
      <c r="Q506" s="5" t="s">
        <v>438</v>
      </c>
      <c r="R506" s="5">
        <v>4</v>
      </c>
      <c r="S506" s="5">
        <v>48</v>
      </c>
      <c r="T506" s="5" t="s">
        <v>438</v>
      </c>
      <c r="U506" s="5" t="s">
        <v>438</v>
      </c>
      <c r="V506" s="5">
        <v>3</v>
      </c>
      <c r="W506" s="5" t="s">
        <v>486</v>
      </c>
      <c r="X506" s="5">
        <v>306</v>
      </c>
      <c r="Y506" s="5" t="s">
        <v>518</v>
      </c>
      <c r="Z506" s="5">
        <v>30602</v>
      </c>
      <c r="AA506" s="5" t="s">
        <v>524</v>
      </c>
      <c r="AB506" s="5" t="s">
        <v>373</v>
      </c>
      <c r="AC506" s="5" t="s">
        <v>361</v>
      </c>
      <c r="AD506" s="5" t="s">
        <v>362</v>
      </c>
      <c r="AE506" s="5" t="s">
        <v>363</v>
      </c>
      <c r="AF506" s="5" t="s">
        <v>479</v>
      </c>
      <c r="AG506" s="5" t="s">
        <v>375</v>
      </c>
      <c r="AH506" s="5" t="s">
        <v>1113</v>
      </c>
      <c r="AI506" s="5" t="s">
        <v>364</v>
      </c>
      <c r="AJ506" s="5" t="s">
        <v>364</v>
      </c>
      <c r="AK506" s="5">
        <v>14.5</v>
      </c>
      <c r="AL506" s="6">
        <v>5</v>
      </c>
      <c r="AM506" s="6" t="s">
        <v>377</v>
      </c>
      <c r="AN506" s="6">
        <f t="shared" si="48"/>
        <v>0</v>
      </c>
      <c r="AO506" s="6">
        <v>58</v>
      </c>
      <c r="AP506" s="6">
        <v>58</v>
      </c>
      <c r="AQ506" s="6">
        <v>29</v>
      </c>
      <c r="AR506" s="6">
        <f t="shared" si="49"/>
        <v>0</v>
      </c>
      <c r="AS506" s="6">
        <f t="shared" si="50"/>
        <v>0</v>
      </c>
      <c r="AT506" s="6">
        <f t="shared" si="51"/>
        <v>0</v>
      </c>
      <c r="AU506" s="7">
        <v>0.5</v>
      </c>
      <c r="AV506" s="7">
        <f t="shared" si="52"/>
        <v>0.75</v>
      </c>
      <c r="AW506" s="5" t="s">
        <v>438</v>
      </c>
      <c r="AX506">
        <v>0</v>
      </c>
      <c r="AY506">
        <v>0</v>
      </c>
      <c r="AZ506">
        <f t="shared" si="47"/>
        <v>0</v>
      </c>
    </row>
    <row r="507" spans="1:53">
      <c r="A507" s="5">
        <v>98194</v>
      </c>
      <c r="B507" s="5" t="s">
        <v>534</v>
      </c>
      <c r="C507" s="5"/>
      <c r="D507" s="5"/>
      <c r="E507" s="5" t="s">
        <v>1101</v>
      </c>
      <c r="F507" s="5" t="s">
        <v>460</v>
      </c>
      <c r="G507" s="5" t="s">
        <v>1142</v>
      </c>
      <c r="H507" s="5" t="s">
        <v>1103</v>
      </c>
      <c r="I507" s="5">
        <v>17</v>
      </c>
      <c r="J507" s="5">
        <v>2050.8000000000002</v>
      </c>
      <c r="K507" s="5">
        <v>1489.3</v>
      </c>
      <c r="L507" s="6" t="s">
        <v>1143</v>
      </c>
      <c r="M507" s="5">
        <v>0.56999999999999995</v>
      </c>
      <c r="N507" s="5">
        <v>68.36</v>
      </c>
      <c r="O507" s="5" t="s">
        <v>364</v>
      </c>
      <c r="P507" s="5" t="s">
        <v>364</v>
      </c>
      <c r="Q507" s="5" t="s">
        <v>372</v>
      </c>
      <c r="R507" s="5">
        <v>125</v>
      </c>
      <c r="S507" s="5">
        <v>4047.5</v>
      </c>
      <c r="T507" s="5">
        <v>220.59</v>
      </c>
      <c r="U507" s="5">
        <v>220.59</v>
      </c>
      <c r="V507" s="5">
        <v>3</v>
      </c>
      <c r="W507" s="5" t="s">
        <v>486</v>
      </c>
      <c r="X507" s="5">
        <v>306</v>
      </c>
      <c r="Y507" s="5" t="s">
        <v>518</v>
      </c>
      <c r="Z507" s="5">
        <v>30603</v>
      </c>
      <c r="AA507" s="5" t="s">
        <v>519</v>
      </c>
      <c r="AB507" s="5" t="s">
        <v>373</v>
      </c>
      <c r="AC507" s="5" t="s">
        <v>361</v>
      </c>
      <c r="AD507" s="5" t="s">
        <v>362</v>
      </c>
      <c r="AE507" s="5" t="s">
        <v>363</v>
      </c>
      <c r="AF507" s="5" t="s">
        <v>479</v>
      </c>
      <c r="AG507" s="5" t="s">
        <v>375</v>
      </c>
      <c r="AH507" s="5" t="s">
        <v>1144</v>
      </c>
      <c r="AI507" s="5" t="s">
        <v>364</v>
      </c>
      <c r="AJ507" s="5" t="s">
        <v>364</v>
      </c>
      <c r="AK507" s="5">
        <v>34.5</v>
      </c>
      <c r="AL507" s="6">
        <v>5</v>
      </c>
      <c r="AM507" s="6" t="s">
        <v>377</v>
      </c>
      <c r="AN507" s="6">
        <f t="shared" si="48"/>
        <v>0</v>
      </c>
      <c r="AO507" s="6">
        <v>138</v>
      </c>
      <c r="AP507" s="6">
        <v>138</v>
      </c>
      <c r="AQ507" s="6">
        <v>69</v>
      </c>
      <c r="AR507" s="6">
        <f t="shared" si="49"/>
        <v>0</v>
      </c>
      <c r="AS507" s="6">
        <f t="shared" si="50"/>
        <v>0</v>
      </c>
      <c r="AT507" s="6">
        <f t="shared" si="51"/>
        <v>0</v>
      </c>
      <c r="AU507" s="7">
        <v>0.5</v>
      </c>
      <c r="AV507" s="7">
        <f t="shared" si="52"/>
        <v>0.75</v>
      </c>
      <c r="AW507" s="5">
        <v>120.64</v>
      </c>
      <c r="AX507">
        <v>0</v>
      </c>
      <c r="AY507">
        <f>VLOOKUP(A507,'[2]查询当前所有门店保管帐库存（后勤用）'!$D$1:$G$65536,4,FALSE)</f>
        <v>7</v>
      </c>
      <c r="AZ507">
        <f t="shared" si="47"/>
        <v>7</v>
      </c>
    </row>
    <row r="508" spans="1:53">
      <c r="A508" s="5">
        <v>98196</v>
      </c>
      <c r="B508" s="5" t="s">
        <v>534</v>
      </c>
      <c r="C508" s="5"/>
      <c r="D508" s="5"/>
      <c r="E508" s="5" t="s">
        <v>1145</v>
      </c>
      <c r="F508" s="5" t="s">
        <v>460</v>
      </c>
      <c r="G508" s="5" t="s">
        <v>1146</v>
      </c>
      <c r="H508" s="5" t="s">
        <v>1103</v>
      </c>
      <c r="I508" s="5">
        <v>19</v>
      </c>
      <c r="J508" s="5">
        <v>1929.29</v>
      </c>
      <c r="K508" s="5">
        <v>1411.29</v>
      </c>
      <c r="L508" s="6" t="s">
        <v>1147</v>
      </c>
      <c r="M508" s="5">
        <v>0.63</v>
      </c>
      <c r="N508" s="5">
        <v>64.31</v>
      </c>
      <c r="O508" s="5" t="s">
        <v>364</v>
      </c>
      <c r="P508" s="5" t="s">
        <v>364</v>
      </c>
      <c r="Q508" s="5" t="s">
        <v>372</v>
      </c>
      <c r="R508" s="5">
        <v>133</v>
      </c>
      <c r="S508" s="5">
        <v>3646</v>
      </c>
      <c r="T508" s="5">
        <v>210</v>
      </c>
      <c r="U508" s="5">
        <v>210</v>
      </c>
      <c r="V508" s="5">
        <v>3</v>
      </c>
      <c r="W508" s="5" t="s">
        <v>486</v>
      </c>
      <c r="X508" s="5">
        <v>306</v>
      </c>
      <c r="Y508" s="5" t="s">
        <v>518</v>
      </c>
      <c r="Z508" s="5">
        <v>30603</v>
      </c>
      <c r="AA508" s="5" t="s">
        <v>519</v>
      </c>
      <c r="AB508" s="5" t="s">
        <v>373</v>
      </c>
      <c r="AC508" s="5" t="s">
        <v>361</v>
      </c>
      <c r="AD508" s="5" t="s">
        <v>362</v>
      </c>
      <c r="AE508" s="5" t="s">
        <v>363</v>
      </c>
      <c r="AF508" s="5" t="s">
        <v>479</v>
      </c>
      <c r="AG508" s="5" t="s">
        <v>375</v>
      </c>
      <c r="AH508" s="5" t="s">
        <v>1148</v>
      </c>
      <c r="AI508" s="5" t="s">
        <v>364</v>
      </c>
      <c r="AJ508" s="5" t="s">
        <v>364</v>
      </c>
      <c r="AK508" s="5">
        <v>29.5</v>
      </c>
      <c r="AL508" s="6">
        <v>5</v>
      </c>
      <c r="AM508" s="6" t="s">
        <v>377</v>
      </c>
      <c r="AN508" s="6">
        <f t="shared" si="48"/>
        <v>0</v>
      </c>
      <c r="AO508" s="6">
        <v>118</v>
      </c>
      <c r="AP508" s="6">
        <v>118</v>
      </c>
      <c r="AQ508" s="6">
        <v>59</v>
      </c>
      <c r="AR508" s="6">
        <f t="shared" si="49"/>
        <v>0</v>
      </c>
      <c r="AS508" s="6">
        <f t="shared" si="50"/>
        <v>0</v>
      </c>
      <c r="AT508" s="6">
        <f t="shared" si="51"/>
        <v>0</v>
      </c>
      <c r="AU508" s="7">
        <v>0.5</v>
      </c>
      <c r="AV508" s="7">
        <f t="shared" si="52"/>
        <v>0.75</v>
      </c>
      <c r="AW508" s="5">
        <v>101.54</v>
      </c>
      <c r="AX508">
        <v>0</v>
      </c>
      <c r="AY508">
        <f>VLOOKUP(A508,'[2]查询当前所有门店保管帐库存（后勤用）'!$D$1:$G$65536,4,FALSE)</f>
        <v>6</v>
      </c>
      <c r="AZ508">
        <f t="shared" si="47"/>
        <v>6</v>
      </c>
    </row>
    <row r="509" spans="1:53">
      <c r="A509" s="5">
        <v>42915</v>
      </c>
      <c r="B509" s="5" t="s">
        <v>631</v>
      </c>
      <c r="C509" s="5"/>
      <c r="D509" s="5"/>
      <c r="E509" s="5" t="s">
        <v>1149</v>
      </c>
      <c r="F509" s="5" t="s">
        <v>460</v>
      </c>
      <c r="G509" s="5" t="s">
        <v>1150</v>
      </c>
      <c r="H509" s="5" t="s">
        <v>1103</v>
      </c>
      <c r="I509" s="5">
        <v>2</v>
      </c>
      <c r="J509" s="5">
        <v>221.1</v>
      </c>
      <c r="K509" s="5">
        <v>162.1</v>
      </c>
      <c r="L509" s="6" t="s">
        <v>1151</v>
      </c>
      <c r="M509" s="5">
        <v>7.0000000000000007E-2</v>
      </c>
      <c r="N509" s="5">
        <v>7.37</v>
      </c>
      <c r="O509" s="5" t="s">
        <v>364</v>
      </c>
      <c r="P509" s="5" t="s">
        <v>364</v>
      </c>
      <c r="Q509" s="5" t="s">
        <v>372</v>
      </c>
      <c r="R509" s="5">
        <v>12</v>
      </c>
      <c r="S509" s="5">
        <v>325.48</v>
      </c>
      <c r="T509" s="5">
        <v>180</v>
      </c>
      <c r="U509" s="5">
        <v>180</v>
      </c>
      <c r="V509" s="5">
        <v>3</v>
      </c>
      <c r="W509" s="5" t="s">
        <v>486</v>
      </c>
      <c r="X509" s="5">
        <v>313</v>
      </c>
      <c r="Y509" s="5" t="s">
        <v>505</v>
      </c>
      <c r="Z509" s="5">
        <v>31304</v>
      </c>
      <c r="AA509" s="5" t="s">
        <v>506</v>
      </c>
      <c r="AB509" s="5" t="s">
        <v>373</v>
      </c>
      <c r="AC509" s="5" t="s">
        <v>361</v>
      </c>
      <c r="AD509" s="5" t="s">
        <v>362</v>
      </c>
      <c r="AE509" s="5" t="s">
        <v>363</v>
      </c>
      <c r="AF509" s="5" t="s">
        <v>479</v>
      </c>
      <c r="AG509" s="5" t="s">
        <v>375</v>
      </c>
      <c r="AH509" s="5" t="s">
        <v>1152</v>
      </c>
      <c r="AI509" s="5" t="s">
        <v>364</v>
      </c>
      <c r="AJ509" s="5" t="s">
        <v>364</v>
      </c>
      <c r="AK509" s="5">
        <v>29.5</v>
      </c>
      <c r="AL509" s="6">
        <v>5</v>
      </c>
      <c r="AM509" s="6" t="s">
        <v>377</v>
      </c>
      <c r="AN509" s="6">
        <f t="shared" si="48"/>
        <v>0</v>
      </c>
      <c r="AO509" s="6">
        <v>118</v>
      </c>
      <c r="AP509" s="6">
        <v>118</v>
      </c>
      <c r="AQ509" s="6">
        <v>59</v>
      </c>
      <c r="AR509" s="6">
        <f t="shared" si="49"/>
        <v>0</v>
      </c>
      <c r="AS509" s="6">
        <f t="shared" si="50"/>
        <v>0</v>
      </c>
      <c r="AT509" s="6">
        <f t="shared" si="51"/>
        <v>0</v>
      </c>
      <c r="AU509" s="7">
        <v>0.5</v>
      </c>
      <c r="AV509" s="7">
        <f t="shared" si="52"/>
        <v>0.75</v>
      </c>
      <c r="AW509" s="5">
        <v>110.55</v>
      </c>
      <c r="AX509">
        <v>0</v>
      </c>
      <c r="AY509">
        <f>VLOOKUP(A509,'[2]查询当前所有门店保管帐库存（后勤用）'!$D$1:$G$65536,4,FALSE)</f>
        <v>2</v>
      </c>
      <c r="AZ509">
        <f t="shared" si="47"/>
        <v>2</v>
      </c>
    </row>
    <row r="510" spans="1:53">
      <c r="A510" s="5">
        <v>67200</v>
      </c>
      <c r="B510" s="5" t="s">
        <v>534</v>
      </c>
      <c r="C510" s="5"/>
      <c r="D510" s="5"/>
      <c r="E510" s="5" t="s">
        <v>1153</v>
      </c>
      <c r="F510" s="5" t="s">
        <v>671</v>
      </c>
      <c r="G510" s="5" t="s">
        <v>1154</v>
      </c>
      <c r="H510" s="5" t="s">
        <v>1103</v>
      </c>
      <c r="I510" s="5">
        <v>39</v>
      </c>
      <c r="J510" s="5">
        <v>10532.17</v>
      </c>
      <c r="K510" s="5">
        <v>7766.67</v>
      </c>
      <c r="L510" s="6" t="s">
        <v>1155</v>
      </c>
      <c r="M510" s="5">
        <v>1.3</v>
      </c>
      <c r="N510" s="5">
        <v>351.07</v>
      </c>
      <c r="O510" s="5">
        <v>2</v>
      </c>
      <c r="P510" s="5">
        <v>149</v>
      </c>
      <c r="Q510" s="5">
        <v>1.54</v>
      </c>
      <c r="R510" s="5">
        <v>161</v>
      </c>
      <c r="S510" s="5">
        <v>11487</v>
      </c>
      <c r="T510" s="5">
        <v>123.85</v>
      </c>
      <c r="U510" s="5">
        <v>125.38</v>
      </c>
      <c r="V510" s="5">
        <v>3</v>
      </c>
      <c r="W510" s="5" t="s">
        <v>486</v>
      </c>
      <c r="X510" s="5">
        <v>302</v>
      </c>
      <c r="Y510" s="5" t="s">
        <v>487</v>
      </c>
      <c r="Z510" s="5">
        <v>30208</v>
      </c>
      <c r="AA510" s="5" t="s">
        <v>675</v>
      </c>
      <c r="AB510" s="5" t="s">
        <v>373</v>
      </c>
      <c r="AC510" s="5" t="s">
        <v>361</v>
      </c>
      <c r="AD510" s="5" t="s">
        <v>362</v>
      </c>
      <c r="AE510" s="5" t="s">
        <v>363</v>
      </c>
      <c r="AF510" s="5" t="s">
        <v>479</v>
      </c>
      <c r="AG510" s="5" t="s">
        <v>375</v>
      </c>
      <c r="AH510" s="5" t="s">
        <v>1156</v>
      </c>
      <c r="AI510" s="5" t="s">
        <v>364</v>
      </c>
      <c r="AJ510" s="5" t="s">
        <v>364</v>
      </c>
      <c r="AK510" s="5">
        <v>74.5</v>
      </c>
      <c r="AL510" s="6">
        <v>5</v>
      </c>
      <c r="AM510" s="6" t="s">
        <v>377</v>
      </c>
      <c r="AN510" s="6">
        <f t="shared" si="48"/>
        <v>0</v>
      </c>
      <c r="AO510" s="6">
        <v>298</v>
      </c>
      <c r="AP510" s="6">
        <v>298</v>
      </c>
      <c r="AQ510" s="6">
        <v>149</v>
      </c>
      <c r="AR510" s="6">
        <f t="shared" si="49"/>
        <v>0</v>
      </c>
      <c r="AS510" s="6">
        <f t="shared" si="50"/>
        <v>0</v>
      </c>
      <c r="AT510" s="6">
        <f t="shared" si="51"/>
        <v>0</v>
      </c>
      <c r="AU510" s="7">
        <v>0.5</v>
      </c>
      <c r="AV510" s="7">
        <f t="shared" si="52"/>
        <v>0.75</v>
      </c>
      <c r="AW510" s="5">
        <v>270.06</v>
      </c>
      <c r="AX510">
        <v>1</v>
      </c>
      <c r="AY510">
        <f>VLOOKUP(A510,'[2]查询当前所有门店保管帐库存（后勤用）'!$D$1:$G$65536,4,FALSE)</f>
        <v>4</v>
      </c>
      <c r="AZ510">
        <f t="shared" si="47"/>
        <v>2</v>
      </c>
    </row>
    <row r="511" spans="1:53">
      <c r="A511" s="5">
        <v>73636</v>
      </c>
      <c r="B511" s="5" t="s">
        <v>534</v>
      </c>
      <c r="C511" s="5"/>
      <c r="D511" s="5"/>
      <c r="E511" s="5" t="s">
        <v>1157</v>
      </c>
      <c r="F511" s="5" t="s">
        <v>460</v>
      </c>
      <c r="G511" s="5" t="s">
        <v>1041</v>
      </c>
      <c r="H511" s="5" t="s">
        <v>1103</v>
      </c>
      <c r="I511" s="5">
        <v>51</v>
      </c>
      <c r="J511" s="5">
        <v>3691.64</v>
      </c>
      <c r="K511" s="5">
        <v>2659.64</v>
      </c>
      <c r="L511" s="6" t="s">
        <v>1158</v>
      </c>
      <c r="M511" s="5">
        <v>1.7</v>
      </c>
      <c r="N511" s="5">
        <v>123.05</v>
      </c>
      <c r="O511" s="5" t="s">
        <v>364</v>
      </c>
      <c r="P511" s="5" t="s">
        <v>364</v>
      </c>
      <c r="Q511" s="5" t="s">
        <v>372</v>
      </c>
      <c r="R511" s="5">
        <v>203</v>
      </c>
      <c r="S511" s="5">
        <v>4078.5</v>
      </c>
      <c r="T511" s="5">
        <v>119.41</v>
      </c>
      <c r="U511" s="5">
        <v>119.41</v>
      </c>
      <c r="V511" s="5">
        <v>3</v>
      </c>
      <c r="W511" s="5" t="s">
        <v>486</v>
      </c>
      <c r="X511" s="5">
        <v>304</v>
      </c>
      <c r="Y511" s="5" t="s">
        <v>496</v>
      </c>
      <c r="Z511" s="5">
        <v>30407</v>
      </c>
      <c r="AA511" s="5" t="s">
        <v>626</v>
      </c>
      <c r="AB511" s="5" t="s">
        <v>373</v>
      </c>
      <c r="AC511" s="5" t="s">
        <v>361</v>
      </c>
      <c r="AD511" s="5" t="s">
        <v>362</v>
      </c>
      <c r="AE511" s="5" t="s">
        <v>363</v>
      </c>
      <c r="AF511" s="5" t="s">
        <v>479</v>
      </c>
      <c r="AG511" s="5" t="s">
        <v>375</v>
      </c>
      <c r="AH511" s="5" t="s">
        <v>1159</v>
      </c>
      <c r="AI511" s="5" t="s">
        <v>364</v>
      </c>
      <c r="AJ511" s="5" t="s">
        <v>364</v>
      </c>
      <c r="AK511" s="5">
        <v>22</v>
      </c>
      <c r="AL511" s="6">
        <v>5</v>
      </c>
      <c r="AM511" s="6" t="s">
        <v>377</v>
      </c>
      <c r="AN511" s="6">
        <f t="shared" si="48"/>
        <v>0</v>
      </c>
      <c r="AO511" s="6">
        <v>88</v>
      </c>
      <c r="AP511" s="6">
        <v>88</v>
      </c>
      <c r="AQ511" s="6">
        <v>44</v>
      </c>
      <c r="AR511" s="6">
        <f t="shared" si="49"/>
        <v>0</v>
      </c>
      <c r="AS511" s="6">
        <f t="shared" si="50"/>
        <v>0</v>
      </c>
      <c r="AT511" s="6">
        <f t="shared" si="51"/>
        <v>0</v>
      </c>
      <c r="AU511" s="7">
        <v>0.5</v>
      </c>
      <c r="AV511" s="7">
        <f t="shared" si="52"/>
        <v>0.75</v>
      </c>
      <c r="AW511" s="5">
        <v>72.39</v>
      </c>
      <c r="AX511">
        <v>0</v>
      </c>
      <c r="AY511">
        <f>VLOOKUP(A511,'[2]查询当前所有门店保管帐库存（后勤用）'!$D$1:$G$65536,4,FALSE)</f>
        <v>4</v>
      </c>
      <c r="AZ511">
        <f t="shared" si="47"/>
        <v>4</v>
      </c>
    </row>
    <row r="512" spans="1:53">
      <c r="A512" s="5">
        <v>100124</v>
      </c>
      <c r="B512" s="5" t="s">
        <v>534</v>
      </c>
      <c r="C512" s="5"/>
      <c r="D512" s="5"/>
      <c r="E512" s="5" t="s">
        <v>1160</v>
      </c>
      <c r="F512" s="5" t="s">
        <v>353</v>
      </c>
      <c r="G512" s="5" t="s">
        <v>1161</v>
      </c>
      <c r="H512" s="5" t="s">
        <v>1162</v>
      </c>
      <c r="I512" s="5">
        <v>4</v>
      </c>
      <c r="J512" s="5">
        <v>663.86</v>
      </c>
      <c r="K512" s="5">
        <v>475.86</v>
      </c>
      <c r="L512" s="6" t="s">
        <v>1163</v>
      </c>
      <c r="M512" s="5">
        <v>0.13</v>
      </c>
      <c r="N512" s="5">
        <v>22.13</v>
      </c>
      <c r="O512" s="5" t="s">
        <v>364</v>
      </c>
      <c r="P512" s="5" t="s">
        <v>364</v>
      </c>
      <c r="Q512" s="5" t="s">
        <v>372</v>
      </c>
      <c r="R512" s="5">
        <v>22</v>
      </c>
      <c r="S512" s="5">
        <v>1034</v>
      </c>
      <c r="T512" s="5">
        <v>165</v>
      </c>
      <c r="U512" s="5">
        <v>165</v>
      </c>
      <c r="V512" s="5">
        <v>3</v>
      </c>
      <c r="W512" s="5" t="s">
        <v>486</v>
      </c>
      <c r="X512" s="5">
        <v>302</v>
      </c>
      <c r="Y512" s="5" t="s">
        <v>487</v>
      </c>
      <c r="Z512" s="5">
        <v>30207</v>
      </c>
      <c r="AA512" s="5" t="s">
        <v>781</v>
      </c>
      <c r="AB512" s="5" t="s">
        <v>373</v>
      </c>
      <c r="AC512" s="5" t="s">
        <v>361</v>
      </c>
      <c r="AD512" s="5" t="s">
        <v>362</v>
      </c>
      <c r="AE512" s="5" t="s">
        <v>363</v>
      </c>
      <c r="AF512" s="5" t="s">
        <v>479</v>
      </c>
      <c r="AG512" s="5" t="s">
        <v>375</v>
      </c>
      <c r="AH512" s="5" t="s">
        <v>364</v>
      </c>
      <c r="AI512" s="5" t="s">
        <v>364</v>
      </c>
      <c r="AJ512" s="5" t="s">
        <v>364</v>
      </c>
      <c r="AK512" s="5">
        <v>47</v>
      </c>
      <c r="AL512" s="6">
        <v>5</v>
      </c>
      <c r="AM512" s="6" t="s">
        <v>377</v>
      </c>
      <c r="AN512" s="6">
        <f t="shared" si="48"/>
        <v>0</v>
      </c>
      <c r="AO512" s="6">
        <v>198</v>
      </c>
      <c r="AP512" s="6">
        <v>198</v>
      </c>
      <c r="AQ512" s="6">
        <v>99</v>
      </c>
      <c r="AR512" s="6">
        <f t="shared" si="49"/>
        <v>0</v>
      </c>
      <c r="AS512" s="6">
        <f t="shared" si="50"/>
        <v>0</v>
      </c>
      <c r="AT512" s="6">
        <f t="shared" si="51"/>
        <v>0</v>
      </c>
      <c r="AU512" s="7">
        <v>0.5252525252525253</v>
      </c>
      <c r="AV512" s="7">
        <f t="shared" si="52"/>
        <v>0.76262626262626265</v>
      </c>
      <c r="AW512" s="5">
        <v>165.97</v>
      </c>
      <c r="AX512">
        <v>0</v>
      </c>
      <c r="AY512">
        <v>0</v>
      </c>
      <c r="AZ512">
        <f t="shared" ref="AZ512:AZ565" si="53">AY512-AX512*2</f>
        <v>0</v>
      </c>
    </row>
    <row r="513" spans="1:53">
      <c r="A513" s="5">
        <v>42928</v>
      </c>
      <c r="B513" s="5" t="s">
        <v>534</v>
      </c>
      <c r="C513" s="5"/>
      <c r="D513" s="5"/>
      <c r="E513" s="5" t="s">
        <v>1164</v>
      </c>
      <c r="F513" s="5" t="s">
        <v>460</v>
      </c>
      <c r="G513" s="5" t="s">
        <v>1165</v>
      </c>
      <c r="H513" s="5" t="s">
        <v>1162</v>
      </c>
      <c r="I513" s="5">
        <v>53</v>
      </c>
      <c r="J513" s="5">
        <v>5983.31</v>
      </c>
      <c r="K513" s="5">
        <v>4353.26</v>
      </c>
      <c r="L513" s="6" t="s">
        <v>1166</v>
      </c>
      <c r="M513" s="5">
        <v>1.77</v>
      </c>
      <c r="N513" s="5">
        <v>199.44</v>
      </c>
      <c r="O513" s="5">
        <v>11</v>
      </c>
      <c r="P513" s="5">
        <v>352</v>
      </c>
      <c r="Q513" s="5">
        <v>6.23</v>
      </c>
      <c r="R513" s="5">
        <v>135</v>
      </c>
      <c r="S513" s="5">
        <v>4080.8804</v>
      </c>
      <c r="T513" s="5">
        <v>76.42</v>
      </c>
      <c r="U513" s="5">
        <v>82.64</v>
      </c>
      <c r="V513" s="5">
        <v>3</v>
      </c>
      <c r="W513" s="5" t="s">
        <v>486</v>
      </c>
      <c r="X513" s="5">
        <v>306</v>
      </c>
      <c r="Y513" s="5" t="s">
        <v>518</v>
      </c>
      <c r="Z513" s="5">
        <v>30601</v>
      </c>
      <c r="AA513" s="5" t="s">
        <v>551</v>
      </c>
      <c r="AB513" s="5" t="s">
        <v>373</v>
      </c>
      <c r="AC513" s="5" t="s">
        <v>361</v>
      </c>
      <c r="AD513" s="5" t="s">
        <v>362</v>
      </c>
      <c r="AE513" s="5" t="s">
        <v>363</v>
      </c>
      <c r="AF513" s="5" t="s">
        <v>479</v>
      </c>
      <c r="AG513" s="5" t="s">
        <v>375</v>
      </c>
      <c r="AH513" s="5" t="s">
        <v>1167</v>
      </c>
      <c r="AI513" s="5" t="s">
        <v>364</v>
      </c>
      <c r="AJ513" s="5" t="s">
        <v>364</v>
      </c>
      <c r="AK513" s="5">
        <v>32</v>
      </c>
      <c r="AL513" s="6">
        <v>5</v>
      </c>
      <c r="AM513" s="6" t="s">
        <v>377</v>
      </c>
      <c r="AN513" s="6">
        <f t="shared" si="48"/>
        <v>0</v>
      </c>
      <c r="AO513" s="6">
        <v>128</v>
      </c>
      <c r="AP513" s="6">
        <v>128</v>
      </c>
      <c r="AQ513" s="6">
        <v>64</v>
      </c>
      <c r="AR513" s="6">
        <f t="shared" si="49"/>
        <v>0</v>
      </c>
      <c r="AS513" s="6">
        <f t="shared" si="50"/>
        <v>0</v>
      </c>
      <c r="AT513" s="6">
        <f t="shared" si="51"/>
        <v>0</v>
      </c>
      <c r="AU513" s="7">
        <v>0.5</v>
      </c>
      <c r="AV513" s="7">
        <f t="shared" si="52"/>
        <v>0.75</v>
      </c>
      <c r="AW513" s="5">
        <v>112.89</v>
      </c>
      <c r="AX513">
        <v>0</v>
      </c>
      <c r="AY513">
        <f>VLOOKUP(A513,'[2]查询当前所有门店保管帐库存（后勤用）'!$D$1:$G$65536,4,FALSE)</f>
        <v>5</v>
      </c>
      <c r="AZ513">
        <f t="shared" si="53"/>
        <v>5</v>
      </c>
    </row>
    <row r="514" spans="1:53">
      <c r="A514" s="5">
        <v>102298</v>
      </c>
      <c r="B514" s="5" t="s">
        <v>631</v>
      </c>
      <c r="C514" s="5"/>
      <c r="D514" s="5"/>
      <c r="E514" s="5" t="s">
        <v>1168</v>
      </c>
      <c r="F514" s="5" t="s">
        <v>460</v>
      </c>
      <c r="G514" s="5" t="s">
        <v>1169</v>
      </c>
      <c r="H514" s="5" t="s">
        <v>1162</v>
      </c>
      <c r="I514" s="5">
        <v>99</v>
      </c>
      <c r="J514" s="5">
        <v>17665.91</v>
      </c>
      <c r="K514" s="5">
        <v>13186.49</v>
      </c>
      <c r="L514" s="6" t="s">
        <v>1170</v>
      </c>
      <c r="M514" s="5">
        <v>3.3</v>
      </c>
      <c r="N514" s="5">
        <v>588.86</v>
      </c>
      <c r="O514" s="5" t="s">
        <v>364</v>
      </c>
      <c r="P514" s="5" t="s">
        <v>364</v>
      </c>
      <c r="Q514" s="5" t="s">
        <v>372</v>
      </c>
      <c r="R514" s="5">
        <v>213</v>
      </c>
      <c r="S514" s="5">
        <v>9480.2199999999993</v>
      </c>
      <c r="T514" s="5">
        <v>64.55</v>
      </c>
      <c r="U514" s="5">
        <v>64.55</v>
      </c>
      <c r="V514" s="5">
        <v>3</v>
      </c>
      <c r="W514" s="5" t="s">
        <v>486</v>
      </c>
      <c r="X514" s="5">
        <v>314</v>
      </c>
      <c r="Y514" s="5" t="s">
        <v>715</v>
      </c>
      <c r="Z514" s="5">
        <v>31403</v>
      </c>
      <c r="AA514" s="5" t="s">
        <v>830</v>
      </c>
      <c r="AB514" s="5" t="s">
        <v>373</v>
      </c>
      <c r="AC514" s="5" t="s">
        <v>361</v>
      </c>
      <c r="AD514" s="5" t="s">
        <v>362</v>
      </c>
      <c r="AE514" s="5" t="s">
        <v>363</v>
      </c>
      <c r="AF514" s="5" t="s">
        <v>479</v>
      </c>
      <c r="AG514" s="5" t="s">
        <v>375</v>
      </c>
      <c r="AH514" s="5" t="s">
        <v>1099</v>
      </c>
      <c r="AI514" s="5" t="s">
        <v>364</v>
      </c>
      <c r="AJ514" s="5" t="s">
        <v>364</v>
      </c>
      <c r="AK514" s="5">
        <v>47</v>
      </c>
      <c r="AL514" s="6">
        <v>5</v>
      </c>
      <c r="AM514" s="6" t="s">
        <v>377</v>
      </c>
      <c r="AN514" s="6">
        <f t="shared" si="48"/>
        <v>0</v>
      </c>
      <c r="AO514" s="6">
        <v>188</v>
      </c>
      <c r="AP514" s="6">
        <v>188</v>
      </c>
      <c r="AQ514" s="6">
        <v>94</v>
      </c>
      <c r="AR514" s="6">
        <f t="shared" si="49"/>
        <v>0</v>
      </c>
      <c r="AS514" s="6">
        <f t="shared" si="50"/>
        <v>0</v>
      </c>
      <c r="AT514" s="6">
        <f t="shared" si="51"/>
        <v>0</v>
      </c>
      <c r="AU514" s="7">
        <v>0.5</v>
      </c>
      <c r="AV514" s="7">
        <f t="shared" si="52"/>
        <v>0.75</v>
      </c>
      <c r="AW514" s="5">
        <v>178.44</v>
      </c>
      <c r="AX514">
        <v>0</v>
      </c>
      <c r="AY514">
        <f>VLOOKUP(A514,'[2]查询当前所有门店保管帐库存（后勤用）'!$D$1:$G$65536,4,FALSE)</f>
        <v>4</v>
      </c>
      <c r="AZ514">
        <f t="shared" si="53"/>
        <v>4</v>
      </c>
    </row>
    <row r="515" spans="1:53">
      <c r="A515" s="5">
        <v>118899</v>
      </c>
      <c r="B515" s="5" t="s">
        <v>534</v>
      </c>
      <c r="C515" s="5"/>
      <c r="D515" s="5"/>
      <c r="E515" s="5" t="s">
        <v>1171</v>
      </c>
      <c r="F515" s="5" t="s">
        <v>460</v>
      </c>
      <c r="G515" s="5" t="s">
        <v>1172</v>
      </c>
      <c r="H515" s="5" t="s">
        <v>1162</v>
      </c>
      <c r="I515" s="5">
        <v>9</v>
      </c>
      <c r="J515" s="5">
        <v>1252.05</v>
      </c>
      <c r="K515" s="5">
        <v>874.05</v>
      </c>
      <c r="L515" s="6" t="s">
        <v>890</v>
      </c>
      <c r="M515" s="5">
        <v>0.3</v>
      </c>
      <c r="N515" s="5">
        <v>41.74</v>
      </c>
      <c r="O515" s="5" t="s">
        <v>364</v>
      </c>
      <c r="P515" s="5" t="s">
        <v>364</v>
      </c>
      <c r="Q515" s="5" t="s">
        <v>372</v>
      </c>
      <c r="R515" s="5">
        <v>67</v>
      </c>
      <c r="S515" s="5">
        <v>2814</v>
      </c>
      <c r="T515" s="5">
        <v>223.33</v>
      </c>
      <c r="U515" s="5">
        <v>223.33</v>
      </c>
      <c r="V515" s="5" t="s">
        <v>364</v>
      </c>
      <c r="W515" s="5" t="s">
        <v>1173</v>
      </c>
      <c r="X515" s="5" t="s">
        <v>364</v>
      </c>
      <c r="Y515" s="5" t="s">
        <v>364</v>
      </c>
      <c r="Z515" s="5" t="s">
        <v>364</v>
      </c>
      <c r="AA515" s="5" t="s">
        <v>364</v>
      </c>
      <c r="AB515" s="5" t="s">
        <v>373</v>
      </c>
      <c r="AC515" s="5" t="s">
        <v>361</v>
      </c>
      <c r="AD515" s="5" t="s">
        <v>362</v>
      </c>
      <c r="AE515" s="5" t="s">
        <v>363</v>
      </c>
      <c r="AF515" s="5" t="s">
        <v>364</v>
      </c>
      <c r="AG515" s="5" t="s">
        <v>375</v>
      </c>
      <c r="AH515" s="5" t="s">
        <v>1174</v>
      </c>
      <c r="AI515" s="5" t="s">
        <v>364</v>
      </c>
      <c r="AJ515" s="5" t="s">
        <v>364</v>
      </c>
      <c r="AK515" s="5">
        <v>42</v>
      </c>
      <c r="AL515" s="6">
        <v>5</v>
      </c>
      <c r="AM515" s="6" t="s">
        <v>377</v>
      </c>
      <c r="AN515" s="6">
        <f t="shared" si="48"/>
        <v>0</v>
      </c>
      <c r="AO515" s="6">
        <v>168</v>
      </c>
      <c r="AP515" s="6">
        <v>168</v>
      </c>
      <c r="AQ515" s="6">
        <v>84</v>
      </c>
      <c r="AR515" s="6">
        <f t="shared" si="49"/>
        <v>0</v>
      </c>
      <c r="AS515" s="6">
        <f t="shared" si="50"/>
        <v>0</v>
      </c>
      <c r="AT515" s="6">
        <f t="shared" si="51"/>
        <v>0</v>
      </c>
      <c r="AU515" s="7">
        <v>0.5</v>
      </c>
      <c r="AV515" s="7">
        <f t="shared" si="52"/>
        <v>0.75</v>
      </c>
      <c r="AW515" s="5">
        <v>139.12</v>
      </c>
      <c r="AX515">
        <v>0</v>
      </c>
      <c r="AY515">
        <f>VLOOKUP(A515,'[2]查询当前所有门店保管帐库存（后勤用）'!$D$1:$G$65536,4,FALSE)</f>
        <v>2</v>
      </c>
      <c r="AZ515">
        <f t="shared" si="53"/>
        <v>2</v>
      </c>
    </row>
    <row r="516" spans="1:53">
      <c r="A516" s="5">
        <v>73638</v>
      </c>
      <c r="B516" s="5" t="s">
        <v>534</v>
      </c>
      <c r="C516" s="5"/>
      <c r="D516" s="5"/>
      <c r="E516" s="5" t="s">
        <v>1175</v>
      </c>
      <c r="F516" s="5" t="s">
        <v>460</v>
      </c>
      <c r="G516" s="5" t="s">
        <v>528</v>
      </c>
      <c r="H516" s="5" t="s">
        <v>1162</v>
      </c>
      <c r="I516" s="5">
        <v>24</v>
      </c>
      <c r="J516" s="5">
        <v>2570.5</v>
      </c>
      <c r="K516" s="5">
        <v>1622.5</v>
      </c>
      <c r="L516" s="6" t="s">
        <v>1176</v>
      </c>
      <c r="M516" s="5">
        <v>0.8</v>
      </c>
      <c r="N516" s="5">
        <v>85.68</v>
      </c>
      <c r="O516" s="5" t="s">
        <v>364</v>
      </c>
      <c r="P516" s="5" t="s">
        <v>364</v>
      </c>
      <c r="Q516" s="5" t="s">
        <v>372</v>
      </c>
      <c r="R516" s="5">
        <v>136</v>
      </c>
      <c r="S516" s="5">
        <v>5194.5</v>
      </c>
      <c r="T516" s="5">
        <v>170</v>
      </c>
      <c r="U516" s="5">
        <v>170</v>
      </c>
      <c r="V516" s="5">
        <v>3</v>
      </c>
      <c r="W516" s="5" t="s">
        <v>486</v>
      </c>
      <c r="X516" s="5">
        <v>313</v>
      </c>
      <c r="Y516" s="5" t="s">
        <v>505</v>
      </c>
      <c r="Z516" s="5">
        <v>31304</v>
      </c>
      <c r="AA516" s="5" t="s">
        <v>506</v>
      </c>
      <c r="AB516" s="5" t="s">
        <v>373</v>
      </c>
      <c r="AC516" s="5" t="s">
        <v>361</v>
      </c>
      <c r="AD516" s="5" t="s">
        <v>362</v>
      </c>
      <c r="AE516" s="5" t="s">
        <v>363</v>
      </c>
      <c r="AF516" s="5" t="s">
        <v>479</v>
      </c>
      <c r="AG516" s="5" t="s">
        <v>375</v>
      </c>
      <c r="AH516" s="5" t="s">
        <v>1177</v>
      </c>
      <c r="AI516" s="5" t="s">
        <v>364</v>
      </c>
      <c r="AJ516" s="5" t="s">
        <v>364</v>
      </c>
      <c r="AK516" s="5">
        <v>42</v>
      </c>
      <c r="AL516" s="6">
        <v>5</v>
      </c>
      <c r="AM516" s="6" t="s">
        <v>377</v>
      </c>
      <c r="AN516" s="6">
        <f t="shared" si="48"/>
        <v>0</v>
      </c>
      <c r="AO516" s="6">
        <v>168</v>
      </c>
      <c r="AP516" s="6">
        <v>168</v>
      </c>
      <c r="AQ516" s="6">
        <v>84</v>
      </c>
      <c r="AR516" s="6">
        <f t="shared" si="49"/>
        <v>0</v>
      </c>
      <c r="AS516" s="6">
        <f t="shared" si="50"/>
        <v>0</v>
      </c>
      <c r="AT516" s="6">
        <f t="shared" si="51"/>
        <v>0</v>
      </c>
      <c r="AU516" s="7">
        <v>0.5</v>
      </c>
      <c r="AV516" s="7">
        <f t="shared" si="52"/>
        <v>0.75</v>
      </c>
      <c r="AW516" s="5">
        <v>107.1</v>
      </c>
      <c r="AX516">
        <v>0</v>
      </c>
      <c r="AY516">
        <f>VLOOKUP(A516,'[2]查询当前所有门店保管帐库存（后勤用）'!$D$1:$G$65536,4,FALSE)</f>
        <v>5</v>
      </c>
      <c r="AZ516">
        <f t="shared" si="53"/>
        <v>5</v>
      </c>
    </row>
    <row r="517" spans="1:53">
      <c r="A517" s="5">
        <v>67199</v>
      </c>
      <c r="B517" s="5" t="s">
        <v>534</v>
      </c>
      <c r="C517" s="5"/>
      <c r="D517" s="5"/>
      <c r="E517" s="5" t="s">
        <v>1178</v>
      </c>
      <c r="F517" s="5" t="s">
        <v>460</v>
      </c>
      <c r="G517" s="5" t="s">
        <v>1179</v>
      </c>
      <c r="H517" s="5" t="s">
        <v>1162</v>
      </c>
      <c r="I517" s="5">
        <v>23</v>
      </c>
      <c r="J517" s="5">
        <v>2571.2199999999998</v>
      </c>
      <c r="K517" s="5">
        <v>1880.22</v>
      </c>
      <c r="L517" s="6" t="s">
        <v>1180</v>
      </c>
      <c r="M517" s="5">
        <v>0.77</v>
      </c>
      <c r="N517" s="5">
        <v>85.71</v>
      </c>
      <c r="O517" s="5" t="s">
        <v>364</v>
      </c>
      <c r="P517" s="5" t="s">
        <v>364</v>
      </c>
      <c r="Q517" s="5" t="s">
        <v>372</v>
      </c>
      <c r="R517" s="5">
        <v>128</v>
      </c>
      <c r="S517" s="5">
        <v>3414.24</v>
      </c>
      <c r="T517" s="5">
        <v>166.96</v>
      </c>
      <c r="U517" s="5">
        <v>166.96</v>
      </c>
      <c r="V517" s="5">
        <v>3</v>
      </c>
      <c r="W517" s="5" t="s">
        <v>486</v>
      </c>
      <c r="X517" s="5">
        <v>306</v>
      </c>
      <c r="Y517" s="5" t="s">
        <v>518</v>
      </c>
      <c r="Z517" s="5">
        <v>30601</v>
      </c>
      <c r="AA517" s="5" t="s">
        <v>551</v>
      </c>
      <c r="AB517" s="5" t="s">
        <v>373</v>
      </c>
      <c r="AC517" s="5" t="s">
        <v>361</v>
      </c>
      <c r="AD517" s="5" t="s">
        <v>362</v>
      </c>
      <c r="AE517" s="5" t="s">
        <v>363</v>
      </c>
      <c r="AF517" s="5" t="s">
        <v>479</v>
      </c>
      <c r="AG517" s="5" t="s">
        <v>375</v>
      </c>
      <c r="AH517" s="5" t="s">
        <v>1181</v>
      </c>
      <c r="AI517" s="5" t="s">
        <v>364</v>
      </c>
      <c r="AJ517" s="5" t="s">
        <v>364</v>
      </c>
      <c r="AK517" s="5">
        <v>32</v>
      </c>
      <c r="AL517" s="6">
        <v>5</v>
      </c>
      <c r="AM517" s="6" t="s">
        <v>377</v>
      </c>
      <c r="AN517" s="6">
        <f t="shared" si="48"/>
        <v>0</v>
      </c>
      <c r="AO517" s="6">
        <v>128</v>
      </c>
      <c r="AP517" s="6">
        <v>128</v>
      </c>
      <c r="AQ517" s="6">
        <v>64</v>
      </c>
      <c r="AR517" s="6">
        <f t="shared" si="49"/>
        <v>0</v>
      </c>
      <c r="AS517" s="6">
        <f t="shared" si="50"/>
        <v>0</v>
      </c>
      <c r="AT517" s="6">
        <f t="shared" si="51"/>
        <v>0</v>
      </c>
      <c r="AU517" s="7">
        <v>0.5</v>
      </c>
      <c r="AV517" s="7">
        <f t="shared" si="52"/>
        <v>0.75</v>
      </c>
      <c r="AW517" s="5">
        <v>111.79</v>
      </c>
      <c r="AX517">
        <v>1</v>
      </c>
      <c r="AY517">
        <f>VLOOKUP(A517,'[2]查询当前所有门店保管帐库存（后勤用）'!$D$1:$G$65536,4,FALSE)</f>
        <v>3</v>
      </c>
      <c r="AZ517">
        <f t="shared" si="53"/>
        <v>1</v>
      </c>
    </row>
    <row r="518" spans="1:53">
      <c r="A518" s="5">
        <v>60571</v>
      </c>
      <c r="B518" s="5" t="s">
        <v>534</v>
      </c>
      <c r="C518" s="5"/>
      <c r="D518" s="5"/>
      <c r="E518" s="5" t="s">
        <v>1182</v>
      </c>
      <c r="F518" s="5" t="s">
        <v>460</v>
      </c>
      <c r="G518" s="5" t="s">
        <v>1183</v>
      </c>
      <c r="H518" s="5" t="s">
        <v>1162</v>
      </c>
      <c r="I518" s="5">
        <v>1</v>
      </c>
      <c r="J518" s="5">
        <v>138</v>
      </c>
      <c r="K518" s="5">
        <v>89.7</v>
      </c>
      <c r="L518" s="6" t="s">
        <v>423</v>
      </c>
      <c r="M518" s="5">
        <v>0.03</v>
      </c>
      <c r="N518" s="5">
        <v>4.5999999999999996</v>
      </c>
      <c r="O518" s="5" t="s">
        <v>364</v>
      </c>
      <c r="P518" s="5" t="s">
        <v>364</v>
      </c>
      <c r="Q518" s="5" t="s">
        <v>372</v>
      </c>
      <c r="R518" s="5">
        <v>8</v>
      </c>
      <c r="S518" s="5">
        <v>386.4</v>
      </c>
      <c r="T518" s="5">
        <v>240</v>
      </c>
      <c r="U518" s="5">
        <v>240</v>
      </c>
      <c r="V518" s="5">
        <v>3</v>
      </c>
      <c r="W518" s="5" t="s">
        <v>486</v>
      </c>
      <c r="X518" s="5">
        <v>306</v>
      </c>
      <c r="Y518" s="5" t="s">
        <v>518</v>
      </c>
      <c r="Z518" s="5">
        <v>30601</v>
      </c>
      <c r="AA518" s="5" t="s">
        <v>551</v>
      </c>
      <c r="AB518" s="5" t="s">
        <v>373</v>
      </c>
      <c r="AC518" s="5" t="s">
        <v>361</v>
      </c>
      <c r="AD518" s="5" t="s">
        <v>362</v>
      </c>
      <c r="AE518" s="5" t="s">
        <v>363</v>
      </c>
      <c r="AF518" s="5" t="s">
        <v>479</v>
      </c>
      <c r="AG518" s="5" t="s">
        <v>375</v>
      </c>
      <c r="AH518" s="5" t="s">
        <v>1181</v>
      </c>
      <c r="AI518" s="5" t="s">
        <v>364</v>
      </c>
      <c r="AJ518" s="5" t="s">
        <v>364</v>
      </c>
      <c r="AK518" s="5">
        <v>48.3</v>
      </c>
      <c r="AL518" s="6">
        <v>5</v>
      </c>
      <c r="AM518" s="6" t="s">
        <v>377</v>
      </c>
      <c r="AN518" s="6">
        <f t="shared" si="48"/>
        <v>0</v>
      </c>
      <c r="AO518" s="6">
        <v>138</v>
      </c>
      <c r="AP518" s="6">
        <v>138</v>
      </c>
      <c r="AQ518" s="6">
        <v>69</v>
      </c>
      <c r="AR518" s="6">
        <f t="shared" si="49"/>
        <v>0</v>
      </c>
      <c r="AS518" s="6">
        <f t="shared" si="50"/>
        <v>0</v>
      </c>
      <c r="AT518" s="6">
        <f t="shared" si="51"/>
        <v>0</v>
      </c>
      <c r="AU518" s="7">
        <v>0.3</v>
      </c>
      <c r="AV518" s="7">
        <f t="shared" si="52"/>
        <v>0.65</v>
      </c>
      <c r="AW518" s="5">
        <v>138</v>
      </c>
      <c r="AX518">
        <v>0</v>
      </c>
      <c r="AY518">
        <v>0</v>
      </c>
      <c r="AZ518">
        <f t="shared" si="53"/>
        <v>0</v>
      </c>
    </row>
    <row r="519" spans="1:53">
      <c r="A519" s="5">
        <v>98213</v>
      </c>
      <c r="B519" s="5" t="s">
        <v>534</v>
      </c>
      <c r="C519" s="5"/>
      <c r="D519" s="5"/>
      <c r="E519" s="5" t="s">
        <v>1184</v>
      </c>
      <c r="F519" s="5" t="s">
        <v>460</v>
      </c>
      <c r="G519" s="5" t="s">
        <v>1185</v>
      </c>
      <c r="H519" s="5" t="s">
        <v>1162</v>
      </c>
      <c r="I519" s="5">
        <v>1</v>
      </c>
      <c r="J519" s="5">
        <v>169.42</v>
      </c>
      <c r="K519" s="5">
        <v>100.12</v>
      </c>
      <c r="L519" s="6" t="s">
        <v>1186</v>
      </c>
      <c r="M519" s="5">
        <v>0.03</v>
      </c>
      <c r="N519" s="5">
        <v>5.65</v>
      </c>
      <c r="O519" s="5" t="s">
        <v>364</v>
      </c>
      <c r="P519" s="5" t="s">
        <v>364</v>
      </c>
      <c r="Q519" s="5" t="s">
        <v>372</v>
      </c>
      <c r="R519" s="5">
        <v>6</v>
      </c>
      <c r="S519" s="5">
        <v>415.8</v>
      </c>
      <c r="T519" s="5">
        <v>180</v>
      </c>
      <c r="U519" s="5">
        <v>180</v>
      </c>
      <c r="V519" s="5">
        <v>3</v>
      </c>
      <c r="W519" s="5" t="s">
        <v>486</v>
      </c>
      <c r="X519" s="5">
        <v>312</v>
      </c>
      <c r="Y519" s="5" t="s">
        <v>650</v>
      </c>
      <c r="Z519" s="5">
        <v>31203</v>
      </c>
      <c r="AA519" s="5" t="s">
        <v>650</v>
      </c>
      <c r="AB519" s="5" t="s">
        <v>373</v>
      </c>
      <c r="AC519" s="5" t="s">
        <v>361</v>
      </c>
      <c r="AD519" s="5" t="s">
        <v>362</v>
      </c>
      <c r="AE519" s="5" t="s">
        <v>363</v>
      </c>
      <c r="AF519" s="5" t="s">
        <v>479</v>
      </c>
      <c r="AG519" s="5" t="s">
        <v>375</v>
      </c>
      <c r="AH519" s="5" t="s">
        <v>1187</v>
      </c>
      <c r="AI519" s="5" t="s">
        <v>364</v>
      </c>
      <c r="AJ519" s="5" t="s">
        <v>364</v>
      </c>
      <c r="AK519" s="5">
        <v>69.3</v>
      </c>
      <c r="AL519" s="6">
        <v>5</v>
      </c>
      <c r="AM519" s="6" t="s">
        <v>377</v>
      </c>
      <c r="AN519" s="6">
        <f t="shared" si="48"/>
        <v>0</v>
      </c>
      <c r="AO519" s="6">
        <v>198</v>
      </c>
      <c r="AP519" s="6">
        <v>198</v>
      </c>
      <c r="AQ519" s="6">
        <v>99</v>
      </c>
      <c r="AR519" s="6">
        <f t="shared" si="49"/>
        <v>0</v>
      </c>
      <c r="AS519" s="6">
        <f t="shared" si="50"/>
        <v>0</v>
      </c>
      <c r="AT519" s="6">
        <f t="shared" si="51"/>
        <v>0</v>
      </c>
      <c r="AU519" s="7">
        <v>0.3</v>
      </c>
      <c r="AV519" s="7">
        <f t="shared" si="52"/>
        <v>0.64999999999999991</v>
      </c>
      <c r="AW519" s="5">
        <v>169.42</v>
      </c>
      <c r="AX519">
        <v>0</v>
      </c>
      <c r="AY519">
        <f>VLOOKUP(A519,'[2]查询当前所有门店保管帐库存（后勤用）'!$D$1:$G$65536,4,FALSE)</f>
        <v>1</v>
      </c>
      <c r="AZ519">
        <f t="shared" si="53"/>
        <v>1</v>
      </c>
    </row>
    <row r="520" spans="1:53">
      <c r="A520" s="5">
        <v>49783</v>
      </c>
      <c r="B520" s="5" t="s">
        <v>534</v>
      </c>
      <c r="C520" s="5"/>
      <c r="D520" s="5"/>
      <c r="E520" s="5" t="s">
        <v>1191</v>
      </c>
      <c r="F520" s="5" t="s">
        <v>460</v>
      </c>
      <c r="G520" s="5" t="s">
        <v>1192</v>
      </c>
      <c r="H520" s="5" t="s">
        <v>1193</v>
      </c>
      <c r="I520" s="5" t="s">
        <v>364</v>
      </c>
      <c r="J520" s="5" t="s">
        <v>364</v>
      </c>
      <c r="K520" s="5" t="s">
        <v>364</v>
      </c>
      <c r="L520" s="6" t="s">
        <v>437</v>
      </c>
      <c r="M520" s="5" t="s">
        <v>364</v>
      </c>
      <c r="N520" s="5" t="s">
        <v>364</v>
      </c>
      <c r="O520" s="5" t="s">
        <v>364</v>
      </c>
      <c r="P520" s="5" t="s">
        <v>364</v>
      </c>
      <c r="Q520" s="5" t="s">
        <v>438</v>
      </c>
      <c r="R520" s="5">
        <v>15</v>
      </c>
      <c r="S520" s="5">
        <v>709.95</v>
      </c>
      <c r="T520" s="5" t="s">
        <v>438</v>
      </c>
      <c r="U520" s="5" t="s">
        <v>438</v>
      </c>
      <c r="V520" s="5">
        <v>3</v>
      </c>
      <c r="W520" s="5" t="s">
        <v>486</v>
      </c>
      <c r="X520" s="5">
        <v>306</v>
      </c>
      <c r="Y520" s="5" t="s">
        <v>518</v>
      </c>
      <c r="Z520" s="5">
        <v>30603</v>
      </c>
      <c r="AA520" s="5" t="s">
        <v>519</v>
      </c>
      <c r="AB520" s="5" t="s">
        <v>373</v>
      </c>
      <c r="AC520" s="5" t="s">
        <v>361</v>
      </c>
      <c r="AD520" s="5" t="s">
        <v>362</v>
      </c>
      <c r="AE520" s="5" t="s">
        <v>363</v>
      </c>
      <c r="AF520" s="5" t="s">
        <v>479</v>
      </c>
      <c r="AG520" s="5" t="s">
        <v>375</v>
      </c>
      <c r="AH520" s="5" t="s">
        <v>1194</v>
      </c>
      <c r="AI520" s="5" t="s">
        <v>364</v>
      </c>
      <c r="AJ520" s="5" t="s">
        <v>364</v>
      </c>
      <c r="AK520" s="5">
        <v>48.3</v>
      </c>
      <c r="AL520" s="6">
        <v>5</v>
      </c>
      <c r="AM520" s="6" t="s">
        <v>377</v>
      </c>
      <c r="AN520" s="6">
        <f t="shared" si="48"/>
        <v>0</v>
      </c>
      <c r="AO520" s="6">
        <v>138</v>
      </c>
      <c r="AP520" s="6">
        <v>138</v>
      </c>
      <c r="AQ520" s="6">
        <v>69</v>
      </c>
      <c r="AR520" s="6">
        <f t="shared" si="49"/>
        <v>0</v>
      </c>
      <c r="AS520" s="6">
        <f t="shared" si="50"/>
        <v>0</v>
      </c>
      <c r="AT520" s="6">
        <f t="shared" si="51"/>
        <v>0</v>
      </c>
      <c r="AU520" s="7">
        <v>0.3</v>
      </c>
      <c r="AV520" s="7">
        <f t="shared" si="52"/>
        <v>0.65</v>
      </c>
      <c r="AW520" s="5" t="s">
        <v>438</v>
      </c>
      <c r="AX520">
        <v>0</v>
      </c>
      <c r="AY520">
        <v>0</v>
      </c>
      <c r="AZ520">
        <f t="shared" si="53"/>
        <v>0</v>
      </c>
    </row>
    <row r="521" spans="1:53">
      <c r="A521" s="5">
        <v>98228</v>
      </c>
      <c r="B521" s="5" t="s">
        <v>534</v>
      </c>
      <c r="C521" s="5"/>
      <c r="D521" s="5"/>
      <c r="E521" s="5" t="s">
        <v>1195</v>
      </c>
      <c r="F521" s="5" t="s">
        <v>460</v>
      </c>
      <c r="G521" s="5" t="s">
        <v>1196</v>
      </c>
      <c r="H521" s="5" t="s">
        <v>1197</v>
      </c>
      <c r="I521" s="5" t="s">
        <v>364</v>
      </c>
      <c r="J521" s="5" t="s">
        <v>364</v>
      </c>
      <c r="K521" s="5" t="s">
        <v>364</v>
      </c>
      <c r="L521" s="6" t="s">
        <v>437</v>
      </c>
      <c r="M521" s="5" t="s">
        <v>364</v>
      </c>
      <c r="N521" s="5" t="s">
        <v>364</v>
      </c>
      <c r="O521" s="5" t="s">
        <v>364</v>
      </c>
      <c r="P521" s="5" t="s">
        <v>364</v>
      </c>
      <c r="Q521" s="5" t="s">
        <v>438</v>
      </c>
      <c r="R521" s="5">
        <v>10</v>
      </c>
      <c r="S521" s="5">
        <v>483</v>
      </c>
      <c r="T521" s="5" t="s">
        <v>438</v>
      </c>
      <c r="U521" s="5" t="s">
        <v>438</v>
      </c>
      <c r="V521" s="5">
        <v>3</v>
      </c>
      <c r="W521" s="5" t="s">
        <v>486</v>
      </c>
      <c r="X521" s="5">
        <v>306</v>
      </c>
      <c r="Y521" s="5" t="s">
        <v>518</v>
      </c>
      <c r="Z521" s="5">
        <v>30603</v>
      </c>
      <c r="AA521" s="5" t="s">
        <v>519</v>
      </c>
      <c r="AB521" s="5" t="s">
        <v>373</v>
      </c>
      <c r="AC521" s="5" t="s">
        <v>361</v>
      </c>
      <c r="AD521" s="5" t="s">
        <v>362</v>
      </c>
      <c r="AE521" s="5" t="s">
        <v>363</v>
      </c>
      <c r="AF521" s="5" t="s">
        <v>479</v>
      </c>
      <c r="AG521" s="5" t="s">
        <v>375</v>
      </c>
      <c r="AH521" s="5" t="s">
        <v>1198</v>
      </c>
      <c r="AI521" s="5" t="s">
        <v>364</v>
      </c>
      <c r="AJ521" s="5" t="s">
        <v>364</v>
      </c>
      <c r="AK521" s="5">
        <v>48.3</v>
      </c>
      <c r="AL521" s="6">
        <v>5</v>
      </c>
      <c r="AM521" s="6" t="s">
        <v>377</v>
      </c>
      <c r="AN521" s="6">
        <f t="shared" si="48"/>
        <v>0</v>
      </c>
      <c r="AO521" s="6">
        <v>138</v>
      </c>
      <c r="AP521" s="6">
        <v>138</v>
      </c>
      <c r="AQ521" s="6">
        <v>69</v>
      </c>
      <c r="AR521" s="6">
        <f t="shared" si="49"/>
        <v>0</v>
      </c>
      <c r="AS521" s="6">
        <f t="shared" si="50"/>
        <v>0</v>
      </c>
      <c r="AT521" s="6">
        <f t="shared" si="51"/>
        <v>0</v>
      </c>
      <c r="AU521" s="7">
        <v>0.3</v>
      </c>
      <c r="AV521" s="7">
        <f t="shared" si="52"/>
        <v>0.65</v>
      </c>
      <c r="AW521" s="5" t="s">
        <v>438</v>
      </c>
      <c r="AX521">
        <v>0</v>
      </c>
      <c r="AY521">
        <f>VLOOKUP(A521,'[2]查询当前所有门店保管帐库存（后勤用）'!$D$1:$G$65536,4,FALSE)</f>
        <v>2</v>
      </c>
      <c r="AZ521">
        <f t="shared" si="53"/>
        <v>2</v>
      </c>
    </row>
    <row r="522" spans="1:53">
      <c r="A522" s="5">
        <v>28100</v>
      </c>
      <c r="B522" s="5" t="s">
        <v>351</v>
      </c>
      <c r="C522" s="5"/>
      <c r="D522" s="5"/>
      <c r="E522" s="5" t="s">
        <v>1202</v>
      </c>
      <c r="F522" s="5" t="s">
        <v>460</v>
      </c>
      <c r="G522" s="5" t="s">
        <v>1203</v>
      </c>
      <c r="H522" s="5" t="s">
        <v>1200</v>
      </c>
      <c r="I522" s="5">
        <v>1</v>
      </c>
      <c r="J522" s="5">
        <v>118</v>
      </c>
      <c r="K522" s="5">
        <v>73.2</v>
      </c>
      <c r="L522" s="6" t="s">
        <v>1204</v>
      </c>
      <c r="M522" s="5">
        <v>0.03</v>
      </c>
      <c r="N522" s="5">
        <v>3.93</v>
      </c>
      <c r="O522" s="5" t="s">
        <v>364</v>
      </c>
      <c r="P522" s="5" t="s">
        <v>364</v>
      </c>
      <c r="Q522" s="5" t="s">
        <v>372</v>
      </c>
      <c r="R522" s="5">
        <v>13</v>
      </c>
      <c r="S522" s="5">
        <v>582.4</v>
      </c>
      <c r="T522" s="5">
        <v>390</v>
      </c>
      <c r="U522" s="5">
        <v>390</v>
      </c>
      <c r="V522" s="5">
        <v>3</v>
      </c>
      <c r="W522" s="5" t="s">
        <v>486</v>
      </c>
      <c r="X522" s="5">
        <v>306</v>
      </c>
      <c r="Y522" s="5" t="s">
        <v>518</v>
      </c>
      <c r="Z522" s="5">
        <v>30602</v>
      </c>
      <c r="AA522" s="5" t="s">
        <v>524</v>
      </c>
      <c r="AB522" s="5" t="s">
        <v>373</v>
      </c>
      <c r="AC522" s="5" t="s">
        <v>361</v>
      </c>
      <c r="AD522" s="5" t="s">
        <v>362</v>
      </c>
      <c r="AE522" s="5" t="s">
        <v>363</v>
      </c>
      <c r="AF522" s="5" t="s">
        <v>479</v>
      </c>
      <c r="AG522" s="5" t="s">
        <v>375</v>
      </c>
      <c r="AH522" s="5" t="s">
        <v>1205</v>
      </c>
      <c r="AI522" s="5" t="s">
        <v>364</v>
      </c>
      <c r="AJ522" s="5" t="s">
        <v>364</v>
      </c>
      <c r="AK522" s="5">
        <v>44.8</v>
      </c>
      <c r="AL522" s="6">
        <v>5</v>
      </c>
      <c r="AM522" s="6" t="s">
        <v>377</v>
      </c>
      <c r="AN522" s="6">
        <f t="shared" si="48"/>
        <v>0</v>
      </c>
      <c r="AO522" s="6">
        <v>128</v>
      </c>
      <c r="AP522" s="6">
        <v>128</v>
      </c>
      <c r="AQ522" s="6">
        <v>64</v>
      </c>
      <c r="AR522" s="6">
        <f t="shared" si="49"/>
        <v>0</v>
      </c>
      <c r="AS522" s="6">
        <f t="shared" si="50"/>
        <v>0</v>
      </c>
      <c r="AT522" s="6">
        <f t="shared" si="51"/>
        <v>0</v>
      </c>
      <c r="AU522" s="7">
        <v>0.3</v>
      </c>
      <c r="AV522" s="7">
        <f t="shared" si="52"/>
        <v>0.65</v>
      </c>
      <c r="AW522" s="5">
        <v>118</v>
      </c>
      <c r="AX522">
        <v>0</v>
      </c>
      <c r="AY522">
        <f>VLOOKUP(A522,'[2]查询当前所有门店保管帐库存（后勤用）'!$D$1:$G$65536,4,FALSE)</f>
        <v>2</v>
      </c>
      <c r="AZ522">
        <f t="shared" si="53"/>
        <v>2</v>
      </c>
    </row>
    <row r="523" spans="1:53">
      <c r="A523" s="5">
        <v>60576</v>
      </c>
      <c r="B523" s="5" t="s">
        <v>351</v>
      </c>
      <c r="C523" s="5"/>
      <c r="D523" s="5"/>
      <c r="E523" s="5" t="s">
        <v>1206</v>
      </c>
      <c r="F523" s="5" t="s">
        <v>460</v>
      </c>
      <c r="G523" s="5" t="s">
        <v>1021</v>
      </c>
      <c r="H523" s="5" t="s">
        <v>1200</v>
      </c>
      <c r="I523" s="5" t="s">
        <v>364</v>
      </c>
      <c r="J523" s="5" t="s">
        <v>364</v>
      </c>
      <c r="K523" s="5" t="s">
        <v>364</v>
      </c>
      <c r="L523" s="6" t="s">
        <v>437</v>
      </c>
      <c r="M523" s="5" t="s">
        <v>364</v>
      </c>
      <c r="N523" s="5" t="s">
        <v>364</v>
      </c>
      <c r="O523" s="5" t="s">
        <v>364</v>
      </c>
      <c r="P523" s="5" t="s">
        <v>364</v>
      </c>
      <c r="Q523" s="5" t="s">
        <v>438</v>
      </c>
      <c r="R523" s="5">
        <v>9</v>
      </c>
      <c r="S523" s="5">
        <v>466.2</v>
      </c>
      <c r="T523" s="5" t="s">
        <v>438</v>
      </c>
      <c r="U523" s="5" t="s">
        <v>438</v>
      </c>
      <c r="V523" s="5">
        <v>3</v>
      </c>
      <c r="W523" s="5" t="s">
        <v>486</v>
      </c>
      <c r="X523" s="5">
        <v>302</v>
      </c>
      <c r="Y523" s="5" t="s">
        <v>487</v>
      </c>
      <c r="Z523" s="5">
        <v>30204</v>
      </c>
      <c r="AA523" s="5" t="s">
        <v>885</v>
      </c>
      <c r="AB523" s="5" t="s">
        <v>373</v>
      </c>
      <c r="AC523" s="5" t="s">
        <v>361</v>
      </c>
      <c r="AD523" s="5" t="s">
        <v>362</v>
      </c>
      <c r="AE523" s="5" t="s">
        <v>363</v>
      </c>
      <c r="AF523" s="5" t="s">
        <v>479</v>
      </c>
      <c r="AG523" s="5" t="s">
        <v>375</v>
      </c>
      <c r="AH523" s="5" t="s">
        <v>1207</v>
      </c>
      <c r="AI523" s="5" t="s">
        <v>364</v>
      </c>
      <c r="AJ523" s="5" t="s">
        <v>364</v>
      </c>
      <c r="AK523" s="5">
        <v>51.8</v>
      </c>
      <c r="AL523" s="6">
        <v>5</v>
      </c>
      <c r="AM523" s="6" t="s">
        <v>377</v>
      </c>
      <c r="AN523" s="6">
        <f t="shared" si="48"/>
        <v>0</v>
      </c>
      <c r="AO523" s="6">
        <v>148</v>
      </c>
      <c r="AP523" s="6">
        <v>148</v>
      </c>
      <c r="AQ523" s="6">
        <v>74</v>
      </c>
      <c r="AR523" s="6">
        <f t="shared" si="49"/>
        <v>0</v>
      </c>
      <c r="AS523" s="6">
        <f t="shared" si="50"/>
        <v>0</v>
      </c>
      <c r="AT523" s="6">
        <f t="shared" si="51"/>
        <v>0</v>
      </c>
      <c r="AU523" s="7">
        <v>0.3</v>
      </c>
      <c r="AV523" s="7">
        <f t="shared" si="52"/>
        <v>0.65</v>
      </c>
      <c r="AW523" s="5" t="s">
        <v>438</v>
      </c>
      <c r="AX523">
        <v>0</v>
      </c>
      <c r="AY523">
        <f>VLOOKUP(A523,'[2]查询当前所有门店保管帐库存（后勤用）'!$D$1:$G$65536,4,FALSE)</f>
        <v>2</v>
      </c>
      <c r="AZ523">
        <f t="shared" si="53"/>
        <v>2</v>
      </c>
    </row>
    <row r="524" spans="1:53">
      <c r="A524" s="5">
        <v>98098</v>
      </c>
      <c r="B524" s="5" t="s">
        <v>351</v>
      </c>
      <c r="C524" s="5"/>
      <c r="D524" s="5"/>
      <c r="E524" s="5" t="s">
        <v>1208</v>
      </c>
      <c r="F524" s="5" t="s">
        <v>460</v>
      </c>
      <c r="G524" s="5" t="s">
        <v>775</v>
      </c>
      <c r="H524" s="5" t="s">
        <v>1200</v>
      </c>
      <c r="I524" s="5" t="s">
        <v>364</v>
      </c>
      <c r="J524" s="5" t="s">
        <v>364</v>
      </c>
      <c r="K524" s="5" t="s">
        <v>364</v>
      </c>
      <c r="L524" s="6" t="s">
        <v>437</v>
      </c>
      <c r="M524" s="5" t="s">
        <v>364</v>
      </c>
      <c r="N524" s="5" t="s">
        <v>364</v>
      </c>
      <c r="O524" s="5" t="s">
        <v>364</v>
      </c>
      <c r="P524" s="5" t="s">
        <v>364</v>
      </c>
      <c r="Q524" s="5" t="s">
        <v>438</v>
      </c>
      <c r="R524" s="5">
        <v>8</v>
      </c>
      <c r="S524" s="5">
        <v>834.4</v>
      </c>
      <c r="T524" s="5" t="s">
        <v>438</v>
      </c>
      <c r="U524" s="5" t="s">
        <v>438</v>
      </c>
      <c r="V524" s="5">
        <v>3</v>
      </c>
      <c r="W524" s="5" t="s">
        <v>486</v>
      </c>
      <c r="X524" s="5">
        <v>313</v>
      </c>
      <c r="Y524" s="5" t="s">
        <v>505</v>
      </c>
      <c r="Z524" s="5">
        <v>31303</v>
      </c>
      <c r="AA524" s="5" t="s">
        <v>556</v>
      </c>
      <c r="AB524" s="5" t="s">
        <v>373</v>
      </c>
      <c r="AC524" s="5" t="s">
        <v>361</v>
      </c>
      <c r="AD524" s="5" t="s">
        <v>362</v>
      </c>
      <c r="AE524" s="5" t="s">
        <v>363</v>
      </c>
      <c r="AF524" s="5" t="s">
        <v>479</v>
      </c>
      <c r="AG524" s="5" t="s">
        <v>375</v>
      </c>
      <c r="AH524" s="5" t="s">
        <v>1209</v>
      </c>
      <c r="AI524" s="5" t="s">
        <v>364</v>
      </c>
      <c r="AJ524" s="5" t="s">
        <v>364</v>
      </c>
      <c r="AK524" s="5">
        <v>104.3</v>
      </c>
      <c r="AL524" s="6">
        <v>5</v>
      </c>
      <c r="AM524" s="6" t="s">
        <v>377</v>
      </c>
      <c r="AN524" s="6">
        <f t="shared" si="48"/>
        <v>0</v>
      </c>
      <c r="AO524" s="6">
        <v>298</v>
      </c>
      <c r="AP524" s="6">
        <v>298</v>
      </c>
      <c r="AQ524" s="6">
        <v>149</v>
      </c>
      <c r="AR524" s="6">
        <f t="shared" si="49"/>
        <v>0</v>
      </c>
      <c r="AS524" s="6">
        <f t="shared" si="50"/>
        <v>0</v>
      </c>
      <c r="AT524" s="6">
        <f t="shared" si="51"/>
        <v>0</v>
      </c>
      <c r="AU524" s="7">
        <v>0.3</v>
      </c>
      <c r="AV524" s="7">
        <f t="shared" si="52"/>
        <v>0.64999999999999991</v>
      </c>
      <c r="AW524" s="5" t="s">
        <v>438</v>
      </c>
      <c r="AX524">
        <v>0</v>
      </c>
      <c r="AY524">
        <f>VLOOKUP(A524,'[2]查询当前所有门店保管帐库存（后勤用）'!$D$1:$G$65536,4,FALSE)</f>
        <v>5</v>
      </c>
      <c r="AZ524">
        <f t="shared" si="53"/>
        <v>5</v>
      </c>
    </row>
    <row r="525" spans="1:53">
      <c r="A525" s="5">
        <v>60575</v>
      </c>
      <c r="B525" s="5" t="s">
        <v>351</v>
      </c>
      <c r="C525" s="5"/>
      <c r="D525" s="5"/>
      <c r="E525" s="5" t="s">
        <v>1210</v>
      </c>
      <c r="F525" s="5" t="s">
        <v>460</v>
      </c>
      <c r="G525" s="5" t="s">
        <v>1211</v>
      </c>
      <c r="H525" s="5" t="s">
        <v>1200</v>
      </c>
      <c r="I525" s="5">
        <v>1</v>
      </c>
      <c r="J525" s="5">
        <v>169.39</v>
      </c>
      <c r="K525" s="5">
        <v>100.09</v>
      </c>
      <c r="L525" s="6" t="s">
        <v>1212</v>
      </c>
      <c r="M525" s="5">
        <v>0.03</v>
      </c>
      <c r="N525" s="5">
        <v>5.65</v>
      </c>
      <c r="O525" s="5" t="s">
        <v>364</v>
      </c>
      <c r="P525" s="5" t="s">
        <v>364</v>
      </c>
      <c r="Q525" s="5" t="s">
        <v>372</v>
      </c>
      <c r="R525" s="5">
        <v>8</v>
      </c>
      <c r="S525" s="5">
        <v>554.4</v>
      </c>
      <c r="T525" s="5">
        <v>240</v>
      </c>
      <c r="U525" s="5">
        <v>240</v>
      </c>
      <c r="V525" s="5">
        <v>3</v>
      </c>
      <c r="W525" s="5" t="s">
        <v>486</v>
      </c>
      <c r="X525" s="5">
        <v>302</v>
      </c>
      <c r="Y525" s="5" t="s">
        <v>487</v>
      </c>
      <c r="Z525" s="5">
        <v>30202</v>
      </c>
      <c r="AA525" s="5" t="s">
        <v>699</v>
      </c>
      <c r="AB525" s="5" t="s">
        <v>373</v>
      </c>
      <c r="AC525" s="5" t="s">
        <v>361</v>
      </c>
      <c r="AD525" s="5" t="s">
        <v>362</v>
      </c>
      <c r="AE525" s="5" t="s">
        <v>363</v>
      </c>
      <c r="AF525" s="5" t="s">
        <v>479</v>
      </c>
      <c r="AG525" s="5" t="s">
        <v>375</v>
      </c>
      <c r="AH525" s="5" t="s">
        <v>1213</v>
      </c>
      <c r="AI525" s="5" t="s">
        <v>364</v>
      </c>
      <c r="AJ525" s="5" t="s">
        <v>364</v>
      </c>
      <c r="AK525" s="5">
        <v>69.3</v>
      </c>
      <c r="AL525" s="6">
        <v>5</v>
      </c>
      <c r="AM525" s="6" t="s">
        <v>377</v>
      </c>
      <c r="AN525" s="6">
        <f t="shared" si="48"/>
        <v>0</v>
      </c>
      <c r="AO525" s="6">
        <v>198</v>
      </c>
      <c r="AP525" s="6">
        <v>198</v>
      </c>
      <c r="AQ525" s="6">
        <v>99</v>
      </c>
      <c r="AR525" s="6">
        <f t="shared" si="49"/>
        <v>0</v>
      </c>
      <c r="AS525" s="6">
        <f t="shared" si="50"/>
        <v>0</v>
      </c>
      <c r="AT525" s="6">
        <f t="shared" si="51"/>
        <v>0</v>
      </c>
      <c r="AU525" s="7">
        <v>0.3</v>
      </c>
      <c r="AV525" s="7">
        <f t="shared" si="52"/>
        <v>0.64999999999999991</v>
      </c>
      <c r="AW525" s="5">
        <v>169.39</v>
      </c>
      <c r="AX525">
        <v>0</v>
      </c>
      <c r="AY525">
        <f>VLOOKUP(A525,'[2]查询当前所有门店保管帐库存（后勤用）'!$D$1:$G$65536,4,FALSE)</f>
        <v>1</v>
      </c>
      <c r="AZ525">
        <f t="shared" si="53"/>
        <v>1</v>
      </c>
    </row>
    <row r="526" spans="1:53">
      <c r="A526" s="5">
        <v>73674</v>
      </c>
      <c r="B526" s="5" t="s">
        <v>351</v>
      </c>
      <c r="C526" s="5"/>
      <c r="D526" s="5"/>
      <c r="E526" s="5" t="s">
        <v>1214</v>
      </c>
      <c r="F526" s="5" t="s">
        <v>460</v>
      </c>
      <c r="G526" s="5" t="s">
        <v>1179</v>
      </c>
      <c r="H526" s="5" t="s">
        <v>1215</v>
      </c>
      <c r="I526" s="5">
        <v>8</v>
      </c>
      <c r="J526" s="5">
        <v>1268.2</v>
      </c>
      <c r="K526" s="5">
        <v>992.2</v>
      </c>
      <c r="L526" s="6" t="s">
        <v>1216</v>
      </c>
      <c r="M526" s="5">
        <v>0.27</v>
      </c>
      <c r="N526" s="5">
        <v>42.27</v>
      </c>
      <c r="O526" s="5">
        <v>4</v>
      </c>
      <c r="P526" s="5">
        <v>138</v>
      </c>
      <c r="Q526" s="5">
        <v>15</v>
      </c>
      <c r="R526" s="5">
        <v>207</v>
      </c>
      <c r="S526" s="5">
        <v>7141.5</v>
      </c>
      <c r="T526" s="5">
        <v>776.25</v>
      </c>
      <c r="U526" s="5">
        <v>791.25</v>
      </c>
      <c r="V526" s="5">
        <v>3</v>
      </c>
      <c r="W526" s="5" t="s">
        <v>486</v>
      </c>
      <c r="X526" s="5">
        <v>306</v>
      </c>
      <c r="Y526" s="5" t="s">
        <v>518</v>
      </c>
      <c r="Z526" s="5">
        <v>30601</v>
      </c>
      <c r="AA526" s="5" t="s">
        <v>551</v>
      </c>
      <c r="AB526" s="5" t="s">
        <v>373</v>
      </c>
      <c r="AC526" s="5" t="s">
        <v>361</v>
      </c>
      <c r="AD526" s="5" t="s">
        <v>362</v>
      </c>
      <c r="AE526" s="5" t="s">
        <v>363</v>
      </c>
      <c r="AF526" s="5" t="s">
        <v>479</v>
      </c>
      <c r="AG526" s="5" t="s">
        <v>375</v>
      </c>
      <c r="AH526" s="5" t="s">
        <v>1217</v>
      </c>
      <c r="AI526" s="5" t="s">
        <v>364</v>
      </c>
      <c r="AJ526" s="5" t="s">
        <v>364</v>
      </c>
      <c r="AK526" s="5">
        <v>34.5</v>
      </c>
      <c r="AL526" s="6">
        <v>25668</v>
      </c>
      <c r="AM526" s="6" t="s">
        <v>1106</v>
      </c>
      <c r="AN526" s="6">
        <f t="shared" si="48"/>
        <v>0</v>
      </c>
      <c r="AO526" s="6">
        <v>168</v>
      </c>
      <c r="AP526" s="6">
        <v>168</v>
      </c>
      <c r="AQ526" s="6">
        <v>84</v>
      </c>
      <c r="AR526" s="6">
        <f t="shared" si="49"/>
        <v>0</v>
      </c>
      <c r="AS526" s="6">
        <f t="shared" si="50"/>
        <v>0</v>
      </c>
      <c r="AT526" s="6">
        <f t="shared" si="51"/>
        <v>0</v>
      </c>
      <c r="AU526" s="7">
        <v>0.5892857142857143</v>
      </c>
      <c r="AV526" s="7">
        <f t="shared" si="52"/>
        <v>0.7946428571428571</v>
      </c>
      <c r="AW526" s="5">
        <v>158.53</v>
      </c>
      <c r="AX526">
        <v>0</v>
      </c>
      <c r="AY526">
        <f>VLOOKUP(A526,'[2]查询当前所有门店保管帐库存（后勤用）'!$D$1:$G$65536,4,FALSE)</f>
        <v>9</v>
      </c>
      <c r="AZ526">
        <f t="shared" si="53"/>
        <v>9</v>
      </c>
    </row>
    <row r="527" spans="1:53">
      <c r="A527" s="5">
        <v>67208</v>
      </c>
      <c r="B527" s="5" t="s">
        <v>351</v>
      </c>
      <c r="C527" s="5"/>
      <c r="D527" s="5"/>
      <c r="E527" s="5" t="s">
        <v>1218</v>
      </c>
      <c r="F527" s="5" t="s">
        <v>460</v>
      </c>
      <c r="G527" s="5" t="s">
        <v>1047</v>
      </c>
      <c r="H527" s="5" t="s">
        <v>1215</v>
      </c>
      <c r="I527" s="5">
        <v>68</v>
      </c>
      <c r="J527" s="5">
        <v>9376.98</v>
      </c>
      <c r="K527" s="5">
        <v>6735.98</v>
      </c>
      <c r="L527" s="6" t="s">
        <v>1219</v>
      </c>
      <c r="M527" s="5">
        <v>2.27</v>
      </c>
      <c r="N527" s="5">
        <v>312.57</v>
      </c>
      <c r="O527" s="5" t="s">
        <v>364</v>
      </c>
      <c r="P527" s="5" t="s">
        <v>364</v>
      </c>
      <c r="Q527" s="5" t="s">
        <v>372</v>
      </c>
      <c r="R527" s="5">
        <v>146</v>
      </c>
      <c r="S527" s="5">
        <v>5777</v>
      </c>
      <c r="T527" s="5">
        <v>64.41</v>
      </c>
      <c r="U527" s="5">
        <v>64.41</v>
      </c>
      <c r="V527" s="5">
        <v>3</v>
      </c>
      <c r="W527" s="5" t="s">
        <v>486</v>
      </c>
      <c r="X527" s="5">
        <v>304</v>
      </c>
      <c r="Y527" s="5" t="s">
        <v>496</v>
      </c>
      <c r="Z527" s="5">
        <v>30407</v>
      </c>
      <c r="AA527" s="5" t="s">
        <v>626</v>
      </c>
      <c r="AB527" s="5" t="s">
        <v>373</v>
      </c>
      <c r="AC527" s="5" t="s">
        <v>361</v>
      </c>
      <c r="AD527" s="5" t="s">
        <v>362</v>
      </c>
      <c r="AE527" s="5" t="s">
        <v>363</v>
      </c>
      <c r="AF527" s="5" t="s">
        <v>479</v>
      </c>
      <c r="AG527" s="5" t="s">
        <v>375</v>
      </c>
      <c r="AH527" s="5" t="s">
        <v>1159</v>
      </c>
      <c r="AI527" s="5" t="s">
        <v>364</v>
      </c>
      <c r="AJ527" s="5" t="s">
        <v>364</v>
      </c>
      <c r="AK527" s="5">
        <v>42</v>
      </c>
      <c r="AL527" s="6">
        <v>5</v>
      </c>
      <c r="AM527" s="6" t="s">
        <v>377</v>
      </c>
      <c r="AN527" s="6">
        <f t="shared" si="48"/>
        <v>0</v>
      </c>
      <c r="AO527" s="6">
        <v>168</v>
      </c>
      <c r="AP527" s="6">
        <v>168</v>
      </c>
      <c r="AQ527" s="6">
        <v>84</v>
      </c>
      <c r="AR527" s="6">
        <f t="shared" si="49"/>
        <v>0</v>
      </c>
      <c r="AS527" s="6">
        <f t="shared" si="50"/>
        <v>0</v>
      </c>
      <c r="AT527" s="6">
        <f t="shared" si="51"/>
        <v>0</v>
      </c>
      <c r="AU527" s="7">
        <v>0.5</v>
      </c>
      <c r="AV527" s="7">
        <f t="shared" si="52"/>
        <v>0.75</v>
      </c>
      <c r="AW527" s="5">
        <v>137.9</v>
      </c>
      <c r="AX527">
        <v>2</v>
      </c>
      <c r="AY527">
        <f>VLOOKUP(A527,'[2]查询当前所有门店保管帐库存（后勤用）'!$D$1:$G$65536,4,FALSE)</f>
        <v>2</v>
      </c>
      <c r="AZ527">
        <f t="shared" si="53"/>
        <v>-2</v>
      </c>
      <c r="BA527">
        <v>5</v>
      </c>
    </row>
    <row r="528" spans="1:53">
      <c r="A528" s="5">
        <v>67201</v>
      </c>
      <c r="B528" s="5" t="s">
        <v>351</v>
      </c>
      <c r="C528" s="5"/>
      <c r="D528" s="5"/>
      <c r="E528" s="5" t="s">
        <v>1220</v>
      </c>
      <c r="F528" s="5" t="s">
        <v>460</v>
      </c>
      <c r="G528" s="5" t="s">
        <v>1221</v>
      </c>
      <c r="H528" s="5" t="s">
        <v>1215</v>
      </c>
      <c r="I528" s="5">
        <v>28</v>
      </c>
      <c r="J528" s="5">
        <v>4497.12</v>
      </c>
      <c r="K528" s="5">
        <v>3214.86</v>
      </c>
      <c r="L528" s="6" t="s">
        <v>1222</v>
      </c>
      <c r="M528" s="5">
        <v>0.93</v>
      </c>
      <c r="N528" s="5">
        <v>149.9</v>
      </c>
      <c r="O528" s="5" t="s">
        <v>364</v>
      </c>
      <c r="P528" s="5" t="s">
        <v>364</v>
      </c>
      <c r="Q528" s="5" t="s">
        <v>372</v>
      </c>
      <c r="R528" s="5">
        <v>148</v>
      </c>
      <c r="S528" s="5">
        <v>6761.04</v>
      </c>
      <c r="T528" s="5">
        <v>158.57</v>
      </c>
      <c r="U528" s="5">
        <v>158.57</v>
      </c>
      <c r="V528" s="5">
        <v>3</v>
      </c>
      <c r="W528" s="5" t="s">
        <v>486</v>
      </c>
      <c r="X528" s="5">
        <v>312</v>
      </c>
      <c r="Y528" s="5" t="s">
        <v>650</v>
      </c>
      <c r="Z528" s="5">
        <v>31203</v>
      </c>
      <c r="AA528" s="5" t="s">
        <v>650</v>
      </c>
      <c r="AB528" s="5" t="s">
        <v>373</v>
      </c>
      <c r="AC528" s="5" t="s">
        <v>361</v>
      </c>
      <c r="AD528" s="5" t="s">
        <v>362</v>
      </c>
      <c r="AE528" s="5" t="s">
        <v>363</v>
      </c>
      <c r="AF528" s="5" t="s">
        <v>479</v>
      </c>
      <c r="AG528" s="5" t="s">
        <v>375</v>
      </c>
      <c r="AH528" s="5" t="s">
        <v>1187</v>
      </c>
      <c r="AI528" s="5" t="s">
        <v>364</v>
      </c>
      <c r="AJ528" s="5" t="s">
        <v>364</v>
      </c>
      <c r="AK528" s="5">
        <v>49.5</v>
      </c>
      <c r="AL528" s="6">
        <v>5</v>
      </c>
      <c r="AM528" s="6" t="s">
        <v>377</v>
      </c>
      <c r="AN528" s="6">
        <f t="shared" si="48"/>
        <v>0</v>
      </c>
      <c r="AO528" s="6">
        <v>198</v>
      </c>
      <c r="AP528" s="6">
        <v>198</v>
      </c>
      <c r="AQ528" s="6">
        <v>99</v>
      </c>
      <c r="AR528" s="6">
        <f t="shared" si="49"/>
        <v>0</v>
      </c>
      <c r="AS528" s="6">
        <f t="shared" si="50"/>
        <v>0</v>
      </c>
      <c r="AT528" s="6">
        <f t="shared" si="51"/>
        <v>0</v>
      </c>
      <c r="AU528" s="7">
        <v>0.5</v>
      </c>
      <c r="AV528" s="7">
        <f t="shared" si="52"/>
        <v>0.75</v>
      </c>
      <c r="AW528" s="5">
        <v>160.61000000000001</v>
      </c>
      <c r="AX528">
        <v>0</v>
      </c>
      <c r="AY528">
        <f>VLOOKUP(A528,'[2]查询当前所有门店保管帐库存（后勤用）'!$D$1:$G$65536,4,FALSE)</f>
        <v>3</v>
      </c>
      <c r="AZ528">
        <f t="shared" si="53"/>
        <v>3</v>
      </c>
    </row>
    <row r="529" spans="1:54">
      <c r="A529" s="5">
        <v>67121</v>
      </c>
      <c r="B529" s="5" t="s">
        <v>351</v>
      </c>
      <c r="C529" s="5"/>
      <c r="D529" s="5"/>
      <c r="E529" s="5" t="s">
        <v>1223</v>
      </c>
      <c r="F529" s="5" t="s">
        <v>460</v>
      </c>
      <c r="G529" s="5" t="s">
        <v>1221</v>
      </c>
      <c r="H529" s="5" t="s">
        <v>1215</v>
      </c>
      <c r="I529" s="5">
        <v>35</v>
      </c>
      <c r="J529" s="5">
        <v>4509.8900000000003</v>
      </c>
      <c r="K529" s="5">
        <v>3377.39</v>
      </c>
      <c r="L529" s="6" t="s">
        <v>1224</v>
      </c>
      <c r="M529" s="5">
        <v>1.17</v>
      </c>
      <c r="N529" s="5">
        <v>150.33000000000001</v>
      </c>
      <c r="O529" s="5" t="s">
        <v>364</v>
      </c>
      <c r="P529" s="5" t="s">
        <v>364</v>
      </c>
      <c r="Q529" s="5" t="s">
        <v>372</v>
      </c>
      <c r="R529" s="5">
        <v>175</v>
      </c>
      <c r="S529" s="5">
        <v>5413.77</v>
      </c>
      <c r="T529" s="5">
        <v>150</v>
      </c>
      <c r="U529" s="5">
        <v>150</v>
      </c>
      <c r="V529" s="5">
        <v>3</v>
      </c>
      <c r="W529" s="5" t="s">
        <v>486</v>
      </c>
      <c r="X529" s="5">
        <v>306</v>
      </c>
      <c r="Y529" s="5" t="s">
        <v>518</v>
      </c>
      <c r="Z529" s="5">
        <v>30601</v>
      </c>
      <c r="AA529" s="5" t="s">
        <v>551</v>
      </c>
      <c r="AB529" s="5" t="s">
        <v>373</v>
      </c>
      <c r="AC529" s="5" t="s">
        <v>361</v>
      </c>
      <c r="AD529" s="5" t="s">
        <v>362</v>
      </c>
      <c r="AE529" s="5" t="s">
        <v>363</v>
      </c>
      <c r="AF529" s="5" t="s">
        <v>479</v>
      </c>
      <c r="AG529" s="5" t="s">
        <v>375</v>
      </c>
      <c r="AH529" s="5" t="s">
        <v>1225</v>
      </c>
      <c r="AI529" s="5" t="s">
        <v>364</v>
      </c>
      <c r="AJ529" s="5" t="s">
        <v>364</v>
      </c>
      <c r="AK529" s="5">
        <v>34.5</v>
      </c>
      <c r="AL529" s="6">
        <v>5</v>
      </c>
      <c r="AM529" s="6" t="s">
        <v>377</v>
      </c>
      <c r="AN529" s="6">
        <f t="shared" si="48"/>
        <v>0</v>
      </c>
      <c r="AO529" s="6">
        <v>138</v>
      </c>
      <c r="AP529" s="6">
        <v>138</v>
      </c>
      <c r="AQ529" s="6">
        <v>69</v>
      </c>
      <c r="AR529" s="6">
        <f t="shared" si="49"/>
        <v>0</v>
      </c>
      <c r="AS529" s="6">
        <f t="shared" si="50"/>
        <v>0</v>
      </c>
      <c r="AT529" s="6">
        <f t="shared" si="51"/>
        <v>0</v>
      </c>
      <c r="AU529" s="7">
        <v>0.5</v>
      </c>
      <c r="AV529" s="7">
        <f t="shared" si="52"/>
        <v>0.75</v>
      </c>
      <c r="AW529" s="5">
        <v>128.85</v>
      </c>
      <c r="AX529">
        <v>1</v>
      </c>
      <c r="AY529">
        <f>VLOOKUP(A529,'[2]查询当前所有门店保管帐库存（后勤用）'!$D$1:$G$65536,4,FALSE)</f>
        <v>10</v>
      </c>
      <c r="AZ529">
        <f t="shared" si="53"/>
        <v>8</v>
      </c>
    </row>
    <row r="530" spans="1:54">
      <c r="A530" s="5">
        <v>42934</v>
      </c>
      <c r="B530" s="5" t="s">
        <v>351</v>
      </c>
      <c r="C530" s="5"/>
      <c r="D530" s="5"/>
      <c r="E530" s="5" t="s">
        <v>1226</v>
      </c>
      <c r="F530" s="5" t="s">
        <v>460</v>
      </c>
      <c r="G530" s="5" t="s">
        <v>1227</v>
      </c>
      <c r="H530" s="5" t="s">
        <v>1215</v>
      </c>
      <c r="I530" s="5">
        <v>14</v>
      </c>
      <c r="J530" s="5">
        <v>2205.83</v>
      </c>
      <c r="K530" s="5">
        <v>1597.83</v>
      </c>
      <c r="L530" s="6" t="s">
        <v>1228</v>
      </c>
      <c r="M530" s="5">
        <v>0.47</v>
      </c>
      <c r="N530" s="5">
        <v>73.53</v>
      </c>
      <c r="O530" s="5" t="s">
        <v>364</v>
      </c>
      <c r="P530" s="5" t="s">
        <v>364</v>
      </c>
      <c r="Q530" s="5" t="s">
        <v>372</v>
      </c>
      <c r="R530" s="5">
        <v>60</v>
      </c>
      <c r="S530" s="5">
        <v>2516.94</v>
      </c>
      <c r="T530" s="5">
        <v>128.57</v>
      </c>
      <c r="U530" s="5">
        <v>128.57</v>
      </c>
      <c r="V530" s="5">
        <v>3</v>
      </c>
      <c r="W530" s="5" t="s">
        <v>486</v>
      </c>
      <c r="X530" s="5">
        <v>312</v>
      </c>
      <c r="Y530" s="5" t="s">
        <v>650</v>
      </c>
      <c r="Z530" s="5">
        <v>31203</v>
      </c>
      <c r="AA530" s="5" t="s">
        <v>650</v>
      </c>
      <c r="AB530" s="5" t="s">
        <v>373</v>
      </c>
      <c r="AC530" s="5" t="s">
        <v>361</v>
      </c>
      <c r="AD530" s="5" t="s">
        <v>362</v>
      </c>
      <c r="AE530" s="5" t="s">
        <v>363</v>
      </c>
      <c r="AF530" s="5" t="s">
        <v>479</v>
      </c>
      <c r="AG530" s="5" t="s">
        <v>375</v>
      </c>
      <c r="AH530" s="5" t="s">
        <v>1229</v>
      </c>
      <c r="AI530" s="5" t="s">
        <v>364</v>
      </c>
      <c r="AJ530" s="5" t="s">
        <v>364</v>
      </c>
      <c r="AK530" s="5">
        <v>44.5</v>
      </c>
      <c r="AL530" s="6">
        <v>5</v>
      </c>
      <c r="AM530" s="6" t="s">
        <v>377</v>
      </c>
      <c r="AN530" s="6">
        <f t="shared" si="48"/>
        <v>0</v>
      </c>
      <c r="AO530" s="6">
        <v>178</v>
      </c>
      <c r="AP530" s="6">
        <v>178</v>
      </c>
      <c r="AQ530" s="6">
        <v>89</v>
      </c>
      <c r="AR530" s="6">
        <f t="shared" si="49"/>
        <v>0</v>
      </c>
      <c r="AS530" s="6">
        <f t="shared" si="50"/>
        <v>0</v>
      </c>
      <c r="AT530" s="6">
        <f t="shared" si="51"/>
        <v>0</v>
      </c>
      <c r="AU530" s="7">
        <v>0.5</v>
      </c>
      <c r="AV530" s="7">
        <f t="shared" si="52"/>
        <v>0.75</v>
      </c>
      <c r="AW530" s="5">
        <v>157.56</v>
      </c>
      <c r="AX530">
        <v>1</v>
      </c>
      <c r="AY530">
        <f>VLOOKUP(A530,'[2]查询当前所有门店保管帐库存（后勤用）'!$D$1:$G$65536,4,FALSE)</f>
        <v>1</v>
      </c>
      <c r="AZ530">
        <f t="shared" si="53"/>
        <v>-1</v>
      </c>
      <c r="BA530">
        <v>3</v>
      </c>
    </row>
    <row r="531" spans="1:54">
      <c r="A531" s="5">
        <v>83372</v>
      </c>
      <c r="B531" s="5" t="s">
        <v>351</v>
      </c>
      <c r="C531" s="5"/>
      <c r="D531" s="5"/>
      <c r="E531" s="5" t="s">
        <v>1230</v>
      </c>
      <c r="F531" s="5" t="s">
        <v>460</v>
      </c>
      <c r="G531" s="5" t="s">
        <v>1005</v>
      </c>
      <c r="H531" s="5" t="s">
        <v>1215</v>
      </c>
      <c r="I531" s="5">
        <v>29</v>
      </c>
      <c r="J531" s="5">
        <v>3435.06</v>
      </c>
      <c r="K531" s="5">
        <v>2487.7800000000002</v>
      </c>
      <c r="L531" s="6" t="s">
        <v>1231</v>
      </c>
      <c r="M531" s="5">
        <v>0.97</v>
      </c>
      <c r="N531" s="5">
        <v>114.5</v>
      </c>
      <c r="O531" s="5" t="s">
        <v>364</v>
      </c>
      <c r="P531" s="5" t="s">
        <v>364</v>
      </c>
      <c r="Q531" s="5" t="s">
        <v>372</v>
      </c>
      <c r="R531" s="5">
        <v>121</v>
      </c>
      <c r="S531" s="5">
        <v>3873.74</v>
      </c>
      <c r="T531" s="5">
        <v>125.17</v>
      </c>
      <c r="U531" s="5">
        <v>125.17</v>
      </c>
      <c r="V531" s="5">
        <v>3</v>
      </c>
      <c r="W531" s="5" t="s">
        <v>486</v>
      </c>
      <c r="X531" s="5">
        <v>313</v>
      </c>
      <c r="Y531" s="5" t="s">
        <v>505</v>
      </c>
      <c r="Z531" s="5">
        <v>31304</v>
      </c>
      <c r="AA531" s="5" t="s">
        <v>506</v>
      </c>
      <c r="AB531" s="5" t="s">
        <v>373</v>
      </c>
      <c r="AC531" s="5" t="s">
        <v>361</v>
      </c>
      <c r="AD531" s="5" t="s">
        <v>362</v>
      </c>
      <c r="AE531" s="5" t="s">
        <v>363</v>
      </c>
      <c r="AF531" s="5" t="s">
        <v>479</v>
      </c>
      <c r="AG531" s="5" t="s">
        <v>375</v>
      </c>
      <c r="AH531" s="5" t="s">
        <v>1232</v>
      </c>
      <c r="AI531" s="5" t="s">
        <v>364</v>
      </c>
      <c r="AJ531" s="5" t="s">
        <v>364</v>
      </c>
      <c r="AK531" s="5">
        <v>39.5</v>
      </c>
      <c r="AL531" s="6">
        <v>5</v>
      </c>
      <c r="AM531" s="6" t="s">
        <v>377</v>
      </c>
      <c r="AN531" s="6">
        <f t="shared" ref="AN531:AN594" si="54">AK531*C531</f>
        <v>0</v>
      </c>
      <c r="AO531" s="6">
        <v>158</v>
      </c>
      <c r="AP531" s="6">
        <v>158</v>
      </c>
      <c r="AQ531" s="6">
        <v>79</v>
      </c>
      <c r="AR531" s="6">
        <f t="shared" ref="AR531:AR594" si="55">AQ531*C531</f>
        <v>0</v>
      </c>
      <c r="AS531" s="6">
        <f t="shared" ref="AS531:AS594" si="56">D531-AN531</f>
        <v>0</v>
      </c>
      <c r="AT531" s="6">
        <f t="shared" ref="AT531:AT594" si="57">AR531-(AK531*C531)</f>
        <v>0</v>
      </c>
      <c r="AU531" s="7">
        <v>0.5</v>
      </c>
      <c r="AV531" s="7">
        <f t="shared" ref="AV531:AV594" si="58">(AP531-AK531)/AP531</f>
        <v>0.75</v>
      </c>
      <c r="AW531" s="5">
        <v>118.45</v>
      </c>
      <c r="AX531">
        <v>0</v>
      </c>
      <c r="AY531">
        <f>VLOOKUP(A531,'[2]查询当前所有门店保管帐库存（后勤用）'!$D$1:$G$65536,4,FALSE)</f>
        <v>2</v>
      </c>
      <c r="AZ531">
        <f t="shared" si="53"/>
        <v>2</v>
      </c>
    </row>
    <row r="532" spans="1:54">
      <c r="A532" s="5">
        <v>111878</v>
      </c>
      <c r="B532" s="5" t="s">
        <v>351</v>
      </c>
      <c r="C532" s="5"/>
      <c r="D532" s="5"/>
      <c r="E532" s="5" t="s">
        <v>1233</v>
      </c>
      <c r="F532" s="5" t="s">
        <v>460</v>
      </c>
      <c r="G532" s="5" t="s">
        <v>1079</v>
      </c>
      <c r="H532" s="5" t="s">
        <v>1234</v>
      </c>
      <c r="I532" s="5">
        <v>13</v>
      </c>
      <c r="J532" s="5">
        <v>1593.03</v>
      </c>
      <c r="K532" s="5">
        <v>1170.1099999999999</v>
      </c>
      <c r="L532" s="6" t="s">
        <v>1235</v>
      </c>
      <c r="M532" s="5">
        <v>0.43</v>
      </c>
      <c r="N532" s="5">
        <v>53.1</v>
      </c>
      <c r="O532" s="5" t="s">
        <v>364</v>
      </c>
      <c r="P532" s="5" t="s">
        <v>364</v>
      </c>
      <c r="Q532" s="5" t="s">
        <v>372</v>
      </c>
      <c r="R532" s="5">
        <v>59</v>
      </c>
      <c r="S532" s="5">
        <v>1930.48</v>
      </c>
      <c r="T532" s="5">
        <v>136.15</v>
      </c>
      <c r="U532" s="5">
        <v>136.15</v>
      </c>
      <c r="V532" s="5">
        <v>3</v>
      </c>
      <c r="W532" s="5" t="s">
        <v>486</v>
      </c>
      <c r="X532" s="5">
        <v>302</v>
      </c>
      <c r="Y532" s="5" t="s">
        <v>487</v>
      </c>
      <c r="Z532" s="5">
        <v>30205</v>
      </c>
      <c r="AA532" s="5" t="s">
        <v>693</v>
      </c>
      <c r="AB532" s="5" t="s">
        <v>373</v>
      </c>
      <c r="AC532" s="5" t="s">
        <v>361</v>
      </c>
      <c r="AD532" s="5" t="s">
        <v>362</v>
      </c>
      <c r="AE532" s="5" t="s">
        <v>363</v>
      </c>
      <c r="AF532" s="5" t="s">
        <v>479</v>
      </c>
      <c r="AG532" s="5" t="s">
        <v>375</v>
      </c>
      <c r="AH532" s="5" t="s">
        <v>1236</v>
      </c>
      <c r="AI532" s="5" t="s">
        <v>364</v>
      </c>
      <c r="AJ532" s="5" t="s">
        <v>364</v>
      </c>
      <c r="AK532" s="5">
        <v>34.5</v>
      </c>
      <c r="AL532" s="6">
        <v>5</v>
      </c>
      <c r="AM532" s="6" t="s">
        <v>377</v>
      </c>
      <c r="AN532" s="6">
        <f t="shared" si="54"/>
        <v>0</v>
      </c>
      <c r="AO532" s="6">
        <v>138</v>
      </c>
      <c r="AP532" s="6">
        <v>138</v>
      </c>
      <c r="AQ532" s="6">
        <v>69</v>
      </c>
      <c r="AR532" s="6">
        <f t="shared" si="55"/>
        <v>0</v>
      </c>
      <c r="AS532" s="6">
        <f t="shared" si="56"/>
        <v>0</v>
      </c>
      <c r="AT532" s="6">
        <f t="shared" si="57"/>
        <v>0</v>
      </c>
      <c r="AU532" s="7">
        <v>0.5</v>
      </c>
      <c r="AV532" s="7">
        <f t="shared" si="58"/>
        <v>0.75</v>
      </c>
      <c r="AW532" s="5">
        <v>122.54</v>
      </c>
      <c r="AX532">
        <v>0</v>
      </c>
      <c r="AY532">
        <f>VLOOKUP(A532,'[2]查询当前所有门店保管帐库存（后勤用）'!$D$1:$G$65536,4,FALSE)</f>
        <v>7</v>
      </c>
      <c r="AZ532">
        <f t="shared" si="53"/>
        <v>7</v>
      </c>
    </row>
    <row r="533" spans="1:54">
      <c r="A533" s="5">
        <v>97514</v>
      </c>
      <c r="B533" s="5" t="s">
        <v>351</v>
      </c>
      <c r="C533" s="5"/>
      <c r="D533" s="5"/>
      <c r="E533" s="5" t="s">
        <v>1240</v>
      </c>
      <c r="F533" s="5" t="s">
        <v>460</v>
      </c>
      <c r="G533" s="5" t="s">
        <v>1044</v>
      </c>
      <c r="H533" s="5" t="s">
        <v>1241</v>
      </c>
      <c r="I533" s="5" t="s">
        <v>364</v>
      </c>
      <c r="J533" s="5" t="s">
        <v>364</v>
      </c>
      <c r="K533" s="5" t="s">
        <v>364</v>
      </c>
      <c r="L533" s="6" t="s">
        <v>437</v>
      </c>
      <c r="M533" s="5" t="s">
        <v>364</v>
      </c>
      <c r="N533" s="5" t="s">
        <v>364</v>
      </c>
      <c r="O533" s="5" t="s">
        <v>364</v>
      </c>
      <c r="P533" s="5" t="s">
        <v>364</v>
      </c>
      <c r="Q533" s="5" t="s">
        <v>438</v>
      </c>
      <c r="R533" s="5">
        <v>11</v>
      </c>
      <c r="S533" s="5">
        <v>352</v>
      </c>
      <c r="T533" s="5" t="s">
        <v>438</v>
      </c>
      <c r="U533" s="5" t="s">
        <v>438</v>
      </c>
      <c r="V533" s="5">
        <v>3</v>
      </c>
      <c r="W533" s="5" t="s">
        <v>486</v>
      </c>
      <c r="X533" s="5">
        <v>314</v>
      </c>
      <c r="Y533" s="5" t="s">
        <v>715</v>
      </c>
      <c r="Z533" s="5">
        <v>31401</v>
      </c>
      <c r="AA533" s="5" t="s">
        <v>715</v>
      </c>
      <c r="AB533" s="5" t="s">
        <v>364</v>
      </c>
      <c r="AC533" s="5" t="s">
        <v>361</v>
      </c>
      <c r="AD533" s="5" t="s">
        <v>362</v>
      </c>
      <c r="AE533" s="5" t="s">
        <v>363</v>
      </c>
      <c r="AF533" s="5" t="s">
        <v>479</v>
      </c>
      <c r="AG533" s="5" t="s">
        <v>375</v>
      </c>
      <c r="AH533" s="5" t="s">
        <v>1242</v>
      </c>
      <c r="AI533" s="5" t="s">
        <v>364</v>
      </c>
      <c r="AJ533" s="5" t="s">
        <v>364</v>
      </c>
      <c r="AK533" s="5">
        <v>32</v>
      </c>
      <c r="AL533" s="6">
        <v>5</v>
      </c>
      <c r="AM533" s="6" t="s">
        <v>377</v>
      </c>
      <c r="AN533" s="6">
        <f t="shared" si="54"/>
        <v>0</v>
      </c>
      <c r="AO533" s="6">
        <v>128</v>
      </c>
      <c r="AP533" s="6">
        <v>128</v>
      </c>
      <c r="AQ533" s="6">
        <v>64</v>
      </c>
      <c r="AR533" s="6">
        <f t="shared" si="55"/>
        <v>0</v>
      </c>
      <c r="AS533" s="6">
        <f t="shared" si="56"/>
        <v>0</v>
      </c>
      <c r="AT533" s="6">
        <f t="shared" si="57"/>
        <v>0</v>
      </c>
      <c r="AU533" s="7">
        <v>0.5</v>
      </c>
      <c r="AV533" s="7">
        <f t="shared" si="58"/>
        <v>0.75</v>
      </c>
      <c r="AW533" s="5" t="s">
        <v>438</v>
      </c>
      <c r="AX533">
        <v>0</v>
      </c>
      <c r="AY533">
        <v>0</v>
      </c>
      <c r="AZ533">
        <f t="shared" si="53"/>
        <v>0</v>
      </c>
    </row>
    <row r="534" spans="1:54">
      <c r="A534" s="5">
        <v>46420</v>
      </c>
      <c r="B534" s="5" t="s">
        <v>351</v>
      </c>
      <c r="C534" s="5"/>
      <c r="D534" s="5"/>
      <c r="E534" s="5" t="s">
        <v>1249</v>
      </c>
      <c r="F534" s="5" t="s">
        <v>353</v>
      </c>
      <c r="G534" s="5" t="s">
        <v>528</v>
      </c>
      <c r="H534" s="5" t="s">
        <v>1250</v>
      </c>
      <c r="I534" s="5">
        <v>7</v>
      </c>
      <c r="J534" s="5">
        <v>576.73</v>
      </c>
      <c r="K534" s="5">
        <v>375.13</v>
      </c>
      <c r="L534" s="6" t="s">
        <v>1251</v>
      </c>
      <c r="M534" s="5">
        <v>0.23</v>
      </c>
      <c r="N534" s="5">
        <v>19.22</v>
      </c>
      <c r="O534" s="5" t="s">
        <v>364</v>
      </c>
      <c r="P534" s="5" t="s">
        <v>364</v>
      </c>
      <c r="Q534" s="5" t="s">
        <v>372</v>
      </c>
      <c r="R534" s="5">
        <v>36</v>
      </c>
      <c r="S534" s="5">
        <v>1090.5</v>
      </c>
      <c r="T534" s="5">
        <v>154.29</v>
      </c>
      <c r="U534" s="5">
        <v>154.29</v>
      </c>
      <c r="V534" s="5">
        <v>3</v>
      </c>
      <c r="W534" s="5" t="s">
        <v>486</v>
      </c>
      <c r="X534" s="5">
        <v>314</v>
      </c>
      <c r="Y534" s="5" t="s">
        <v>715</v>
      </c>
      <c r="Z534" s="5">
        <v>31403</v>
      </c>
      <c r="AA534" s="5" t="s">
        <v>830</v>
      </c>
      <c r="AB534" s="5" t="s">
        <v>364</v>
      </c>
      <c r="AC534" s="5" t="s">
        <v>361</v>
      </c>
      <c r="AD534" s="5" t="s">
        <v>362</v>
      </c>
      <c r="AE534" s="5" t="s">
        <v>363</v>
      </c>
      <c r="AF534" s="5" t="s">
        <v>479</v>
      </c>
      <c r="AG534" s="5" t="s">
        <v>375</v>
      </c>
      <c r="AH534" s="5" t="s">
        <v>1252</v>
      </c>
      <c r="AI534" s="5" t="s">
        <v>364</v>
      </c>
      <c r="AJ534" s="5" t="s">
        <v>364</v>
      </c>
      <c r="AK534" s="5">
        <v>27.3</v>
      </c>
      <c r="AL534" s="6">
        <v>5</v>
      </c>
      <c r="AM534" s="6" t="s">
        <v>377</v>
      </c>
      <c r="AN534" s="6">
        <f t="shared" si="54"/>
        <v>0</v>
      </c>
      <c r="AO534" s="6">
        <v>88</v>
      </c>
      <c r="AP534" s="6">
        <v>88</v>
      </c>
      <c r="AQ534" s="6">
        <v>44</v>
      </c>
      <c r="AR534" s="6">
        <f t="shared" si="55"/>
        <v>0</v>
      </c>
      <c r="AS534" s="6">
        <f t="shared" si="56"/>
        <v>0</v>
      </c>
      <c r="AT534" s="6">
        <f t="shared" si="57"/>
        <v>0</v>
      </c>
      <c r="AU534" s="7">
        <v>0.37954545454545452</v>
      </c>
      <c r="AV534" s="7">
        <f t="shared" si="58"/>
        <v>0.68977272727272732</v>
      </c>
      <c r="AW534" s="5">
        <v>82.39</v>
      </c>
      <c r="AX534">
        <v>0</v>
      </c>
      <c r="AY534">
        <f>VLOOKUP(A534,'[2]查询当前所有门店保管帐库存（后勤用）'!$D$1:$G$65536,4,FALSE)</f>
        <v>9</v>
      </c>
      <c r="AZ534">
        <f t="shared" si="53"/>
        <v>9</v>
      </c>
    </row>
    <row r="535" spans="1:54">
      <c r="A535" s="5">
        <v>45075</v>
      </c>
      <c r="B535" s="5" t="s">
        <v>351</v>
      </c>
      <c r="C535" s="5"/>
      <c r="D535" s="5"/>
      <c r="E535" s="5" t="s">
        <v>1253</v>
      </c>
      <c r="F535" s="5" t="s">
        <v>353</v>
      </c>
      <c r="G535" s="5" t="s">
        <v>1254</v>
      </c>
      <c r="H535" s="5" t="s">
        <v>1250</v>
      </c>
      <c r="I535" s="5" t="s">
        <v>364</v>
      </c>
      <c r="J535" s="5" t="s">
        <v>364</v>
      </c>
      <c r="K535" s="5" t="s">
        <v>364</v>
      </c>
      <c r="L535" s="6" t="s">
        <v>437</v>
      </c>
      <c r="M535" s="5" t="s">
        <v>364</v>
      </c>
      <c r="N535" s="5" t="s">
        <v>364</v>
      </c>
      <c r="O535" s="5" t="s">
        <v>364</v>
      </c>
      <c r="P535" s="5" t="s">
        <v>364</v>
      </c>
      <c r="Q535" s="5" t="s">
        <v>438</v>
      </c>
      <c r="R535" s="5">
        <v>12</v>
      </c>
      <c r="S535" s="5">
        <v>411.6</v>
      </c>
      <c r="T535" s="5" t="s">
        <v>438</v>
      </c>
      <c r="U535" s="5" t="s">
        <v>438</v>
      </c>
      <c r="V535" s="5">
        <v>3</v>
      </c>
      <c r="W535" s="5" t="s">
        <v>486</v>
      </c>
      <c r="X535" s="5">
        <v>304</v>
      </c>
      <c r="Y535" s="5" t="s">
        <v>496</v>
      </c>
      <c r="Z535" s="5">
        <v>30404</v>
      </c>
      <c r="AA535" s="5" t="s">
        <v>497</v>
      </c>
      <c r="AB535" s="5" t="s">
        <v>364</v>
      </c>
      <c r="AC535" s="5" t="s">
        <v>361</v>
      </c>
      <c r="AD535" s="5" t="s">
        <v>362</v>
      </c>
      <c r="AE535" s="5" t="s">
        <v>363</v>
      </c>
      <c r="AF535" s="5" t="s">
        <v>479</v>
      </c>
      <c r="AG535" s="5" t="s">
        <v>375</v>
      </c>
      <c r="AH535" s="5" t="s">
        <v>1255</v>
      </c>
      <c r="AI535" s="5" t="s">
        <v>364</v>
      </c>
      <c r="AJ535" s="5" t="s">
        <v>364</v>
      </c>
      <c r="AK535" s="5">
        <v>34.299999999999997</v>
      </c>
      <c r="AL535" s="6">
        <v>5</v>
      </c>
      <c r="AM535" s="6" t="s">
        <v>377</v>
      </c>
      <c r="AN535" s="6">
        <f t="shared" si="54"/>
        <v>0</v>
      </c>
      <c r="AO535" s="6">
        <v>98</v>
      </c>
      <c r="AP535" s="6">
        <v>98</v>
      </c>
      <c r="AQ535" s="6">
        <v>49</v>
      </c>
      <c r="AR535" s="6">
        <f t="shared" si="55"/>
        <v>0</v>
      </c>
      <c r="AS535" s="6">
        <f t="shared" si="56"/>
        <v>0</v>
      </c>
      <c r="AT535" s="6">
        <f t="shared" si="57"/>
        <v>0</v>
      </c>
      <c r="AU535" s="7">
        <v>0.3</v>
      </c>
      <c r="AV535" s="7">
        <f t="shared" si="58"/>
        <v>0.65</v>
      </c>
      <c r="AW535" s="5" t="s">
        <v>438</v>
      </c>
      <c r="AX535">
        <v>0</v>
      </c>
      <c r="AY535">
        <f>VLOOKUP(A535,'[2]查询当前所有门店保管帐库存（后勤用）'!$D$1:$G$65536,4,FALSE)</f>
        <v>10</v>
      </c>
      <c r="AZ535">
        <f t="shared" si="53"/>
        <v>10</v>
      </c>
    </row>
    <row r="536" spans="1:54">
      <c r="A536" s="5">
        <v>101042</v>
      </c>
      <c r="B536" s="5" t="s">
        <v>351</v>
      </c>
      <c r="C536" s="5"/>
      <c r="D536" s="5"/>
      <c r="E536" s="5" t="s">
        <v>1256</v>
      </c>
      <c r="F536" s="5" t="s">
        <v>353</v>
      </c>
      <c r="G536" s="5" t="s">
        <v>1257</v>
      </c>
      <c r="H536" s="5" t="s">
        <v>1258</v>
      </c>
      <c r="I536" s="5">
        <v>2</v>
      </c>
      <c r="J536" s="5">
        <v>156</v>
      </c>
      <c r="K536" s="5">
        <v>101.4</v>
      </c>
      <c r="L536" s="6" t="s">
        <v>423</v>
      </c>
      <c r="M536" s="5">
        <v>7.0000000000000007E-2</v>
      </c>
      <c r="N536" s="5">
        <v>5.2</v>
      </c>
      <c r="O536" s="5">
        <v>41</v>
      </c>
      <c r="P536" s="5">
        <v>1119.3</v>
      </c>
      <c r="Q536" s="5">
        <v>615</v>
      </c>
      <c r="R536" s="5">
        <v>5</v>
      </c>
      <c r="S536" s="5">
        <v>136.5</v>
      </c>
      <c r="T536" s="5">
        <v>75</v>
      </c>
      <c r="U536" s="5">
        <v>690</v>
      </c>
      <c r="V536" s="5">
        <v>3</v>
      </c>
      <c r="W536" s="5" t="s">
        <v>486</v>
      </c>
      <c r="X536" s="5">
        <v>306</v>
      </c>
      <c r="Y536" s="5" t="s">
        <v>518</v>
      </c>
      <c r="Z536" s="5">
        <v>30602</v>
      </c>
      <c r="AA536" s="5" t="s">
        <v>524</v>
      </c>
      <c r="AB536" s="5" t="s">
        <v>373</v>
      </c>
      <c r="AC536" s="5" t="s">
        <v>361</v>
      </c>
      <c r="AD536" s="5" t="s">
        <v>362</v>
      </c>
      <c r="AE536" s="5" t="s">
        <v>363</v>
      </c>
      <c r="AF536" s="5" t="s">
        <v>479</v>
      </c>
      <c r="AG536" s="5" t="s">
        <v>375</v>
      </c>
      <c r="AH536" s="5" t="s">
        <v>1259</v>
      </c>
      <c r="AI536" s="5" t="s">
        <v>364</v>
      </c>
      <c r="AJ536" s="5" t="s">
        <v>364</v>
      </c>
      <c r="AK536" s="5">
        <v>27.3</v>
      </c>
      <c r="AL536" s="6">
        <v>25080</v>
      </c>
      <c r="AM536" s="6" t="s">
        <v>491</v>
      </c>
      <c r="AN536" s="6">
        <f t="shared" si="54"/>
        <v>0</v>
      </c>
      <c r="AO536" s="6">
        <v>78</v>
      </c>
      <c r="AP536" s="6">
        <v>78</v>
      </c>
      <c r="AQ536" s="6">
        <v>39</v>
      </c>
      <c r="AR536" s="6">
        <f t="shared" si="55"/>
        <v>0</v>
      </c>
      <c r="AS536" s="6">
        <f t="shared" si="56"/>
        <v>0</v>
      </c>
      <c r="AT536" s="6">
        <f t="shared" si="57"/>
        <v>0</v>
      </c>
      <c r="AU536" s="7">
        <v>0.3</v>
      </c>
      <c r="AV536" s="7">
        <f t="shared" si="58"/>
        <v>0.65</v>
      </c>
      <c r="AW536" s="5">
        <v>78</v>
      </c>
      <c r="AX536">
        <v>1</v>
      </c>
      <c r="AY536">
        <f>VLOOKUP(A536,'[2]查询当前所有门店保管帐库存（后勤用）'!$D$1:$G$65536,4,FALSE)</f>
        <v>2</v>
      </c>
      <c r="AZ536">
        <f t="shared" si="53"/>
        <v>0</v>
      </c>
    </row>
    <row r="537" spans="1:54">
      <c r="A537" s="5">
        <v>56221</v>
      </c>
      <c r="B537" s="5" t="s">
        <v>351</v>
      </c>
      <c r="C537" s="5"/>
      <c r="D537" s="5"/>
      <c r="E537" s="5" t="s">
        <v>1260</v>
      </c>
      <c r="F537" s="5" t="s">
        <v>353</v>
      </c>
      <c r="G537" s="5" t="s">
        <v>1261</v>
      </c>
      <c r="H537" s="5" t="s">
        <v>1262</v>
      </c>
      <c r="I537" s="5">
        <v>20</v>
      </c>
      <c r="J537" s="5">
        <v>1346.95</v>
      </c>
      <c r="K537" s="5">
        <v>786.95</v>
      </c>
      <c r="L537" s="6" t="s">
        <v>1263</v>
      </c>
      <c r="M537" s="5">
        <v>0.67</v>
      </c>
      <c r="N537" s="5">
        <v>44.9</v>
      </c>
      <c r="O537" s="5" t="s">
        <v>364</v>
      </c>
      <c r="P537" s="5" t="s">
        <v>364</v>
      </c>
      <c r="Q537" s="5" t="s">
        <v>372</v>
      </c>
      <c r="R537" s="5">
        <v>149</v>
      </c>
      <c r="S537" s="5">
        <v>4182.92</v>
      </c>
      <c r="T537" s="5">
        <v>223.5</v>
      </c>
      <c r="U537" s="5">
        <v>223.5</v>
      </c>
      <c r="V537" s="5">
        <v>7</v>
      </c>
      <c r="W537" s="5" t="s">
        <v>1264</v>
      </c>
      <c r="X537" s="5">
        <v>702</v>
      </c>
      <c r="Y537" s="5" t="s">
        <v>1265</v>
      </c>
      <c r="Z537" s="5">
        <v>70209</v>
      </c>
      <c r="AA537" s="5" t="s">
        <v>1266</v>
      </c>
      <c r="AB537" s="5" t="s">
        <v>373</v>
      </c>
      <c r="AC537" s="5" t="s">
        <v>361</v>
      </c>
      <c r="AD537" s="5" t="s">
        <v>362</v>
      </c>
      <c r="AE537" s="5" t="s">
        <v>363</v>
      </c>
      <c r="AF537" s="5" t="s">
        <v>374</v>
      </c>
      <c r="AG537" s="5" t="s">
        <v>375</v>
      </c>
      <c r="AH537" s="5" t="s">
        <v>1267</v>
      </c>
      <c r="AI537" s="5" t="s">
        <v>364</v>
      </c>
      <c r="AJ537" s="5" t="s">
        <v>364</v>
      </c>
      <c r="AK537" s="5">
        <v>28</v>
      </c>
      <c r="AL537" s="6">
        <v>5</v>
      </c>
      <c r="AM537" s="6" t="s">
        <v>377</v>
      </c>
      <c r="AN537" s="6">
        <f t="shared" si="54"/>
        <v>0</v>
      </c>
      <c r="AO537" s="6">
        <v>80</v>
      </c>
      <c r="AP537" s="6">
        <v>80</v>
      </c>
      <c r="AQ537" s="6">
        <v>40</v>
      </c>
      <c r="AR537" s="6">
        <f t="shared" si="55"/>
        <v>0</v>
      </c>
      <c r="AS537" s="6">
        <f t="shared" si="56"/>
        <v>0</v>
      </c>
      <c r="AT537" s="6">
        <f t="shared" si="57"/>
        <v>0</v>
      </c>
      <c r="AU537" s="7">
        <v>0.3</v>
      </c>
      <c r="AV537" s="7">
        <f t="shared" si="58"/>
        <v>0.65</v>
      </c>
      <c r="AW537" s="5">
        <v>67.349999999999994</v>
      </c>
      <c r="AX537">
        <v>1</v>
      </c>
      <c r="AY537">
        <f>VLOOKUP(A537,'[2]查询当前所有门店保管帐库存（后勤用）'!$D$1:$G$65536,4,FALSE)</f>
        <v>4</v>
      </c>
      <c r="AZ537">
        <f t="shared" si="53"/>
        <v>2</v>
      </c>
    </row>
    <row r="538" spans="1:54">
      <c r="A538" s="5">
        <v>108094</v>
      </c>
      <c r="B538" s="5" t="s">
        <v>351</v>
      </c>
      <c r="C538" s="5">
        <f>VLOOKUP(A538,[1]查询时间段分门店销售明细!$D$1:$N$65536,11,FALSE)</f>
        <v>2</v>
      </c>
      <c r="D538" s="5">
        <f>VLOOKUP(A538,[1]查询时间段分门店销售明细!$D$1:$O$65536,12,FALSE)</f>
        <v>44</v>
      </c>
      <c r="E538" s="5" t="s">
        <v>1268</v>
      </c>
      <c r="F538" s="5" t="s">
        <v>1269</v>
      </c>
      <c r="G538" s="5" t="s">
        <v>1270</v>
      </c>
      <c r="H538" s="5" t="s">
        <v>1271</v>
      </c>
      <c r="I538" s="5">
        <v>100</v>
      </c>
      <c r="J538" s="5">
        <v>2002.16</v>
      </c>
      <c r="K538" s="5">
        <v>1336.56</v>
      </c>
      <c r="L538" s="6" t="s">
        <v>1272</v>
      </c>
      <c r="M538" s="5">
        <v>3.33</v>
      </c>
      <c r="N538" s="5">
        <v>66.739999999999995</v>
      </c>
      <c r="O538" s="5" t="s">
        <v>364</v>
      </c>
      <c r="P538" s="5" t="s">
        <v>364</v>
      </c>
      <c r="Q538" s="5" t="s">
        <v>372</v>
      </c>
      <c r="R538" s="5">
        <v>292</v>
      </c>
      <c r="S538" s="5">
        <v>1939.0000002199999</v>
      </c>
      <c r="T538" s="5">
        <v>87.6</v>
      </c>
      <c r="U538" s="5">
        <v>87.6</v>
      </c>
      <c r="V538" s="5">
        <v>7</v>
      </c>
      <c r="W538" s="5" t="s">
        <v>1264</v>
      </c>
      <c r="X538" s="5">
        <v>702</v>
      </c>
      <c r="Y538" s="5" t="s">
        <v>1265</v>
      </c>
      <c r="Z538" s="5">
        <v>70206</v>
      </c>
      <c r="AA538" s="5" t="s">
        <v>1273</v>
      </c>
      <c r="AB538" s="5" t="s">
        <v>373</v>
      </c>
      <c r="AC538" s="5" t="s">
        <v>361</v>
      </c>
      <c r="AD538" s="5" t="s">
        <v>362</v>
      </c>
      <c r="AE538" s="5" t="s">
        <v>363</v>
      </c>
      <c r="AF538" s="5" t="s">
        <v>374</v>
      </c>
      <c r="AG538" s="5" t="s">
        <v>375</v>
      </c>
      <c r="AH538" s="5" t="s">
        <v>1274</v>
      </c>
      <c r="AI538" s="5" t="s">
        <v>364</v>
      </c>
      <c r="AJ538" s="5" t="s">
        <v>364</v>
      </c>
      <c r="AK538" s="5">
        <v>6.6</v>
      </c>
      <c r="AL538" s="6">
        <v>5</v>
      </c>
      <c r="AM538" s="6" t="s">
        <v>377</v>
      </c>
      <c r="AN538" s="6">
        <f t="shared" si="54"/>
        <v>13.2</v>
      </c>
      <c r="AO538" s="6">
        <v>22</v>
      </c>
      <c r="AP538" s="6">
        <v>22</v>
      </c>
      <c r="AQ538" s="6">
        <v>11</v>
      </c>
      <c r="AR538" s="6">
        <f t="shared" si="55"/>
        <v>22</v>
      </c>
      <c r="AS538" s="6">
        <f t="shared" si="56"/>
        <v>30.8</v>
      </c>
      <c r="AT538" s="6">
        <f t="shared" si="57"/>
        <v>8.8000000000000007</v>
      </c>
      <c r="AU538" s="7">
        <v>0.4</v>
      </c>
      <c r="AV538" s="7">
        <f t="shared" si="58"/>
        <v>0.70000000000000007</v>
      </c>
      <c r="AW538" s="5">
        <v>20.02</v>
      </c>
      <c r="AX538">
        <v>2</v>
      </c>
      <c r="AY538">
        <f>VLOOKUP(A538,'[2]查询当前所有门店保管帐库存（后勤用）'!$D$1:$G$65536,4,FALSE)</f>
        <v>10</v>
      </c>
      <c r="AZ538">
        <f t="shared" si="53"/>
        <v>6</v>
      </c>
    </row>
    <row r="539" spans="1:54">
      <c r="A539" s="5">
        <v>108095</v>
      </c>
      <c r="B539" s="5" t="s">
        <v>351</v>
      </c>
      <c r="C539" s="5">
        <f>VLOOKUP(A539,[1]查询时间段分门店销售明细!$D$1:$N$65536,11,FALSE)</f>
        <v>1</v>
      </c>
      <c r="D539" s="5">
        <f>VLOOKUP(A539,[1]查询时间段分门店销售明细!$D$1:$O$65536,12,FALSE)</f>
        <v>36</v>
      </c>
      <c r="E539" s="5" t="s">
        <v>1268</v>
      </c>
      <c r="F539" s="5" t="s">
        <v>1269</v>
      </c>
      <c r="G539" s="5" t="s">
        <v>1275</v>
      </c>
      <c r="H539" s="5" t="s">
        <v>1271</v>
      </c>
      <c r="I539" s="5">
        <v>76</v>
      </c>
      <c r="J539" s="5">
        <v>2543.23</v>
      </c>
      <c r="K539" s="5">
        <v>1721.47</v>
      </c>
      <c r="L539" s="6" t="s">
        <v>1276</v>
      </c>
      <c r="M539" s="5">
        <v>2.5299999999999998</v>
      </c>
      <c r="N539" s="5">
        <v>84.77</v>
      </c>
      <c r="O539" s="5" t="s">
        <v>364</v>
      </c>
      <c r="P539" s="5" t="s">
        <v>364</v>
      </c>
      <c r="Q539" s="5" t="s">
        <v>372</v>
      </c>
      <c r="R539" s="5">
        <v>283</v>
      </c>
      <c r="S539" s="5">
        <v>3061.52</v>
      </c>
      <c r="T539" s="5">
        <v>111.71</v>
      </c>
      <c r="U539" s="5">
        <v>111.71</v>
      </c>
      <c r="V539" s="5">
        <v>7</v>
      </c>
      <c r="W539" s="5" t="s">
        <v>1264</v>
      </c>
      <c r="X539" s="5">
        <v>702</v>
      </c>
      <c r="Y539" s="5" t="s">
        <v>1265</v>
      </c>
      <c r="Z539" s="5">
        <v>70206</v>
      </c>
      <c r="AA539" s="5" t="s">
        <v>1273</v>
      </c>
      <c r="AB539" s="5" t="s">
        <v>373</v>
      </c>
      <c r="AC539" s="5" t="s">
        <v>361</v>
      </c>
      <c r="AD539" s="5" t="s">
        <v>362</v>
      </c>
      <c r="AE539" s="5" t="s">
        <v>363</v>
      </c>
      <c r="AF539" s="5" t="s">
        <v>374</v>
      </c>
      <c r="AG539" s="5" t="s">
        <v>375</v>
      </c>
      <c r="AH539" s="5" t="s">
        <v>1274</v>
      </c>
      <c r="AI539" s="5" t="s">
        <v>364</v>
      </c>
      <c r="AJ539" s="5" t="s">
        <v>364</v>
      </c>
      <c r="AK539" s="5">
        <v>10.8</v>
      </c>
      <c r="AL539" s="6">
        <v>5</v>
      </c>
      <c r="AM539" s="6" t="s">
        <v>377</v>
      </c>
      <c r="AN539" s="6">
        <f t="shared" si="54"/>
        <v>10.8</v>
      </c>
      <c r="AO539" s="6">
        <v>36</v>
      </c>
      <c r="AP539" s="6">
        <v>36</v>
      </c>
      <c r="AQ539" s="6">
        <v>18</v>
      </c>
      <c r="AR539" s="6">
        <f t="shared" si="55"/>
        <v>18</v>
      </c>
      <c r="AS539" s="6">
        <f t="shared" si="56"/>
        <v>25.2</v>
      </c>
      <c r="AT539" s="6">
        <f t="shared" si="57"/>
        <v>7.1999999999999993</v>
      </c>
      <c r="AU539" s="7">
        <v>0.4</v>
      </c>
      <c r="AV539" s="7">
        <f t="shared" si="58"/>
        <v>0.7</v>
      </c>
      <c r="AW539" s="5">
        <v>33.46</v>
      </c>
      <c r="AX539">
        <v>1</v>
      </c>
      <c r="AY539">
        <f>VLOOKUP(A539,'[2]查询当前所有门店保管帐库存（后勤用）'!$D$1:$G$65536,4,FALSE)</f>
        <v>7</v>
      </c>
      <c r="AZ539">
        <f t="shared" si="53"/>
        <v>5</v>
      </c>
      <c r="BB539">
        <f>VLOOKUP(A539,[3]请货管理细单!$B$1:$I$65536,8,FALSE)</f>
        <v>10</v>
      </c>
    </row>
    <row r="540" spans="1:54">
      <c r="A540" s="5">
        <v>109613</v>
      </c>
      <c r="B540" s="5" t="s">
        <v>351</v>
      </c>
      <c r="C540" s="5"/>
      <c r="D540" s="5"/>
      <c r="E540" s="5" t="s">
        <v>1294</v>
      </c>
      <c r="F540" s="5" t="s">
        <v>460</v>
      </c>
      <c r="G540" s="5" t="s">
        <v>1295</v>
      </c>
      <c r="H540" s="5" t="s">
        <v>722</v>
      </c>
      <c r="I540" s="5" t="s">
        <v>364</v>
      </c>
      <c r="J540" s="5" t="s">
        <v>364</v>
      </c>
      <c r="K540" s="5" t="s">
        <v>364</v>
      </c>
      <c r="L540" s="6" t="s">
        <v>437</v>
      </c>
      <c r="M540" s="5" t="s">
        <v>364</v>
      </c>
      <c r="N540" s="5" t="s">
        <v>364</v>
      </c>
      <c r="O540" s="5" t="s">
        <v>364</v>
      </c>
      <c r="P540" s="5" t="s">
        <v>364</v>
      </c>
      <c r="Q540" s="5" t="s">
        <v>438</v>
      </c>
      <c r="R540" s="5">
        <v>4</v>
      </c>
      <c r="S540" s="5">
        <v>459.8</v>
      </c>
      <c r="T540" s="5" t="s">
        <v>438</v>
      </c>
      <c r="U540" s="5" t="s">
        <v>438</v>
      </c>
      <c r="V540" s="5">
        <v>8</v>
      </c>
      <c r="W540" s="5" t="s">
        <v>1296</v>
      </c>
      <c r="X540" s="5">
        <v>801</v>
      </c>
      <c r="Y540" s="5" t="s">
        <v>1297</v>
      </c>
      <c r="Z540" s="5">
        <v>80101</v>
      </c>
      <c r="AA540" s="5" t="s">
        <v>1298</v>
      </c>
      <c r="AB540" s="5" t="s">
        <v>373</v>
      </c>
      <c r="AC540" s="5" t="s">
        <v>361</v>
      </c>
      <c r="AD540" s="5" t="s">
        <v>362</v>
      </c>
      <c r="AE540" s="5" t="s">
        <v>363</v>
      </c>
      <c r="AF540" s="5" t="s">
        <v>479</v>
      </c>
      <c r="AG540" s="5" t="s">
        <v>375</v>
      </c>
      <c r="AH540" s="5" t="s">
        <v>364</v>
      </c>
      <c r="AI540" s="5" t="s">
        <v>364</v>
      </c>
      <c r="AJ540" s="5" t="s">
        <v>364</v>
      </c>
      <c r="AK540" s="5">
        <v>111.6</v>
      </c>
      <c r="AL540" s="6">
        <v>5</v>
      </c>
      <c r="AM540" s="6" t="s">
        <v>377</v>
      </c>
      <c r="AN540" s="6">
        <f t="shared" si="54"/>
        <v>0</v>
      </c>
      <c r="AO540" s="6">
        <v>279</v>
      </c>
      <c r="AP540" s="6">
        <v>279</v>
      </c>
      <c r="AQ540" s="6">
        <v>139.5</v>
      </c>
      <c r="AR540" s="6">
        <f t="shared" si="55"/>
        <v>0</v>
      </c>
      <c r="AS540" s="6">
        <f t="shared" si="56"/>
        <v>0</v>
      </c>
      <c r="AT540" s="6">
        <f t="shared" si="57"/>
        <v>0</v>
      </c>
      <c r="AU540" s="7">
        <v>0.2</v>
      </c>
      <c r="AV540" s="7">
        <f t="shared" si="58"/>
        <v>0.6</v>
      </c>
      <c r="AW540" s="5" t="s">
        <v>438</v>
      </c>
      <c r="AX540">
        <v>0</v>
      </c>
      <c r="AY540">
        <f>VLOOKUP(A540,'[2]查询当前所有门店保管帐库存（后勤用）'!$D$1:$G$65536,4,FALSE)</f>
        <v>4</v>
      </c>
      <c r="AZ540">
        <f t="shared" si="53"/>
        <v>4</v>
      </c>
    </row>
    <row r="541" spans="1:54">
      <c r="A541" s="5">
        <v>68220</v>
      </c>
      <c r="B541" s="5" t="s">
        <v>1341</v>
      </c>
      <c r="C541" s="5"/>
      <c r="D541" s="5"/>
      <c r="E541" s="5" t="s">
        <v>1342</v>
      </c>
      <c r="F541" s="5" t="s">
        <v>353</v>
      </c>
      <c r="G541" s="5" t="s">
        <v>1343</v>
      </c>
      <c r="H541" s="5" t="s">
        <v>1344</v>
      </c>
      <c r="I541" s="5">
        <v>104</v>
      </c>
      <c r="J541" s="5">
        <v>1763.82</v>
      </c>
      <c r="K541" s="5">
        <v>1071.26</v>
      </c>
      <c r="L541" s="6" t="s">
        <v>1345</v>
      </c>
      <c r="M541" s="5">
        <v>3.47</v>
      </c>
      <c r="N541" s="5">
        <v>58.79</v>
      </c>
      <c r="O541" s="5" t="s">
        <v>364</v>
      </c>
      <c r="P541" s="5" t="s">
        <v>364</v>
      </c>
      <c r="Q541" s="5" t="s">
        <v>372</v>
      </c>
      <c r="R541" s="5">
        <v>465</v>
      </c>
      <c r="S541" s="5">
        <v>3195.88</v>
      </c>
      <c r="T541" s="5">
        <v>134.13</v>
      </c>
      <c r="U541" s="5">
        <v>134.13</v>
      </c>
      <c r="V541" s="5">
        <v>1</v>
      </c>
      <c r="W541" s="5" t="s">
        <v>1346</v>
      </c>
      <c r="X541" s="5">
        <v>114</v>
      </c>
      <c r="Y541" s="5" t="s">
        <v>1347</v>
      </c>
      <c r="Z541" s="5">
        <v>11402</v>
      </c>
      <c r="AA541" s="5" t="s">
        <v>1348</v>
      </c>
      <c r="AB541" s="5" t="s">
        <v>373</v>
      </c>
      <c r="AC541" s="5" t="s">
        <v>361</v>
      </c>
      <c r="AD541" s="5" t="s">
        <v>362</v>
      </c>
      <c r="AE541" s="5" t="s">
        <v>363</v>
      </c>
      <c r="AF541" s="5" t="s">
        <v>374</v>
      </c>
      <c r="AG541" s="5" t="s">
        <v>375</v>
      </c>
      <c r="AH541" s="5" t="s">
        <v>1349</v>
      </c>
      <c r="AI541" s="5" t="s">
        <v>364</v>
      </c>
      <c r="AJ541" s="5" t="s">
        <v>364</v>
      </c>
      <c r="AK541" s="5">
        <v>6.3</v>
      </c>
      <c r="AL541" s="6">
        <v>5</v>
      </c>
      <c r="AM541" s="6" t="s">
        <v>377</v>
      </c>
      <c r="AN541" s="6">
        <f t="shared" si="54"/>
        <v>0</v>
      </c>
      <c r="AO541" s="6">
        <v>18</v>
      </c>
      <c r="AP541" s="6">
        <v>18</v>
      </c>
      <c r="AQ541" s="6">
        <v>9</v>
      </c>
      <c r="AR541" s="6">
        <f t="shared" si="55"/>
        <v>0</v>
      </c>
      <c r="AS541" s="6">
        <f t="shared" si="56"/>
        <v>0</v>
      </c>
      <c r="AT541" s="6">
        <f t="shared" si="57"/>
        <v>0</v>
      </c>
      <c r="AU541" s="7">
        <v>0.3</v>
      </c>
      <c r="AV541" s="7">
        <f t="shared" si="58"/>
        <v>0.64999999999999991</v>
      </c>
      <c r="AW541" s="5">
        <v>16.96</v>
      </c>
      <c r="AX541">
        <v>0</v>
      </c>
      <c r="AY541">
        <f>VLOOKUP(A541,'[2]查询当前所有门店保管帐库存（后勤用）'!$D$1:$G$65536,4,FALSE)</f>
        <v>9</v>
      </c>
      <c r="AZ541">
        <f t="shared" si="53"/>
        <v>9</v>
      </c>
      <c r="BB541">
        <f>VLOOKUP(A541,[3]请货管理细单!$B$1:$I$65536,8,FALSE)</f>
        <v>1</v>
      </c>
    </row>
    <row r="542" spans="1:54">
      <c r="A542" s="5">
        <v>45131</v>
      </c>
      <c r="B542" s="5" t="s">
        <v>1341</v>
      </c>
      <c r="C542" s="5"/>
      <c r="D542" s="5"/>
      <c r="E542" s="5" t="s">
        <v>1417</v>
      </c>
      <c r="F542" s="5" t="s">
        <v>460</v>
      </c>
      <c r="G542" s="5" t="s">
        <v>1418</v>
      </c>
      <c r="H542" s="5" t="s">
        <v>1419</v>
      </c>
      <c r="I542" s="5">
        <v>182</v>
      </c>
      <c r="J542" s="5">
        <v>4265.04</v>
      </c>
      <c r="K542" s="5">
        <v>2644.43</v>
      </c>
      <c r="L542" s="6" t="s">
        <v>1420</v>
      </c>
      <c r="M542" s="5">
        <v>6.07</v>
      </c>
      <c r="N542" s="5">
        <v>142.16999999999999</v>
      </c>
      <c r="O542" s="5" t="s">
        <v>364</v>
      </c>
      <c r="P542" s="5" t="s">
        <v>364</v>
      </c>
      <c r="Q542" s="5" t="s">
        <v>372</v>
      </c>
      <c r="R542" s="5">
        <v>338</v>
      </c>
      <c r="S542" s="5">
        <v>3018.01</v>
      </c>
      <c r="T542" s="5">
        <v>55.71</v>
      </c>
      <c r="U542" s="5">
        <v>55.71</v>
      </c>
      <c r="V542" s="5">
        <v>1</v>
      </c>
      <c r="W542" s="5" t="s">
        <v>1346</v>
      </c>
      <c r="X542" s="5">
        <v>108</v>
      </c>
      <c r="Y542" s="5" t="s">
        <v>1367</v>
      </c>
      <c r="Z542" s="5">
        <v>10802</v>
      </c>
      <c r="AA542" s="5" t="s">
        <v>1421</v>
      </c>
      <c r="AB542" s="5" t="s">
        <v>373</v>
      </c>
      <c r="AC542" s="5" t="s">
        <v>361</v>
      </c>
      <c r="AD542" s="5" t="s">
        <v>362</v>
      </c>
      <c r="AE542" s="5" t="s">
        <v>363</v>
      </c>
      <c r="AF542" s="5" t="s">
        <v>374</v>
      </c>
      <c r="AG542" s="5" t="s">
        <v>375</v>
      </c>
      <c r="AH542" s="5" t="s">
        <v>1422</v>
      </c>
      <c r="AI542" s="5" t="s">
        <v>364</v>
      </c>
      <c r="AJ542" s="5" t="s">
        <v>364</v>
      </c>
      <c r="AK542" s="5">
        <v>8.9</v>
      </c>
      <c r="AL542" s="6">
        <v>5</v>
      </c>
      <c r="AM542" s="6" t="s">
        <v>377</v>
      </c>
      <c r="AN542" s="6">
        <f t="shared" si="54"/>
        <v>0</v>
      </c>
      <c r="AO542" s="6">
        <v>25</v>
      </c>
      <c r="AP542" s="6">
        <v>25</v>
      </c>
      <c r="AQ542" s="6">
        <v>12.5</v>
      </c>
      <c r="AR542" s="6">
        <f t="shared" si="55"/>
        <v>0</v>
      </c>
      <c r="AS542" s="6">
        <f t="shared" si="56"/>
        <v>0</v>
      </c>
      <c r="AT542" s="6">
        <f t="shared" si="57"/>
        <v>0</v>
      </c>
      <c r="AU542" s="7">
        <v>0.28799999999999998</v>
      </c>
      <c r="AV542" s="7">
        <f t="shared" si="58"/>
        <v>0.64400000000000002</v>
      </c>
      <c r="AW542" s="5">
        <v>23.43</v>
      </c>
      <c r="AX542">
        <v>0</v>
      </c>
      <c r="AY542">
        <f>VLOOKUP(A542,'[2]查询当前所有门店保管帐库存（后勤用）'!$D$1:$G$65536,4,FALSE)</f>
        <v>10</v>
      </c>
      <c r="AZ542">
        <f t="shared" si="53"/>
        <v>10</v>
      </c>
    </row>
    <row r="543" spans="1:54">
      <c r="A543" s="5">
        <v>114910</v>
      </c>
      <c r="B543" s="5" t="s">
        <v>351</v>
      </c>
      <c r="C543" s="5"/>
      <c r="D543" s="5"/>
      <c r="E543" s="5" t="s">
        <v>1458</v>
      </c>
      <c r="F543" s="5" t="s">
        <v>353</v>
      </c>
      <c r="G543" s="5" t="s">
        <v>1459</v>
      </c>
      <c r="H543" s="5" t="s">
        <v>1460</v>
      </c>
      <c r="I543" s="5">
        <v>320</v>
      </c>
      <c r="J543" s="5">
        <v>4712.29</v>
      </c>
      <c r="K543" s="5">
        <v>2874.4780000000001</v>
      </c>
      <c r="L543" s="6" t="s">
        <v>1461</v>
      </c>
      <c r="M543" s="5">
        <v>10.67</v>
      </c>
      <c r="N543" s="5">
        <v>157.08000000000001</v>
      </c>
      <c r="O543" s="5" t="s">
        <v>364</v>
      </c>
      <c r="P543" s="5" t="s">
        <v>364</v>
      </c>
      <c r="Q543" s="5" t="s">
        <v>372</v>
      </c>
      <c r="R543" s="5">
        <v>502</v>
      </c>
      <c r="S543" s="5">
        <v>2890.0780008199999</v>
      </c>
      <c r="T543" s="5">
        <v>47.06</v>
      </c>
      <c r="U543" s="5">
        <v>47.06</v>
      </c>
      <c r="V543" s="5">
        <v>1</v>
      </c>
      <c r="W543" s="5" t="s">
        <v>1346</v>
      </c>
      <c r="X543" s="5">
        <v>107</v>
      </c>
      <c r="Y543" s="5" t="s">
        <v>1462</v>
      </c>
      <c r="Z543" s="5">
        <v>10702</v>
      </c>
      <c r="AA543" s="5" t="s">
        <v>1463</v>
      </c>
      <c r="AB543" s="5" t="s">
        <v>373</v>
      </c>
      <c r="AC543" s="5" t="s">
        <v>361</v>
      </c>
      <c r="AD543" s="5" t="s">
        <v>362</v>
      </c>
      <c r="AE543" s="5" t="s">
        <v>363</v>
      </c>
      <c r="AF543" s="5" t="s">
        <v>374</v>
      </c>
      <c r="AG543" s="5" t="s">
        <v>375</v>
      </c>
      <c r="AH543" s="5" t="s">
        <v>1464</v>
      </c>
      <c r="AI543" s="5" t="s">
        <v>364</v>
      </c>
      <c r="AJ543" s="5" t="s">
        <v>364</v>
      </c>
      <c r="AK543" s="5">
        <v>5.7329999999999997</v>
      </c>
      <c r="AL543" s="6">
        <v>5</v>
      </c>
      <c r="AM543" s="6" t="s">
        <v>377</v>
      </c>
      <c r="AN543" s="6">
        <f t="shared" si="54"/>
        <v>0</v>
      </c>
      <c r="AO543" s="6">
        <v>16.5</v>
      </c>
      <c r="AP543" s="6">
        <v>16.5</v>
      </c>
      <c r="AQ543" s="6">
        <v>8.25</v>
      </c>
      <c r="AR543" s="6">
        <f t="shared" si="55"/>
        <v>0</v>
      </c>
      <c r="AS543" s="6">
        <f t="shared" si="56"/>
        <v>0</v>
      </c>
      <c r="AT543" s="6">
        <f t="shared" si="57"/>
        <v>0</v>
      </c>
      <c r="AU543" s="7">
        <v>0.30509090909090913</v>
      </c>
      <c r="AV543" s="7">
        <f t="shared" si="58"/>
        <v>0.65254545454545454</v>
      </c>
      <c r="AW543" s="5">
        <v>14.73</v>
      </c>
      <c r="AX543">
        <v>0</v>
      </c>
      <c r="AY543">
        <f>VLOOKUP(A543,'[2]查询当前所有门店保管帐库存（后勤用）'!$D$1:$G$65536,4,FALSE)</f>
        <v>23</v>
      </c>
      <c r="AZ543">
        <f t="shared" si="53"/>
        <v>23</v>
      </c>
    </row>
    <row r="544" spans="1:54">
      <c r="A544" s="5">
        <v>115436</v>
      </c>
      <c r="B544" s="5" t="s">
        <v>351</v>
      </c>
      <c r="C544" s="5">
        <f>VLOOKUP(A544,[1]查询时间段分门店销售明细!$D$1:$N$65536,11,FALSE)</f>
        <v>20</v>
      </c>
      <c r="D544" s="5">
        <f>VLOOKUP(A544,[1]查询时间段分门店销售明细!$D$1:$O$65536,12,FALSE)</f>
        <v>223.73</v>
      </c>
      <c r="E544" s="5" t="s">
        <v>1465</v>
      </c>
      <c r="F544" s="5" t="s">
        <v>353</v>
      </c>
      <c r="G544" s="5" t="s">
        <v>1466</v>
      </c>
      <c r="H544" s="5" t="s">
        <v>1467</v>
      </c>
      <c r="I544" s="5">
        <v>1120</v>
      </c>
      <c r="J544" s="5">
        <v>14425.69</v>
      </c>
      <c r="K544" s="5">
        <v>8711.0419999999995</v>
      </c>
      <c r="L544" s="6" t="s">
        <v>1468</v>
      </c>
      <c r="M544" s="5">
        <v>37.33</v>
      </c>
      <c r="N544" s="5">
        <v>480.86</v>
      </c>
      <c r="O544" s="5" t="s">
        <v>364</v>
      </c>
      <c r="P544" s="5" t="s">
        <v>364</v>
      </c>
      <c r="Q544" s="5" t="s">
        <v>372</v>
      </c>
      <c r="R544" s="5">
        <v>607</v>
      </c>
      <c r="S544" s="5">
        <v>3094.5920000000001</v>
      </c>
      <c r="T544" s="5">
        <v>16.260000000000002</v>
      </c>
      <c r="U544" s="5">
        <v>16.260000000000002</v>
      </c>
      <c r="V544" s="5">
        <v>1</v>
      </c>
      <c r="W544" s="5" t="s">
        <v>1346</v>
      </c>
      <c r="X544" s="5">
        <v>105</v>
      </c>
      <c r="Y544" s="5" t="s">
        <v>1354</v>
      </c>
      <c r="Z544" s="5">
        <v>10503</v>
      </c>
      <c r="AA544" s="5" t="s">
        <v>1355</v>
      </c>
      <c r="AB544" s="5" t="s">
        <v>373</v>
      </c>
      <c r="AC544" s="5" t="s">
        <v>361</v>
      </c>
      <c r="AD544" s="5" t="s">
        <v>362</v>
      </c>
      <c r="AE544" s="5" t="s">
        <v>363</v>
      </c>
      <c r="AF544" s="5" t="s">
        <v>374</v>
      </c>
      <c r="AG544" s="5" t="s">
        <v>375</v>
      </c>
      <c r="AH544" s="5" t="s">
        <v>1469</v>
      </c>
      <c r="AI544" s="5" t="s">
        <v>364</v>
      </c>
      <c r="AJ544" s="5" t="s">
        <v>364</v>
      </c>
      <c r="AK544" s="5">
        <v>5.0960000000000001</v>
      </c>
      <c r="AL544" s="6">
        <v>5</v>
      </c>
      <c r="AM544" s="6" t="s">
        <v>377</v>
      </c>
      <c r="AN544" s="6">
        <f t="shared" si="54"/>
        <v>101.92</v>
      </c>
      <c r="AO544" s="6">
        <v>13.8</v>
      </c>
      <c r="AP544" s="6">
        <v>13.8</v>
      </c>
      <c r="AQ544" s="6">
        <v>6.9</v>
      </c>
      <c r="AR544" s="6">
        <f t="shared" si="55"/>
        <v>138</v>
      </c>
      <c r="AS544" s="6">
        <f t="shared" si="56"/>
        <v>121.80999999999999</v>
      </c>
      <c r="AT544" s="6">
        <f t="shared" si="57"/>
        <v>36.08</v>
      </c>
      <c r="AU544" s="7">
        <v>0.26144927536231888</v>
      </c>
      <c r="AV544" s="7">
        <f t="shared" si="58"/>
        <v>0.63072463768115938</v>
      </c>
      <c r="AW544" s="5">
        <v>12.88</v>
      </c>
      <c r="AX544">
        <v>20</v>
      </c>
      <c r="AY544">
        <f>VLOOKUP(A544,'[2]查询当前所有门店保管帐库存（后勤用）'!$D$1:$G$65536,4,FALSE)</f>
        <v>13</v>
      </c>
      <c r="AZ544">
        <f t="shared" si="53"/>
        <v>-27</v>
      </c>
      <c r="BA544">
        <v>30</v>
      </c>
      <c r="BB544">
        <f>VLOOKUP(A544,[3]请货管理细单!$B$1:$I$65536,8,FALSE)</f>
        <v>65</v>
      </c>
    </row>
    <row r="545" spans="1:54">
      <c r="A545" s="5">
        <v>114980</v>
      </c>
      <c r="B545" s="5" t="s">
        <v>351</v>
      </c>
      <c r="C545" s="5">
        <f>VLOOKUP(A545,[1]查询时间段分门店销售明细!$D$1:$N$65536,11,FALSE)</f>
        <v>7</v>
      </c>
      <c r="D545" s="5">
        <f>VLOOKUP(A545,[1]查询时间段分门店销售明细!$D$1:$O$65536,12,FALSE)</f>
        <v>309.74</v>
      </c>
      <c r="E545" s="5" t="s">
        <v>1470</v>
      </c>
      <c r="F545" s="5" t="s">
        <v>353</v>
      </c>
      <c r="G545" s="5" t="s">
        <v>1471</v>
      </c>
      <c r="H545" s="5" t="s">
        <v>1472</v>
      </c>
      <c r="I545" s="5">
        <v>536</v>
      </c>
      <c r="J545" s="5">
        <v>22977.15</v>
      </c>
      <c r="K545" s="5">
        <v>17236.044999999998</v>
      </c>
      <c r="L545" s="6" t="s">
        <v>1473</v>
      </c>
      <c r="M545" s="5">
        <v>17.87</v>
      </c>
      <c r="N545" s="5">
        <v>765.9</v>
      </c>
      <c r="O545" s="5" t="s">
        <v>364</v>
      </c>
      <c r="P545" s="5" t="s">
        <v>364</v>
      </c>
      <c r="Q545" s="5" t="s">
        <v>372</v>
      </c>
      <c r="R545" s="5">
        <v>603</v>
      </c>
      <c r="S545" s="5">
        <v>6475.1149999999998</v>
      </c>
      <c r="T545" s="5">
        <v>33.75</v>
      </c>
      <c r="U545" s="5">
        <v>33.75</v>
      </c>
      <c r="V545" s="5">
        <v>1</v>
      </c>
      <c r="W545" s="5" t="s">
        <v>1346</v>
      </c>
      <c r="X545" s="5">
        <v>108</v>
      </c>
      <c r="Y545" s="5" t="s">
        <v>1367</v>
      </c>
      <c r="Z545" s="5">
        <v>10802</v>
      </c>
      <c r="AA545" s="5" t="s">
        <v>1421</v>
      </c>
      <c r="AB545" s="5" t="s">
        <v>373</v>
      </c>
      <c r="AC545" s="5" t="s">
        <v>361</v>
      </c>
      <c r="AD545" s="5" t="s">
        <v>362</v>
      </c>
      <c r="AE545" s="5" t="s">
        <v>363</v>
      </c>
      <c r="AF545" s="5" t="s">
        <v>374</v>
      </c>
      <c r="AG545" s="5" t="s">
        <v>375</v>
      </c>
      <c r="AH545" s="5" t="s">
        <v>1474</v>
      </c>
      <c r="AI545" s="5" t="s">
        <v>364</v>
      </c>
      <c r="AJ545" s="5" t="s">
        <v>364</v>
      </c>
      <c r="AK545" s="5">
        <v>10.702</v>
      </c>
      <c r="AL545" s="6">
        <v>5</v>
      </c>
      <c r="AM545" s="6" t="s">
        <v>377</v>
      </c>
      <c r="AN545" s="6">
        <f t="shared" si="54"/>
        <v>74.914000000000001</v>
      </c>
      <c r="AO545" s="6">
        <v>46.2</v>
      </c>
      <c r="AP545" s="6">
        <v>46.2</v>
      </c>
      <c r="AQ545" s="6">
        <v>23.1</v>
      </c>
      <c r="AR545" s="6">
        <f t="shared" si="55"/>
        <v>161.70000000000002</v>
      </c>
      <c r="AS545" s="6">
        <f t="shared" si="56"/>
        <v>234.82600000000002</v>
      </c>
      <c r="AT545" s="6">
        <f t="shared" si="57"/>
        <v>86.786000000000016</v>
      </c>
      <c r="AU545" s="7">
        <v>0.53670995670995669</v>
      </c>
      <c r="AV545" s="7">
        <f t="shared" si="58"/>
        <v>0.76835497835497846</v>
      </c>
      <c r="AW545" s="5">
        <v>42.87</v>
      </c>
      <c r="AX545">
        <v>7</v>
      </c>
      <c r="AY545">
        <f>VLOOKUP(A545,'[2]查询当前所有门店保管帐库存（后勤用）'!$D$1:$G$65536,4,FALSE)</f>
        <v>10</v>
      </c>
      <c r="AZ545">
        <f t="shared" si="53"/>
        <v>-4</v>
      </c>
      <c r="BA545">
        <v>5</v>
      </c>
      <c r="BB545">
        <f>VLOOKUP(A545,[3]请货管理细单!$B$1:$I$65536,8,FALSE)</f>
        <v>10</v>
      </c>
    </row>
    <row r="546" spans="1:54">
      <c r="A546" s="5">
        <v>114981</v>
      </c>
      <c r="B546" s="5" t="s">
        <v>351</v>
      </c>
      <c r="C546" s="5"/>
      <c r="D546" s="5"/>
      <c r="E546" s="5" t="s">
        <v>1481</v>
      </c>
      <c r="F546" s="5" t="s">
        <v>460</v>
      </c>
      <c r="G546" s="5" t="s">
        <v>1482</v>
      </c>
      <c r="H546" s="5" t="s">
        <v>1472</v>
      </c>
      <c r="I546" s="5">
        <v>434</v>
      </c>
      <c r="J546" s="5">
        <v>8364.44</v>
      </c>
      <c r="K546" s="5">
        <v>5096.4089999999997</v>
      </c>
      <c r="L546" s="6" t="s">
        <v>1189</v>
      </c>
      <c r="M546" s="5">
        <v>14.47</v>
      </c>
      <c r="N546" s="5">
        <v>278.81</v>
      </c>
      <c r="O546" s="5" t="s">
        <v>364</v>
      </c>
      <c r="P546" s="5" t="s">
        <v>364</v>
      </c>
      <c r="Q546" s="5" t="s">
        <v>372</v>
      </c>
      <c r="R546" s="5">
        <v>539</v>
      </c>
      <c r="S546" s="5">
        <v>4059.663</v>
      </c>
      <c r="T546" s="5">
        <v>37.26</v>
      </c>
      <c r="U546" s="5">
        <v>37.26</v>
      </c>
      <c r="V546" s="5">
        <v>1</v>
      </c>
      <c r="W546" s="5" t="s">
        <v>1346</v>
      </c>
      <c r="X546" s="5">
        <v>110</v>
      </c>
      <c r="Y546" s="5" t="s">
        <v>1383</v>
      </c>
      <c r="Z546" s="5">
        <v>11003</v>
      </c>
      <c r="AA546" s="5" t="s">
        <v>1483</v>
      </c>
      <c r="AB546" s="5" t="s">
        <v>373</v>
      </c>
      <c r="AC546" s="5" t="s">
        <v>361</v>
      </c>
      <c r="AD546" s="5" t="s">
        <v>362</v>
      </c>
      <c r="AE546" s="5" t="s">
        <v>363</v>
      </c>
      <c r="AF546" s="5" t="s">
        <v>374</v>
      </c>
      <c r="AG546" s="5" t="s">
        <v>375</v>
      </c>
      <c r="AH546" s="5" t="s">
        <v>1484</v>
      </c>
      <c r="AI546" s="5" t="s">
        <v>364</v>
      </c>
      <c r="AJ546" s="5" t="s">
        <v>364</v>
      </c>
      <c r="AK546" s="5">
        <v>7.5170000000000003</v>
      </c>
      <c r="AL546" s="6">
        <v>5</v>
      </c>
      <c r="AM546" s="6" t="s">
        <v>377</v>
      </c>
      <c r="AN546" s="6">
        <f t="shared" si="54"/>
        <v>0</v>
      </c>
      <c r="AO546" s="6">
        <v>21.5</v>
      </c>
      <c r="AP546" s="6">
        <v>21.5</v>
      </c>
      <c r="AQ546" s="6">
        <v>10.75</v>
      </c>
      <c r="AR546" s="6">
        <f t="shared" si="55"/>
        <v>0</v>
      </c>
      <c r="AS546" s="6">
        <f t="shared" si="56"/>
        <v>0</v>
      </c>
      <c r="AT546" s="6">
        <f t="shared" si="57"/>
        <v>0</v>
      </c>
      <c r="AU546" s="7">
        <v>0.3007441860465116</v>
      </c>
      <c r="AV546" s="7">
        <f t="shared" si="58"/>
        <v>0.65037209302325583</v>
      </c>
      <c r="AW546" s="5">
        <v>19.27</v>
      </c>
      <c r="AX546">
        <v>1</v>
      </c>
      <c r="AY546">
        <f>VLOOKUP(A546,'[2]查询当前所有门店保管帐库存（后勤用）'!$D$1:$G$65536,4,FALSE)</f>
        <v>5</v>
      </c>
      <c r="AZ546">
        <f t="shared" si="53"/>
        <v>3</v>
      </c>
      <c r="BB546">
        <f>VLOOKUP(A546,[3]请货管理细单!$B$1:$I$65536,8,FALSE)</f>
        <v>5</v>
      </c>
    </row>
    <row r="547" spans="1:54">
      <c r="A547" s="5">
        <v>46683</v>
      </c>
      <c r="B547" s="5" t="s">
        <v>351</v>
      </c>
      <c r="C547" s="5">
        <f>VLOOKUP(A547,[1]查询时间段分门店销售明细!$D$1:$N$65536,11,FALSE)</f>
        <v>3</v>
      </c>
      <c r="D547" s="5">
        <f>VLOOKUP(A547,[1]查询时间段分门店销售明细!$D$1:$O$65536,12,FALSE)</f>
        <v>85.84</v>
      </c>
      <c r="E547" s="5" t="s">
        <v>1490</v>
      </c>
      <c r="F547" s="5" t="s">
        <v>353</v>
      </c>
      <c r="G547" s="5" t="s">
        <v>1491</v>
      </c>
      <c r="H547" s="5" t="s">
        <v>1492</v>
      </c>
      <c r="I547" s="5">
        <v>401</v>
      </c>
      <c r="J547" s="5">
        <v>11070.01</v>
      </c>
      <c r="K547" s="5">
        <v>7240.33</v>
      </c>
      <c r="L547" s="6" t="s">
        <v>1493</v>
      </c>
      <c r="M547" s="5">
        <v>13.37</v>
      </c>
      <c r="N547" s="5">
        <v>369</v>
      </c>
      <c r="O547" s="5" t="s">
        <v>364</v>
      </c>
      <c r="P547" s="5" t="s">
        <v>364</v>
      </c>
      <c r="Q547" s="5" t="s">
        <v>372</v>
      </c>
      <c r="R547" s="5">
        <v>487</v>
      </c>
      <c r="S547" s="5">
        <v>4664.8500000000004</v>
      </c>
      <c r="T547" s="5">
        <v>36.43</v>
      </c>
      <c r="U547" s="5">
        <v>36.43</v>
      </c>
      <c r="V547" s="5">
        <v>1</v>
      </c>
      <c r="W547" s="5" t="s">
        <v>1346</v>
      </c>
      <c r="X547" s="5">
        <v>108</v>
      </c>
      <c r="Y547" s="5" t="s">
        <v>1367</v>
      </c>
      <c r="Z547" s="5">
        <v>10802</v>
      </c>
      <c r="AA547" s="5" t="s">
        <v>1421</v>
      </c>
      <c r="AB547" s="5" t="s">
        <v>373</v>
      </c>
      <c r="AC547" s="5" t="s">
        <v>361</v>
      </c>
      <c r="AD547" s="5" t="s">
        <v>362</v>
      </c>
      <c r="AE547" s="5" t="s">
        <v>363</v>
      </c>
      <c r="AF547" s="5" t="s">
        <v>374</v>
      </c>
      <c r="AG547" s="5" t="s">
        <v>375</v>
      </c>
      <c r="AH547" s="5" t="s">
        <v>1494</v>
      </c>
      <c r="AI547" s="5" t="s">
        <v>364</v>
      </c>
      <c r="AJ547" s="5" t="s">
        <v>364</v>
      </c>
      <c r="AK547" s="5">
        <v>9.5</v>
      </c>
      <c r="AL547" s="6">
        <v>5</v>
      </c>
      <c r="AM547" s="6" t="s">
        <v>377</v>
      </c>
      <c r="AN547" s="6">
        <f t="shared" si="54"/>
        <v>28.5</v>
      </c>
      <c r="AO547" s="6">
        <v>29</v>
      </c>
      <c r="AP547" s="6">
        <v>29</v>
      </c>
      <c r="AQ547" s="6">
        <v>14.5</v>
      </c>
      <c r="AR547" s="6">
        <f t="shared" si="55"/>
        <v>43.5</v>
      </c>
      <c r="AS547" s="6">
        <f t="shared" si="56"/>
        <v>57.34</v>
      </c>
      <c r="AT547" s="6">
        <f t="shared" si="57"/>
        <v>15</v>
      </c>
      <c r="AU547" s="7">
        <v>0.34482758620689657</v>
      </c>
      <c r="AV547" s="7">
        <f t="shared" si="58"/>
        <v>0.67241379310344829</v>
      </c>
      <c r="AW547" s="5">
        <v>27.61</v>
      </c>
      <c r="AX547">
        <v>3</v>
      </c>
      <c r="AY547">
        <f>VLOOKUP(A547,'[2]查询当前所有门店保管帐库存（后勤用）'!$D$1:$G$65536,4,FALSE)</f>
        <v>19</v>
      </c>
      <c r="AZ547">
        <f t="shared" si="53"/>
        <v>13</v>
      </c>
      <c r="BB547">
        <f>VLOOKUP(A547,[3]请货管理细单!$B$1:$I$65536,8,FALSE)</f>
        <v>1</v>
      </c>
    </row>
    <row r="548" spans="1:54">
      <c r="A548" s="5">
        <v>86114</v>
      </c>
      <c r="B548" s="5" t="s">
        <v>351</v>
      </c>
      <c r="C548" s="5">
        <f>VLOOKUP(A548,[1]查询时间段分门店销售明细!$D$1:$N$65536,11,FALSE)</f>
        <v>7</v>
      </c>
      <c r="D548" s="5">
        <f>VLOOKUP(A548,[1]查询时间段分门店销售明细!$D$1:$O$65536,12,FALSE)</f>
        <v>99.43</v>
      </c>
      <c r="E548" s="5" t="s">
        <v>1542</v>
      </c>
      <c r="F548" s="5" t="s">
        <v>353</v>
      </c>
      <c r="G548" s="5" t="s">
        <v>1543</v>
      </c>
      <c r="H548" s="5" t="s">
        <v>1537</v>
      </c>
      <c r="I548" s="5">
        <v>690</v>
      </c>
      <c r="J548" s="5">
        <v>9658.0499999999993</v>
      </c>
      <c r="K548" s="5">
        <v>6207.3</v>
      </c>
      <c r="L548" s="6" t="s">
        <v>1544</v>
      </c>
      <c r="M548" s="5">
        <v>23</v>
      </c>
      <c r="N548" s="5">
        <v>321.94</v>
      </c>
      <c r="O548" s="5" t="s">
        <v>364</v>
      </c>
      <c r="P548" s="5" t="s">
        <v>364</v>
      </c>
      <c r="Q548" s="5" t="s">
        <v>372</v>
      </c>
      <c r="R548" s="5">
        <v>888</v>
      </c>
      <c r="S548" s="5">
        <v>4441.8499999998003</v>
      </c>
      <c r="T548" s="5">
        <v>38.61</v>
      </c>
      <c r="U548" s="5">
        <v>38.61</v>
      </c>
      <c r="V548" s="5">
        <v>1</v>
      </c>
      <c r="W548" s="5" t="s">
        <v>1346</v>
      </c>
      <c r="X548" s="5">
        <v>111</v>
      </c>
      <c r="Y548" s="5" t="s">
        <v>1539</v>
      </c>
      <c r="Z548" s="5">
        <v>11103</v>
      </c>
      <c r="AA548" s="5" t="s">
        <v>1545</v>
      </c>
      <c r="AB548" s="5" t="s">
        <v>373</v>
      </c>
      <c r="AC548" s="5" t="s">
        <v>361</v>
      </c>
      <c r="AD548" s="5" t="s">
        <v>362</v>
      </c>
      <c r="AE548" s="5" t="s">
        <v>363</v>
      </c>
      <c r="AF548" s="5" t="s">
        <v>374</v>
      </c>
      <c r="AG548" s="5" t="s">
        <v>375</v>
      </c>
      <c r="AH548" s="5" t="s">
        <v>1546</v>
      </c>
      <c r="AI548" s="5" t="s">
        <v>364</v>
      </c>
      <c r="AJ548" s="5" t="s">
        <v>364</v>
      </c>
      <c r="AK548" s="5">
        <v>5</v>
      </c>
      <c r="AL548" s="6">
        <v>5</v>
      </c>
      <c r="AM548" s="6" t="s">
        <v>377</v>
      </c>
      <c r="AN548" s="6">
        <f t="shared" si="54"/>
        <v>35</v>
      </c>
      <c r="AO548" s="6">
        <v>14.6</v>
      </c>
      <c r="AP548" s="6">
        <v>14.6</v>
      </c>
      <c r="AQ548" s="6">
        <v>7.3</v>
      </c>
      <c r="AR548" s="6">
        <f t="shared" si="55"/>
        <v>51.1</v>
      </c>
      <c r="AS548" s="6">
        <f t="shared" si="56"/>
        <v>64.430000000000007</v>
      </c>
      <c r="AT548" s="6">
        <f t="shared" si="57"/>
        <v>16.100000000000001</v>
      </c>
      <c r="AU548" s="7">
        <v>0.31506849315068491</v>
      </c>
      <c r="AV548" s="7">
        <f t="shared" si="58"/>
        <v>0.65753424657534243</v>
      </c>
      <c r="AW548" s="5">
        <v>14</v>
      </c>
      <c r="AX548">
        <v>7</v>
      </c>
      <c r="AY548">
        <f>VLOOKUP(A548,'[2]查询当前所有门店保管帐库存（后勤用）'!$D$1:$G$65536,4,FALSE)</f>
        <v>24</v>
      </c>
      <c r="AZ548">
        <f t="shared" si="53"/>
        <v>10</v>
      </c>
    </row>
    <row r="549" spans="1:54">
      <c r="A549" s="5">
        <v>30283</v>
      </c>
      <c r="B549" s="5" t="s">
        <v>351</v>
      </c>
      <c r="C549" s="5"/>
      <c r="D549" s="5"/>
      <c r="E549" s="5" t="s">
        <v>1623</v>
      </c>
      <c r="F549" s="5" t="s">
        <v>460</v>
      </c>
      <c r="G549" s="5" t="s">
        <v>1624</v>
      </c>
      <c r="H549" s="5" t="s">
        <v>1625</v>
      </c>
      <c r="I549" s="5">
        <v>274</v>
      </c>
      <c r="J549" s="5">
        <v>5771.74</v>
      </c>
      <c r="K549" s="5">
        <v>3522.44</v>
      </c>
      <c r="L549" s="6" t="s">
        <v>1626</v>
      </c>
      <c r="M549" s="5">
        <v>9.1300000000000008</v>
      </c>
      <c r="N549" s="5">
        <v>192.39</v>
      </c>
      <c r="O549" s="5" t="s">
        <v>364</v>
      </c>
      <c r="P549" s="5" t="s">
        <v>364</v>
      </c>
      <c r="Q549" s="5" t="s">
        <v>372</v>
      </c>
      <c r="R549" s="5">
        <v>445</v>
      </c>
      <c r="S549" s="5">
        <v>3658.5199999995002</v>
      </c>
      <c r="T549" s="5">
        <v>48.72</v>
      </c>
      <c r="U549" s="5">
        <v>48.72</v>
      </c>
      <c r="V549" s="5">
        <v>1</v>
      </c>
      <c r="W549" s="5" t="s">
        <v>1346</v>
      </c>
      <c r="X549" s="5">
        <v>108</v>
      </c>
      <c r="Y549" s="5" t="s">
        <v>1367</v>
      </c>
      <c r="Z549" s="5">
        <v>10802</v>
      </c>
      <c r="AA549" s="5" t="s">
        <v>1421</v>
      </c>
      <c r="AB549" s="5" t="s">
        <v>373</v>
      </c>
      <c r="AC549" s="5" t="s">
        <v>361</v>
      </c>
      <c r="AD549" s="5" t="s">
        <v>362</v>
      </c>
      <c r="AE549" s="5" t="s">
        <v>363</v>
      </c>
      <c r="AF549" s="5" t="s">
        <v>374</v>
      </c>
      <c r="AG549" s="5" t="s">
        <v>375</v>
      </c>
      <c r="AH549" s="5" t="s">
        <v>1627</v>
      </c>
      <c r="AI549" s="5" t="s">
        <v>364</v>
      </c>
      <c r="AJ549" s="9">
        <v>40778</v>
      </c>
      <c r="AK549" s="5">
        <v>8.1999999999999993</v>
      </c>
      <c r="AL549" s="6">
        <v>5</v>
      </c>
      <c r="AM549" s="6" t="s">
        <v>377</v>
      </c>
      <c r="AN549" s="6">
        <f t="shared" si="54"/>
        <v>0</v>
      </c>
      <c r="AO549" s="6">
        <v>22.5</v>
      </c>
      <c r="AP549" s="6">
        <v>22.5</v>
      </c>
      <c r="AQ549" s="6">
        <v>11.25</v>
      </c>
      <c r="AR549" s="6">
        <f t="shared" si="55"/>
        <v>0</v>
      </c>
      <c r="AS549" s="6">
        <f t="shared" si="56"/>
        <v>0</v>
      </c>
      <c r="AT549" s="6">
        <f t="shared" si="57"/>
        <v>0</v>
      </c>
      <c r="AU549" s="7">
        <v>0.27111111111111119</v>
      </c>
      <c r="AV549" s="7">
        <f t="shared" si="58"/>
        <v>0.63555555555555554</v>
      </c>
      <c r="AW549" s="5">
        <v>21.06</v>
      </c>
      <c r="AX549">
        <v>2</v>
      </c>
      <c r="AY549">
        <f>VLOOKUP(A549,'[2]查询当前所有门店保管帐库存（后勤用）'!$D$1:$G$65536,4,FALSE)</f>
        <v>13</v>
      </c>
      <c r="AZ549">
        <f t="shared" si="53"/>
        <v>9</v>
      </c>
    </row>
    <row r="550" spans="1:54">
      <c r="A550" s="5">
        <v>45754</v>
      </c>
      <c r="B550" s="5" t="s">
        <v>351</v>
      </c>
      <c r="C550" s="5">
        <f>VLOOKUP(A550,[1]查询时间段分门店销售明细!$D$1:$N$65536,11,FALSE)</f>
        <v>5</v>
      </c>
      <c r="D550" s="5">
        <f>VLOOKUP(A550,[1]查询时间段分门店销售明细!$D$1:$O$65536,12,FALSE)</f>
        <v>143</v>
      </c>
      <c r="E550" s="5" t="s">
        <v>1720</v>
      </c>
      <c r="F550" s="5" t="s">
        <v>460</v>
      </c>
      <c r="G550" s="5" t="s">
        <v>1721</v>
      </c>
      <c r="H550" s="5" t="s">
        <v>402</v>
      </c>
      <c r="I550" s="5">
        <v>725</v>
      </c>
      <c r="J550" s="5">
        <v>19594.060000000001</v>
      </c>
      <c r="K550" s="5">
        <v>16288.41</v>
      </c>
      <c r="L550" s="6" t="s">
        <v>1722</v>
      </c>
      <c r="M550" s="5">
        <v>24.17</v>
      </c>
      <c r="N550" s="5">
        <v>653.14</v>
      </c>
      <c r="O550" s="5" t="s">
        <v>364</v>
      </c>
      <c r="P550" s="5" t="s">
        <v>364</v>
      </c>
      <c r="Q550" s="5" t="s">
        <v>372</v>
      </c>
      <c r="R550" s="5">
        <v>610</v>
      </c>
      <c r="S550" s="5">
        <v>2780.72</v>
      </c>
      <c r="T550" s="5">
        <v>25.24</v>
      </c>
      <c r="U550" s="5">
        <v>25.24</v>
      </c>
      <c r="V550" s="5">
        <v>1</v>
      </c>
      <c r="W550" s="5" t="s">
        <v>1346</v>
      </c>
      <c r="X550" s="5">
        <v>104</v>
      </c>
      <c r="Y550" s="5" t="s">
        <v>1394</v>
      </c>
      <c r="Z550" s="5">
        <v>10403</v>
      </c>
      <c r="AA550" s="5" t="s">
        <v>1395</v>
      </c>
      <c r="AB550" s="5" t="s">
        <v>373</v>
      </c>
      <c r="AC550" s="5" t="s">
        <v>361</v>
      </c>
      <c r="AD550" s="5" t="s">
        <v>362</v>
      </c>
      <c r="AE550" s="5" t="s">
        <v>363</v>
      </c>
      <c r="AF550" s="5" t="s">
        <v>374</v>
      </c>
      <c r="AG550" s="5" t="s">
        <v>375</v>
      </c>
      <c r="AH550" s="5" t="s">
        <v>1723</v>
      </c>
      <c r="AI550" s="5" t="s">
        <v>364</v>
      </c>
      <c r="AJ550" s="5" t="s">
        <v>364</v>
      </c>
      <c r="AK550" s="5">
        <v>4.55</v>
      </c>
      <c r="AL550" s="6">
        <v>5</v>
      </c>
      <c r="AM550" s="6" t="s">
        <v>377</v>
      </c>
      <c r="AN550" s="6">
        <f t="shared" si="54"/>
        <v>22.75</v>
      </c>
      <c r="AO550" s="6">
        <v>28.6</v>
      </c>
      <c r="AP550" s="6">
        <v>28.6</v>
      </c>
      <c r="AQ550" s="6">
        <v>14.3</v>
      </c>
      <c r="AR550" s="6">
        <f t="shared" si="55"/>
        <v>71.5</v>
      </c>
      <c r="AS550" s="6">
        <f t="shared" si="56"/>
        <v>120.25</v>
      </c>
      <c r="AT550" s="6">
        <f t="shared" si="57"/>
        <v>48.75</v>
      </c>
      <c r="AU550" s="7">
        <v>0.68181818181818177</v>
      </c>
      <c r="AV550" s="7">
        <f t="shared" si="58"/>
        <v>0.84090909090909094</v>
      </c>
      <c r="AW550" s="5">
        <v>27.03</v>
      </c>
      <c r="AX550">
        <v>5</v>
      </c>
      <c r="AY550">
        <f>VLOOKUP(A550,'[2]查询当前所有门店保管帐库存（后勤用）'!$D$1:$G$65536,4,FALSE)</f>
        <v>17</v>
      </c>
      <c r="AZ550">
        <f t="shared" si="53"/>
        <v>7</v>
      </c>
    </row>
    <row r="551" spans="1:54">
      <c r="A551" s="5">
        <v>114935</v>
      </c>
      <c r="B551" s="5" t="s">
        <v>351</v>
      </c>
      <c r="C551" s="5"/>
      <c r="D551" s="5"/>
      <c r="E551" s="5" t="s">
        <v>1714</v>
      </c>
      <c r="F551" s="5" t="s">
        <v>353</v>
      </c>
      <c r="G551" s="5" t="s">
        <v>1724</v>
      </c>
      <c r="H551" s="5" t="s">
        <v>402</v>
      </c>
      <c r="I551" s="5">
        <v>1882</v>
      </c>
      <c r="J551" s="5">
        <v>41677.71</v>
      </c>
      <c r="K551" s="5">
        <v>30515.7</v>
      </c>
      <c r="L551" s="6" t="s">
        <v>1725</v>
      </c>
      <c r="M551" s="5">
        <v>62.73</v>
      </c>
      <c r="N551" s="5">
        <v>1389.26</v>
      </c>
      <c r="O551" s="5" t="s">
        <v>364</v>
      </c>
      <c r="P551" s="5" t="s">
        <v>364</v>
      </c>
      <c r="Q551" s="5" t="s">
        <v>372</v>
      </c>
      <c r="R551" s="5">
        <v>1120</v>
      </c>
      <c r="S551" s="5">
        <v>6644.85</v>
      </c>
      <c r="T551" s="5">
        <v>17.850000000000001</v>
      </c>
      <c r="U551" s="5">
        <v>17.850000000000001</v>
      </c>
      <c r="V551" s="5">
        <v>1</v>
      </c>
      <c r="W551" s="5" t="s">
        <v>1346</v>
      </c>
      <c r="X551" s="5">
        <v>101</v>
      </c>
      <c r="Y551" s="5" t="s">
        <v>1401</v>
      </c>
      <c r="Z551" s="5">
        <v>10102</v>
      </c>
      <c r="AA551" s="5" t="s">
        <v>1690</v>
      </c>
      <c r="AB551" s="5" t="s">
        <v>373</v>
      </c>
      <c r="AC551" s="5" t="s">
        <v>361</v>
      </c>
      <c r="AD551" s="5" t="s">
        <v>362</v>
      </c>
      <c r="AE551" s="5" t="s">
        <v>363</v>
      </c>
      <c r="AF551" s="5" t="s">
        <v>374</v>
      </c>
      <c r="AG551" s="5" t="s">
        <v>375</v>
      </c>
      <c r="AH551" s="5" t="s">
        <v>1718</v>
      </c>
      <c r="AI551" s="5" t="s">
        <v>364</v>
      </c>
      <c r="AJ551" s="5" t="s">
        <v>364</v>
      </c>
      <c r="AK551" s="5">
        <v>5.93</v>
      </c>
      <c r="AL551" s="6">
        <v>5</v>
      </c>
      <c r="AM551" s="6" t="s">
        <v>377</v>
      </c>
      <c r="AN551" s="6">
        <f t="shared" si="54"/>
        <v>0</v>
      </c>
      <c r="AO551" s="6">
        <v>23.6</v>
      </c>
      <c r="AP551" s="6">
        <v>23.6</v>
      </c>
      <c r="AQ551" s="6">
        <v>11.8</v>
      </c>
      <c r="AR551" s="6">
        <f t="shared" si="55"/>
        <v>0</v>
      </c>
      <c r="AS551" s="6">
        <f t="shared" si="56"/>
        <v>0</v>
      </c>
      <c r="AT551" s="6">
        <f t="shared" si="57"/>
        <v>0</v>
      </c>
      <c r="AU551" s="7">
        <v>0.49745762711864411</v>
      </c>
      <c r="AV551" s="7">
        <f t="shared" si="58"/>
        <v>0.74872881355932208</v>
      </c>
      <c r="AW551" s="5">
        <v>22.15</v>
      </c>
      <c r="AX551">
        <v>10</v>
      </c>
      <c r="AY551">
        <f>VLOOKUP(A551,'[2]查询当前所有门店保管帐库存（后勤用）'!$D$1:$G$65536,4,FALSE)</f>
        <v>31</v>
      </c>
      <c r="AZ551">
        <f t="shared" si="53"/>
        <v>11</v>
      </c>
    </row>
    <row r="552" spans="1:54">
      <c r="A552" s="5">
        <v>93716</v>
      </c>
      <c r="B552" s="5" t="s">
        <v>351</v>
      </c>
      <c r="C552" s="5">
        <f>VLOOKUP(A552,[1]查询时间段分门店销售明细!$D$1:$N$65536,11,FALSE)</f>
        <v>2</v>
      </c>
      <c r="D552" s="5">
        <f>VLOOKUP(A552,[1]查询时间段分门店销售明细!$D$1:$O$65536,12,FALSE)</f>
        <v>43.23</v>
      </c>
      <c r="E552" s="5" t="s">
        <v>1726</v>
      </c>
      <c r="F552" s="5" t="s">
        <v>353</v>
      </c>
      <c r="G552" s="5" t="s">
        <v>1727</v>
      </c>
      <c r="H552" s="5" t="s">
        <v>1728</v>
      </c>
      <c r="I552" s="5">
        <v>360</v>
      </c>
      <c r="J552" s="5">
        <v>7940.46</v>
      </c>
      <c r="K552" s="5">
        <v>5263.9</v>
      </c>
      <c r="L552" s="6" t="s">
        <v>1729</v>
      </c>
      <c r="M552" s="5">
        <v>12</v>
      </c>
      <c r="N552" s="5">
        <v>264.68</v>
      </c>
      <c r="O552" s="5" t="s">
        <v>364</v>
      </c>
      <c r="P552" s="5" t="s">
        <v>364</v>
      </c>
      <c r="Q552" s="5" t="s">
        <v>372</v>
      </c>
      <c r="R552" s="5">
        <v>579</v>
      </c>
      <c r="S552" s="5">
        <v>4340.63</v>
      </c>
      <c r="T552" s="5">
        <v>48.25</v>
      </c>
      <c r="U552" s="5">
        <v>48.25</v>
      </c>
      <c r="V552" s="5">
        <v>1</v>
      </c>
      <c r="W552" s="5" t="s">
        <v>1346</v>
      </c>
      <c r="X552" s="5">
        <v>105</v>
      </c>
      <c r="Y552" s="5" t="s">
        <v>1354</v>
      </c>
      <c r="Z552" s="5">
        <v>10501</v>
      </c>
      <c r="AA552" s="5" t="s">
        <v>1730</v>
      </c>
      <c r="AB552" s="5" t="s">
        <v>373</v>
      </c>
      <c r="AC552" s="5" t="s">
        <v>361</v>
      </c>
      <c r="AD552" s="5" t="s">
        <v>362</v>
      </c>
      <c r="AE552" s="5" t="s">
        <v>363</v>
      </c>
      <c r="AF552" s="5" t="s">
        <v>374</v>
      </c>
      <c r="AG552" s="5" t="s">
        <v>375</v>
      </c>
      <c r="AH552" s="5" t="s">
        <v>1731</v>
      </c>
      <c r="AI552" s="5" t="s">
        <v>364</v>
      </c>
      <c r="AJ552" s="5" t="s">
        <v>364</v>
      </c>
      <c r="AK552" s="5">
        <v>7.41</v>
      </c>
      <c r="AL552" s="6">
        <v>5</v>
      </c>
      <c r="AM552" s="6" t="s">
        <v>377</v>
      </c>
      <c r="AN552" s="6">
        <f t="shared" si="54"/>
        <v>14.82</v>
      </c>
      <c r="AO552" s="6">
        <v>23.8</v>
      </c>
      <c r="AP552" s="6">
        <v>23.8</v>
      </c>
      <c r="AQ552" s="6">
        <v>11.9</v>
      </c>
      <c r="AR552" s="6">
        <f t="shared" si="55"/>
        <v>23.8</v>
      </c>
      <c r="AS552" s="6">
        <f t="shared" si="56"/>
        <v>28.409999999999997</v>
      </c>
      <c r="AT552" s="6">
        <f t="shared" si="57"/>
        <v>8.98</v>
      </c>
      <c r="AU552" s="7">
        <v>0.37731092436974789</v>
      </c>
      <c r="AV552" s="7">
        <f t="shared" si="58"/>
        <v>0.68865546218487395</v>
      </c>
      <c r="AW552" s="5">
        <v>22.06</v>
      </c>
      <c r="AX552">
        <v>2</v>
      </c>
      <c r="AY552">
        <f>VLOOKUP(A552,'[2]查询当前所有门店保管帐库存（后勤用）'!$D$1:$G$65536,4,FALSE)</f>
        <v>14</v>
      </c>
      <c r="AZ552">
        <f t="shared" si="53"/>
        <v>10</v>
      </c>
    </row>
    <row r="553" spans="1:54">
      <c r="A553" s="5">
        <v>56370</v>
      </c>
      <c r="B553" s="5" t="s">
        <v>351</v>
      </c>
      <c r="C553" s="5"/>
      <c r="D553" s="5"/>
      <c r="E553" s="5" t="s">
        <v>1752</v>
      </c>
      <c r="F553" s="5" t="s">
        <v>353</v>
      </c>
      <c r="G553" s="5" t="s">
        <v>1753</v>
      </c>
      <c r="H553" s="5" t="s">
        <v>1754</v>
      </c>
      <c r="I553" s="5">
        <v>283</v>
      </c>
      <c r="J553" s="5">
        <v>5491.81</v>
      </c>
      <c r="K553" s="5">
        <v>3793.81</v>
      </c>
      <c r="L553" s="6" t="s">
        <v>1755</v>
      </c>
      <c r="M553" s="5">
        <v>9.43</v>
      </c>
      <c r="N553" s="5">
        <v>183.06</v>
      </c>
      <c r="O553" s="5" t="s">
        <v>364</v>
      </c>
      <c r="P553" s="5" t="s">
        <v>364</v>
      </c>
      <c r="Q553" s="5" t="s">
        <v>372</v>
      </c>
      <c r="R553" s="5">
        <v>326</v>
      </c>
      <c r="S553" s="5">
        <v>1956</v>
      </c>
      <c r="T553" s="5">
        <v>34.56</v>
      </c>
      <c r="U553" s="5">
        <v>34.56</v>
      </c>
      <c r="V553" s="5">
        <v>1</v>
      </c>
      <c r="W553" s="5" t="s">
        <v>1346</v>
      </c>
      <c r="X553" s="5">
        <v>105</v>
      </c>
      <c r="Y553" s="5" t="s">
        <v>1354</v>
      </c>
      <c r="Z553" s="5">
        <v>10503</v>
      </c>
      <c r="AA553" s="5" t="s">
        <v>1355</v>
      </c>
      <c r="AB553" s="5" t="s">
        <v>373</v>
      </c>
      <c r="AC553" s="5" t="s">
        <v>361</v>
      </c>
      <c r="AD553" s="5" t="s">
        <v>362</v>
      </c>
      <c r="AE553" s="5" t="s">
        <v>363</v>
      </c>
      <c r="AF553" s="5" t="s">
        <v>374</v>
      </c>
      <c r="AG553" s="5" t="s">
        <v>375</v>
      </c>
      <c r="AH553" s="5" t="s">
        <v>1756</v>
      </c>
      <c r="AI553" s="5" t="s">
        <v>364</v>
      </c>
      <c r="AJ553" s="5" t="s">
        <v>364</v>
      </c>
      <c r="AK553" s="5">
        <v>6</v>
      </c>
      <c r="AL553" s="6">
        <v>5</v>
      </c>
      <c r="AM553" s="6" t="s">
        <v>377</v>
      </c>
      <c r="AN553" s="6">
        <f t="shared" si="54"/>
        <v>0</v>
      </c>
      <c r="AO553" s="6">
        <v>19.8</v>
      </c>
      <c r="AP553" s="6">
        <v>19.8</v>
      </c>
      <c r="AQ553" s="6">
        <v>9.9</v>
      </c>
      <c r="AR553" s="6">
        <f t="shared" si="55"/>
        <v>0</v>
      </c>
      <c r="AS553" s="6">
        <f t="shared" si="56"/>
        <v>0</v>
      </c>
      <c r="AT553" s="6">
        <f t="shared" si="57"/>
        <v>0</v>
      </c>
      <c r="AU553" s="7">
        <v>0.39393939393939398</v>
      </c>
      <c r="AV553" s="7">
        <f t="shared" si="58"/>
        <v>0.69696969696969702</v>
      </c>
      <c r="AW553" s="5">
        <v>19.41</v>
      </c>
      <c r="AX553">
        <v>0</v>
      </c>
      <c r="AY553">
        <f>VLOOKUP(A553,'[2]查询当前所有门店保管帐库存（后勤用）'!$D$1:$G$65536,4,FALSE)</f>
        <v>10</v>
      </c>
      <c r="AZ553">
        <f t="shared" si="53"/>
        <v>10</v>
      </c>
    </row>
    <row r="554" spans="1:54">
      <c r="A554" s="5">
        <v>100701</v>
      </c>
      <c r="B554" s="5" t="s">
        <v>351</v>
      </c>
      <c r="C554" s="5">
        <f>VLOOKUP(A554,[1]查询时间段分门店销售明细!$D$1:$N$65536,11,FALSE)</f>
        <v>6</v>
      </c>
      <c r="D554" s="5">
        <f>VLOOKUP(A554,[1]查询时间段分门店销售明细!$D$1:$O$65536,12,FALSE)</f>
        <v>118.15</v>
      </c>
      <c r="E554" s="5" t="s">
        <v>1766</v>
      </c>
      <c r="F554" s="5" t="s">
        <v>353</v>
      </c>
      <c r="G554" s="5" t="s">
        <v>1767</v>
      </c>
      <c r="H554" s="5" t="s">
        <v>1768</v>
      </c>
      <c r="I554" s="5">
        <v>269</v>
      </c>
      <c r="J554" s="5">
        <v>5745.56</v>
      </c>
      <c r="K554" s="5">
        <v>3967.16</v>
      </c>
      <c r="L554" s="6" t="s">
        <v>1769</v>
      </c>
      <c r="M554" s="5">
        <v>8.9700000000000006</v>
      </c>
      <c r="N554" s="5">
        <v>191.52</v>
      </c>
      <c r="O554" s="5" t="s">
        <v>364</v>
      </c>
      <c r="P554" s="5" t="s">
        <v>364</v>
      </c>
      <c r="Q554" s="5" t="s">
        <v>372</v>
      </c>
      <c r="R554" s="5">
        <v>377</v>
      </c>
      <c r="S554" s="5">
        <v>2499.6</v>
      </c>
      <c r="T554" s="5">
        <v>42.04</v>
      </c>
      <c r="U554" s="5">
        <v>42.04</v>
      </c>
      <c r="V554" s="5">
        <v>1</v>
      </c>
      <c r="W554" s="5" t="s">
        <v>1346</v>
      </c>
      <c r="X554" s="5">
        <v>111</v>
      </c>
      <c r="Y554" s="5" t="s">
        <v>1539</v>
      </c>
      <c r="Z554" s="5">
        <v>11104</v>
      </c>
      <c r="AA554" s="5" t="s">
        <v>1553</v>
      </c>
      <c r="AB554" s="5" t="s">
        <v>373</v>
      </c>
      <c r="AC554" s="5" t="s">
        <v>361</v>
      </c>
      <c r="AD554" s="5" t="s">
        <v>362</v>
      </c>
      <c r="AE554" s="5" t="s">
        <v>363</v>
      </c>
      <c r="AF554" s="5" t="s">
        <v>374</v>
      </c>
      <c r="AG554" s="5" t="s">
        <v>375</v>
      </c>
      <c r="AH554" s="5" t="s">
        <v>1770</v>
      </c>
      <c r="AI554" s="5" t="s">
        <v>364</v>
      </c>
      <c r="AJ554" s="5" t="s">
        <v>364</v>
      </c>
      <c r="AK554" s="5">
        <v>6.6</v>
      </c>
      <c r="AL554" s="6">
        <v>5</v>
      </c>
      <c r="AM554" s="6" t="s">
        <v>377</v>
      </c>
      <c r="AN554" s="6">
        <f t="shared" si="54"/>
        <v>39.599999999999994</v>
      </c>
      <c r="AO554" s="6">
        <v>22</v>
      </c>
      <c r="AP554" s="6">
        <v>22</v>
      </c>
      <c r="AQ554" s="6">
        <v>11</v>
      </c>
      <c r="AR554" s="6">
        <f t="shared" si="55"/>
        <v>66</v>
      </c>
      <c r="AS554" s="6">
        <f t="shared" si="56"/>
        <v>78.550000000000011</v>
      </c>
      <c r="AT554" s="6">
        <f t="shared" si="57"/>
        <v>26.400000000000006</v>
      </c>
      <c r="AU554" s="7">
        <v>0.4</v>
      </c>
      <c r="AV554" s="7">
        <f t="shared" si="58"/>
        <v>0.70000000000000007</v>
      </c>
      <c r="AW554" s="5">
        <v>21.36</v>
      </c>
      <c r="AX554">
        <v>6</v>
      </c>
      <c r="AY554">
        <f>VLOOKUP(A554,'[2]查询当前所有门店保管帐库存（后勤用）'!$D$1:$G$65536,4,FALSE)</f>
        <v>10</v>
      </c>
      <c r="AZ554">
        <f t="shared" si="53"/>
        <v>-2</v>
      </c>
      <c r="BA554">
        <v>5</v>
      </c>
    </row>
    <row r="555" spans="1:54">
      <c r="A555" s="5">
        <v>100700</v>
      </c>
      <c r="B555" s="5" t="s">
        <v>351</v>
      </c>
      <c r="C555" s="5"/>
      <c r="D555" s="5"/>
      <c r="E555" s="5" t="s">
        <v>1771</v>
      </c>
      <c r="F555" s="5" t="s">
        <v>353</v>
      </c>
      <c r="G555" s="5" t="s">
        <v>1772</v>
      </c>
      <c r="H555" s="5" t="s">
        <v>1768</v>
      </c>
      <c r="I555" s="5">
        <v>87</v>
      </c>
      <c r="J555" s="5">
        <v>1512.14</v>
      </c>
      <c r="K555" s="5">
        <v>1038.82</v>
      </c>
      <c r="L555" s="6" t="s">
        <v>1689</v>
      </c>
      <c r="M555" s="5">
        <v>2.9</v>
      </c>
      <c r="N555" s="5">
        <v>50.4</v>
      </c>
      <c r="O555" s="5" t="s">
        <v>364</v>
      </c>
      <c r="P555" s="5" t="s">
        <v>364</v>
      </c>
      <c r="Q555" s="5" t="s">
        <v>372</v>
      </c>
      <c r="R555" s="5">
        <v>343</v>
      </c>
      <c r="S555" s="5">
        <v>1881</v>
      </c>
      <c r="T555" s="5">
        <v>118.28</v>
      </c>
      <c r="U555" s="5">
        <v>118.28</v>
      </c>
      <c r="V555" s="5">
        <v>1</v>
      </c>
      <c r="W555" s="5" t="s">
        <v>1346</v>
      </c>
      <c r="X555" s="5">
        <v>112</v>
      </c>
      <c r="Y555" s="5" t="s">
        <v>1362</v>
      </c>
      <c r="Z555" s="5">
        <v>11202</v>
      </c>
      <c r="AA555" s="5" t="s">
        <v>1637</v>
      </c>
      <c r="AB555" s="5" t="s">
        <v>373</v>
      </c>
      <c r="AC555" s="5" t="s">
        <v>361</v>
      </c>
      <c r="AD555" s="5" t="s">
        <v>362</v>
      </c>
      <c r="AE555" s="5" t="s">
        <v>363</v>
      </c>
      <c r="AF555" s="5" t="s">
        <v>374</v>
      </c>
      <c r="AG555" s="5" t="s">
        <v>375</v>
      </c>
      <c r="AH555" s="5" t="s">
        <v>1773</v>
      </c>
      <c r="AI555" s="5" t="s">
        <v>364</v>
      </c>
      <c r="AJ555" s="5" t="s">
        <v>364</v>
      </c>
      <c r="AK555" s="5">
        <v>5.4</v>
      </c>
      <c r="AL555" s="6">
        <v>5</v>
      </c>
      <c r="AM555" s="6" t="s">
        <v>377</v>
      </c>
      <c r="AN555" s="6">
        <f t="shared" si="54"/>
        <v>0</v>
      </c>
      <c r="AO555" s="6">
        <v>18</v>
      </c>
      <c r="AP555" s="6">
        <v>18</v>
      </c>
      <c r="AQ555" s="6">
        <v>9</v>
      </c>
      <c r="AR555" s="6">
        <f t="shared" si="55"/>
        <v>0</v>
      </c>
      <c r="AS555" s="6">
        <f t="shared" si="56"/>
        <v>0</v>
      </c>
      <c r="AT555" s="6">
        <f t="shared" si="57"/>
        <v>0</v>
      </c>
      <c r="AU555" s="7">
        <v>0.4</v>
      </c>
      <c r="AV555" s="7">
        <f t="shared" si="58"/>
        <v>0.7</v>
      </c>
      <c r="AW555" s="5">
        <v>17.38</v>
      </c>
      <c r="AX555">
        <v>0</v>
      </c>
      <c r="AY555">
        <f>VLOOKUP(A555,'[2]查询当前所有门店保管帐库存（后勤用）'!$D$1:$G$65536,4,FALSE)</f>
        <v>10</v>
      </c>
      <c r="AZ555">
        <f t="shared" si="53"/>
        <v>10</v>
      </c>
    </row>
    <row r="556" spans="1:54">
      <c r="A556" s="5">
        <v>42606</v>
      </c>
      <c r="B556" s="5" t="s">
        <v>351</v>
      </c>
      <c r="C556" s="5">
        <f>VLOOKUP(A556,[1]查询时间段分门店销售明细!$D$1:$N$65536,11,FALSE)</f>
        <v>8</v>
      </c>
      <c r="D556" s="5">
        <f>VLOOKUP(A556,[1]查询时间段分门店销售明细!$D$1:$O$65536,12,FALSE)</f>
        <v>582.14</v>
      </c>
      <c r="E556" s="5" t="s">
        <v>1597</v>
      </c>
      <c r="F556" s="5" t="s">
        <v>353</v>
      </c>
      <c r="G556" s="5" t="s">
        <v>1815</v>
      </c>
      <c r="H556" s="5" t="s">
        <v>1812</v>
      </c>
      <c r="I556" s="5">
        <v>151</v>
      </c>
      <c r="J556" s="5">
        <v>10642.98</v>
      </c>
      <c r="K556" s="5">
        <v>5938.88</v>
      </c>
      <c r="L556" s="6" t="s">
        <v>1816</v>
      </c>
      <c r="M556" s="5">
        <v>5.03</v>
      </c>
      <c r="N556" s="5">
        <v>354.77</v>
      </c>
      <c r="O556" s="5" t="s">
        <v>364</v>
      </c>
      <c r="P556" s="5" t="s">
        <v>364</v>
      </c>
      <c r="Q556" s="5" t="s">
        <v>372</v>
      </c>
      <c r="R556" s="5">
        <v>332</v>
      </c>
      <c r="S556" s="5">
        <v>10353.14</v>
      </c>
      <c r="T556" s="5">
        <v>65.959999999999994</v>
      </c>
      <c r="U556" s="5">
        <v>65.959999999999994</v>
      </c>
      <c r="V556" s="5">
        <v>1</v>
      </c>
      <c r="W556" s="5" t="s">
        <v>1346</v>
      </c>
      <c r="X556" s="5">
        <v>107</v>
      </c>
      <c r="Y556" s="5" t="s">
        <v>1462</v>
      </c>
      <c r="Z556" s="5">
        <v>10702</v>
      </c>
      <c r="AA556" s="5" t="s">
        <v>1463</v>
      </c>
      <c r="AB556" s="5" t="s">
        <v>373</v>
      </c>
      <c r="AC556" s="5" t="s">
        <v>361</v>
      </c>
      <c r="AD556" s="5" t="s">
        <v>362</v>
      </c>
      <c r="AE556" s="5" t="s">
        <v>363</v>
      </c>
      <c r="AF556" s="5" t="s">
        <v>374</v>
      </c>
      <c r="AG556" s="5" t="s">
        <v>375</v>
      </c>
      <c r="AH556" s="5" t="s">
        <v>1817</v>
      </c>
      <c r="AI556" s="5" t="s">
        <v>364</v>
      </c>
      <c r="AJ556" s="5" t="s">
        <v>364</v>
      </c>
      <c r="AK556" s="5">
        <v>31</v>
      </c>
      <c r="AL556" s="6">
        <v>5</v>
      </c>
      <c r="AM556" s="6" t="s">
        <v>377</v>
      </c>
      <c r="AN556" s="6">
        <f t="shared" si="54"/>
        <v>248</v>
      </c>
      <c r="AO556" s="6">
        <v>78</v>
      </c>
      <c r="AP556" s="6">
        <v>78</v>
      </c>
      <c r="AQ556" s="6">
        <v>39</v>
      </c>
      <c r="AR556" s="6">
        <f t="shared" si="55"/>
        <v>312</v>
      </c>
      <c r="AS556" s="6">
        <f t="shared" si="56"/>
        <v>334.14</v>
      </c>
      <c r="AT556" s="6">
        <f t="shared" si="57"/>
        <v>64</v>
      </c>
      <c r="AU556" s="7">
        <v>0.20512820512820512</v>
      </c>
      <c r="AV556" s="7">
        <f t="shared" si="58"/>
        <v>0.60256410256410253</v>
      </c>
      <c r="AW556" s="5">
        <v>70.48</v>
      </c>
      <c r="AX556">
        <v>8</v>
      </c>
      <c r="AY556">
        <f>VLOOKUP(A556,'[2]查询当前所有门店保管帐库存（后勤用）'!$D$1:$G$65536,4,FALSE)</f>
        <v>18</v>
      </c>
      <c r="AZ556">
        <f t="shared" si="53"/>
        <v>2</v>
      </c>
    </row>
    <row r="557" spans="1:54">
      <c r="A557" s="5">
        <v>12652</v>
      </c>
      <c r="B557" s="5" t="s">
        <v>351</v>
      </c>
      <c r="C557" s="5"/>
      <c r="D557" s="5"/>
      <c r="E557" s="5" t="s">
        <v>1818</v>
      </c>
      <c r="F557" s="5" t="s">
        <v>353</v>
      </c>
      <c r="G557" s="5" t="s">
        <v>1819</v>
      </c>
      <c r="H557" s="5" t="s">
        <v>1820</v>
      </c>
      <c r="I557" s="5">
        <v>247</v>
      </c>
      <c r="J557" s="5">
        <v>3750.91</v>
      </c>
      <c r="K557" s="5">
        <v>2132.41</v>
      </c>
      <c r="L557" s="6" t="s">
        <v>1821</v>
      </c>
      <c r="M557" s="5">
        <v>8.23</v>
      </c>
      <c r="N557" s="5">
        <v>125.03</v>
      </c>
      <c r="O557" s="5" t="s">
        <v>364</v>
      </c>
      <c r="P557" s="5" t="s">
        <v>364</v>
      </c>
      <c r="Q557" s="5" t="s">
        <v>372</v>
      </c>
      <c r="R557" s="5">
        <v>313</v>
      </c>
      <c r="S557" s="5">
        <v>2047.8</v>
      </c>
      <c r="T557" s="5">
        <v>38.020000000000003</v>
      </c>
      <c r="U557" s="5">
        <v>38.020000000000003</v>
      </c>
      <c r="V557" s="5">
        <v>1</v>
      </c>
      <c r="W557" s="5" t="s">
        <v>1346</v>
      </c>
      <c r="X557" s="5">
        <v>125</v>
      </c>
      <c r="Y557" s="5" t="s">
        <v>1708</v>
      </c>
      <c r="Z557" s="5">
        <v>12501</v>
      </c>
      <c r="AA557" s="5" t="s">
        <v>1708</v>
      </c>
      <c r="AB557" s="5" t="s">
        <v>364</v>
      </c>
      <c r="AC557" s="5" t="s">
        <v>361</v>
      </c>
      <c r="AD557" s="5" t="s">
        <v>362</v>
      </c>
      <c r="AE557" s="5" t="s">
        <v>363</v>
      </c>
      <c r="AF557" s="5" t="s">
        <v>374</v>
      </c>
      <c r="AG557" s="5" t="s">
        <v>375</v>
      </c>
      <c r="AH557" s="5" t="s">
        <v>1822</v>
      </c>
      <c r="AI557" s="5" t="s">
        <v>364</v>
      </c>
      <c r="AJ557" s="9">
        <v>40778</v>
      </c>
      <c r="AK557" s="5">
        <v>6.2</v>
      </c>
      <c r="AL557" s="6">
        <v>5</v>
      </c>
      <c r="AM557" s="6" t="s">
        <v>377</v>
      </c>
      <c r="AN557" s="6">
        <f t="shared" si="54"/>
        <v>0</v>
      </c>
      <c r="AO557" s="6">
        <v>15.5</v>
      </c>
      <c r="AP557" s="6">
        <v>15.5</v>
      </c>
      <c r="AQ557" s="6">
        <v>7.75</v>
      </c>
      <c r="AR557" s="6">
        <f t="shared" si="55"/>
        <v>0</v>
      </c>
      <c r="AS557" s="6">
        <f t="shared" si="56"/>
        <v>0</v>
      </c>
      <c r="AT557" s="6">
        <f t="shared" si="57"/>
        <v>0</v>
      </c>
      <c r="AU557" s="7">
        <v>0.2</v>
      </c>
      <c r="AV557" s="7">
        <f t="shared" si="58"/>
        <v>0.60000000000000009</v>
      </c>
      <c r="AW557" s="5">
        <v>15.19</v>
      </c>
      <c r="AX557">
        <v>1</v>
      </c>
      <c r="AY557">
        <f>VLOOKUP(A557,'[2]查询当前所有门店保管帐库存（后勤用）'!$D$1:$G$65536,4,FALSE)</f>
        <v>14</v>
      </c>
      <c r="AZ557">
        <f t="shared" si="53"/>
        <v>12</v>
      </c>
    </row>
    <row r="558" spans="1:54">
      <c r="A558" s="5">
        <v>54434</v>
      </c>
      <c r="B558" s="5" t="s">
        <v>351</v>
      </c>
      <c r="C558" s="5"/>
      <c r="D558" s="5"/>
      <c r="E558" s="5" t="s">
        <v>1863</v>
      </c>
      <c r="F558" s="5" t="s">
        <v>353</v>
      </c>
      <c r="G558" s="5" t="s">
        <v>1864</v>
      </c>
      <c r="H558" s="5" t="s">
        <v>1861</v>
      </c>
      <c r="I558" s="5">
        <v>81</v>
      </c>
      <c r="J558" s="5">
        <v>2165.0700000000002</v>
      </c>
      <c r="K558" s="5">
        <v>1382.25</v>
      </c>
      <c r="L558" s="6" t="s">
        <v>1865</v>
      </c>
      <c r="M558" s="5">
        <v>2.7</v>
      </c>
      <c r="N558" s="5">
        <v>72.17</v>
      </c>
      <c r="O558" s="5" t="s">
        <v>364</v>
      </c>
      <c r="P558" s="5" t="s">
        <v>364</v>
      </c>
      <c r="Q558" s="5" t="s">
        <v>372</v>
      </c>
      <c r="R558" s="5">
        <v>270</v>
      </c>
      <c r="S558" s="5">
        <v>2622.74</v>
      </c>
      <c r="T558" s="5">
        <v>100</v>
      </c>
      <c r="U558" s="5">
        <v>100</v>
      </c>
      <c r="V558" s="5">
        <v>1</v>
      </c>
      <c r="W558" s="5" t="s">
        <v>1346</v>
      </c>
      <c r="X558" s="5">
        <v>121</v>
      </c>
      <c r="Y558" s="5" t="s">
        <v>1584</v>
      </c>
      <c r="Z558" s="5">
        <v>12108</v>
      </c>
      <c r="AA558" s="5" t="s">
        <v>1608</v>
      </c>
      <c r="AB558" s="5" t="s">
        <v>373</v>
      </c>
      <c r="AC558" s="5" t="s">
        <v>361</v>
      </c>
      <c r="AD558" s="5" t="s">
        <v>362</v>
      </c>
      <c r="AE558" s="5" t="s">
        <v>363</v>
      </c>
      <c r="AF558" s="5" t="s">
        <v>374</v>
      </c>
      <c r="AG558" s="5" t="s">
        <v>375</v>
      </c>
      <c r="AH558" s="5" t="s">
        <v>1866</v>
      </c>
      <c r="AI558" s="5" t="s">
        <v>364</v>
      </c>
      <c r="AJ558" s="9">
        <v>40778</v>
      </c>
      <c r="AK558" s="5">
        <v>9.6</v>
      </c>
      <c r="AL558" s="6">
        <v>5</v>
      </c>
      <c r="AM558" s="6" t="s">
        <v>377</v>
      </c>
      <c r="AN558" s="6">
        <f t="shared" si="54"/>
        <v>0</v>
      </c>
      <c r="AO558" s="6">
        <v>28</v>
      </c>
      <c r="AP558" s="6">
        <v>28</v>
      </c>
      <c r="AQ558" s="6">
        <v>14</v>
      </c>
      <c r="AR558" s="6">
        <f t="shared" si="55"/>
        <v>0</v>
      </c>
      <c r="AS558" s="6">
        <f t="shared" si="56"/>
        <v>0</v>
      </c>
      <c r="AT558" s="6">
        <f t="shared" si="57"/>
        <v>0</v>
      </c>
      <c r="AU558" s="7">
        <v>0.31428571428571433</v>
      </c>
      <c r="AV558" s="7">
        <f t="shared" si="58"/>
        <v>0.65714285714285714</v>
      </c>
      <c r="AW558" s="5">
        <v>26.73</v>
      </c>
      <c r="AX558">
        <v>0</v>
      </c>
      <c r="AY558">
        <f>VLOOKUP(A558,'[2]查询当前所有门店保管帐库存（后勤用）'!$D$1:$G$65536,4,FALSE)</f>
        <v>5</v>
      </c>
      <c r="AZ558">
        <f t="shared" si="53"/>
        <v>5</v>
      </c>
    </row>
    <row r="559" spans="1:54">
      <c r="A559" s="5">
        <v>38059</v>
      </c>
      <c r="B559" s="5" t="s">
        <v>351</v>
      </c>
      <c r="C559" s="5">
        <f>VLOOKUP(A559,[1]查询时间段分门店销售明细!$D$1:$N$65536,11,FALSE)</f>
        <v>5</v>
      </c>
      <c r="D559" s="5">
        <f>VLOOKUP(A559,[1]查询时间段分门店销售明细!$D$1:$O$65536,12,FALSE)</f>
        <v>82.32</v>
      </c>
      <c r="E559" s="5" t="s">
        <v>1913</v>
      </c>
      <c r="F559" s="5" t="s">
        <v>353</v>
      </c>
      <c r="G559" s="5" t="s">
        <v>1914</v>
      </c>
      <c r="H559" s="5" t="s">
        <v>1915</v>
      </c>
      <c r="I559" s="5">
        <v>799</v>
      </c>
      <c r="J559" s="5">
        <v>12785.28</v>
      </c>
      <c r="K559" s="5">
        <v>9711.1200000000008</v>
      </c>
      <c r="L559" s="6" t="s">
        <v>1656</v>
      </c>
      <c r="M559" s="5">
        <v>26.63</v>
      </c>
      <c r="N559" s="5">
        <v>426.18</v>
      </c>
      <c r="O559" s="5" t="s">
        <v>364</v>
      </c>
      <c r="P559" s="5" t="s">
        <v>364</v>
      </c>
      <c r="Q559" s="5" t="s">
        <v>372</v>
      </c>
      <c r="R559" s="5">
        <v>891</v>
      </c>
      <c r="S559" s="5">
        <v>3434.04</v>
      </c>
      <c r="T559" s="5">
        <v>33.450000000000003</v>
      </c>
      <c r="U559" s="5">
        <v>33.450000000000003</v>
      </c>
      <c r="V559" s="5">
        <v>1</v>
      </c>
      <c r="W559" s="5" t="s">
        <v>1346</v>
      </c>
      <c r="X559" s="5">
        <v>105</v>
      </c>
      <c r="Y559" s="5" t="s">
        <v>1354</v>
      </c>
      <c r="Z559" s="5">
        <v>10503</v>
      </c>
      <c r="AA559" s="5" t="s">
        <v>1355</v>
      </c>
      <c r="AB559" s="5" t="s">
        <v>373</v>
      </c>
      <c r="AC559" s="5" t="s">
        <v>361</v>
      </c>
      <c r="AD559" s="5" t="s">
        <v>362</v>
      </c>
      <c r="AE559" s="5" t="s">
        <v>363</v>
      </c>
      <c r="AF559" s="5" t="s">
        <v>374</v>
      </c>
      <c r="AG559" s="5" t="s">
        <v>375</v>
      </c>
      <c r="AH559" s="5" t="s">
        <v>1916</v>
      </c>
      <c r="AI559" s="5" t="s">
        <v>364</v>
      </c>
      <c r="AJ559" s="5" t="s">
        <v>364</v>
      </c>
      <c r="AK559" s="5">
        <v>3.84</v>
      </c>
      <c r="AL559" s="6">
        <v>5</v>
      </c>
      <c r="AM559" s="6" t="s">
        <v>377</v>
      </c>
      <c r="AN559" s="6">
        <f t="shared" si="54"/>
        <v>19.2</v>
      </c>
      <c r="AO559" s="6">
        <v>16.8</v>
      </c>
      <c r="AP559" s="6">
        <v>16.8</v>
      </c>
      <c r="AQ559" s="6">
        <v>8.4</v>
      </c>
      <c r="AR559" s="6">
        <f t="shared" si="55"/>
        <v>42</v>
      </c>
      <c r="AS559" s="6">
        <f t="shared" si="56"/>
        <v>63.11999999999999</v>
      </c>
      <c r="AT559" s="6">
        <f t="shared" si="57"/>
        <v>22.8</v>
      </c>
      <c r="AU559" s="7">
        <v>0.54285714285714293</v>
      </c>
      <c r="AV559" s="7">
        <f t="shared" si="58"/>
        <v>0.77142857142857146</v>
      </c>
      <c r="AW559" s="5">
        <v>16</v>
      </c>
      <c r="AX559">
        <v>5</v>
      </c>
      <c r="AY559">
        <f>VLOOKUP(A559,'[2]查询当前所有门店保管帐库存（后勤用）'!$D$1:$G$65536,4,FALSE)</f>
        <v>34</v>
      </c>
      <c r="AZ559">
        <f t="shared" si="53"/>
        <v>24</v>
      </c>
    </row>
    <row r="560" spans="1:54">
      <c r="A560" s="5">
        <v>100716</v>
      </c>
      <c r="B560" s="5" t="s">
        <v>351</v>
      </c>
      <c r="C560" s="5"/>
      <c r="D560" s="5"/>
      <c r="E560" s="5" t="s">
        <v>1950</v>
      </c>
      <c r="F560" s="5" t="s">
        <v>353</v>
      </c>
      <c r="G560" s="5" t="s">
        <v>1951</v>
      </c>
      <c r="H560" s="5" t="s">
        <v>422</v>
      </c>
      <c r="I560" s="5">
        <v>37</v>
      </c>
      <c r="J560" s="5">
        <v>716.73</v>
      </c>
      <c r="K560" s="5">
        <v>483.75</v>
      </c>
      <c r="L560" s="6" t="s">
        <v>1952</v>
      </c>
      <c r="M560" s="5">
        <v>1.23</v>
      </c>
      <c r="N560" s="5">
        <v>23.89</v>
      </c>
      <c r="O560" s="5" t="s">
        <v>364</v>
      </c>
      <c r="P560" s="5" t="s">
        <v>364</v>
      </c>
      <c r="Q560" s="5" t="s">
        <v>372</v>
      </c>
      <c r="R560" s="5">
        <v>262</v>
      </c>
      <c r="S560" s="5">
        <v>1653.64</v>
      </c>
      <c r="T560" s="5">
        <v>212.43</v>
      </c>
      <c r="U560" s="5">
        <v>212.43</v>
      </c>
      <c r="V560" s="5">
        <v>1</v>
      </c>
      <c r="W560" s="5" t="s">
        <v>1346</v>
      </c>
      <c r="X560" s="5">
        <v>105</v>
      </c>
      <c r="Y560" s="5" t="s">
        <v>1354</v>
      </c>
      <c r="Z560" s="5">
        <v>10504</v>
      </c>
      <c r="AA560" s="5" t="s">
        <v>1666</v>
      </c>
      <c r="AB560" s="5" t="s">
        <v>373</v>
      </c>
      <c r="AC560" s="5" t="s">
        <v>361</v>
      </c>
      <c r="AD560" s="5" t="s">
        <v>362</v>
      </c>
      <c r="AE560" s="5" t="s">
        <v>363</v>
      </c>
      <c r="AF560" s="5" t="s">
        <v>374</v>
      </c>
      <c r="AG560" s="5" t="s">
        <v>375</v>
      </c>
      <c r="AH560" s="5" t="s">
        <v>1953</v>
      </c>
      <c r="AI560" s="5" t="s">
        <v>364</v>
      </c>
      <c r="AJ560" s="9">
        <v>40987</v>
      </c>
      <c r="AK560" s="5">
        <v>5.88</v>
      </c>
      <c r="AL560" s="6">
        <v>5</v>
      </c>
      <c r="AM560" s="6" t="s">
        <v>377</v>
      </c>
      <c r="AN560" s="6">
        <f t="shared" si="54"/>
        <v>0</v>
      </c>
      <c r="AO560" s="6">
        <v>19.8</v>
      </c>
      <c r="AP560" s="6">
        <v>19.8</v>
      </c>
      <c r="AQ560" s="6">
        <v>9.9</v>
      </c>
      <c r="AR560" s="6">
        <f t="shared" si="55"/>
        <v>0</v>
      </c>
      <c r="AS560" s="6">
        <f t="shared" si="56"/>
        <v>0</v>
      </c>
      <c r="AT560" s="6">
        <f t="shared" si="57"/>
        <v>0</v>
      </c>
      <c r="AU560" s="7">
        <v>0.40606060606060607</v>
      </c>
      <c r="AV560" s="7">
        <f t="shared" si="58"/>
        <v>0.70303030303030312</v>
      </c>
      <c r="AW560" s="5">
        <v>19.37</v>
      </c>
      <c r="AX560">
        <v>0</v>
      </c>
      <c r="AY560">
        <f>VLOOKUP(A560,'[2]查询当前所有门店保管帐库存（后勤用）'!$D$1:$G$65536,4,FALSE)</f>
        <v>5</v>
      </c>
      <c r="AZ560">
        <f t="shared" si="53"/>
        <v>5</v>
      </c>
    </row>
    <row r="561" spans="1:54">
      <c r="A561" s="5">
        <v>57318</v>
      </c>
      <c r="B561" s="5" t="s">
        <v>351</v>
      </c>
      <c r="C561" s="5"/>
      <c r="D561" s="5"/>
      <c r="E561" s="5" t="s">
        <v>1978</v>
      </c>
      <c r="F561" s="5" t="s">
        <v>1513</v>
      </c>
      <c r="G561" s="5" t="s">
        <v>1979</v>
      </c>
      <c r="H561" s="5" t="s">
        <v>1980</v>
      </c>
      <c r="I561" s="5">
        <v>180</v>
      </c>
      <c r="J561" s="5">
        <v>3147.94</v>
      </c>
      <c r="K561" s="5">
        <v>2028.52</v>
      </c>
      <c r="L561" s="6" t="s">
        <v>1981</v>
      </c>
      <c r="M561" s="5">
        <v>6</v>
      </c>
      <c r="N561" s="5">
        <v>104.93</v>
      </c>
      <c r="O561" s="5" t="s">
        <v>364</v>
      </c>
      <c r="P561" s="5" t="s">
        <v>364</v>
      </c>
      <c r="Q561" s="5" t="s">
        <v>372</v>
      </c>
      <c r="R561" s="5">
        <v>325</v>
      </c>
      <c r="S561" s="5">
        <v>2028.1099999999001</v>
      </c>
      <c r="T561" s="5">
        <v>54.17</v>
      </c>
      <c r="U561" s="5">
        <v>54.17</v>
      </c>
      <c r="V561" s="5">
        <v>1</v>
      </c>
      <c r="W561" s="5" t="s">
        <v>1346</v>
      </c>
      <c r="X561" s="5">
        <v>112</v>
      </c>
      <c r="Y561" s="5" t="s">
        <v>1362</v>
      </c>
      <c r="Z561" s="5">
        <v>11205</v>
      </c>
      <c r="AA561" s="5" t="s">
        <v>1517</v>
      </c>
      <c r="AB561" s="5" t="s">
        <v>373</v>
      </c>
      <c r="AC561" s="5" t="s">
        <v>361</v>
      </c>
      <c r="AD561" s="5" t="s">
        <v>362</v>
      </c>
      <c r="AE561" s="5" t="s">
        <v>363</v>
      </c>
      <c r="AF561" s="5" t="s">
        <v>374</v>
      </c>
      <c r="AG561" s="5" t="s">
        <v>375</v>
      </c>
      <c r="AH561" s="5" t="s">
        <v>1982</v>
      </c>
      <c r="AI561" s="5" t="s">
        <v>364</v>
      </c>
      <c r="AJ561" s="9">
        <v>40778</v>
      </c>
      <c r="AK561" s="5">
        <v>6.2</v>
      </c>
      <c r="AL561" s="6">
        <v>5</v>
      </c>
      <c r="AM561" s="6" t="s">
        <v>377</v>
      </c>
      <c r="AN561" s="6">
        <f t="shared" si="54"/>
        <v>0</v>
      </c>
      <c r="AO561" s="6">
        <v>17.8</v>
      </c>
      <c r="AP561" s="6">
        <v>17.8</v>
      </c>
      <c r="AQ561" s="6">
        <v>8.9</v>
      </c>
      <c r="AR561" s="6">
        <f t="shared" si="55"/>
        <v>0</v>
      </c>
      <c r="AS561" s="6">
        <f t="shared" si="56"/>
        <v>0</v>
      </c>
      <c r="AT561" s="6">
        <f t="shared" si="57"/>
        <v>0</v>
      </c>
      <c r="AU561" s="7">
        <v>0.30337078651685395</v>
      </c>
      <c r="AV561" s="7">
        <f t="shared" si="58"/>
        <v>0.651685393258427</v>
      </c>
      <c r="AW561" s="5">
        <v>17.489999999999998</v>
      </c>
      <c r="AX561">
        <v>0</v>
      </c>
      <c r="AY561">
        <f>VLOOKUP(A561,'[2]查询当前所有门店保管帐库存（后勤用）'!$D$1:$G$65536,4,FALSE)</f>
        <v>10</v>
      </c>
      <c r="AZ561">
        <f t="shared" si="53"/>
        <v>10</v>
      </c>
    </row>
    <row r="562" spans="1:54">
      <c r="A562" s="5">
        <v>27444</v>
      </c>
      <c r="B562" s="5" t="s">
        <v>1341</v>
      </c>
      <c r="C562" s="5"/>
      <c r="D562" s="5"/>
      <c r="E562" s="5" t="s">
        <v>2002</v>
      </c>
      <c r="F562" s="5" t="s">
        <v>353</v>
      </c>
      <c r="G562" s="5" t="s">
        <v>2003</v>
      </c>
      <c r="H562" s="5" t="s">
        <v>2004</v>
      </c>
      <c r="I562" s="5">
        <v>373</v>
      </c>
      <c r="J562" s="5">
        <v>3355.29</v>
      </c>
      <c r="K562" s="5">
        <v>2112.7894999999999</v>
      </c>
      <c r="L562" s="6" t="s">
        <v>2005</v>
      </c>
      <c r="M562" s="5">
        <v>12.43</v>
      </c>
      <c r="N562" s="5">
        <v>111.84</v>
      </c>
      <c r="O562" s="5" t="s">
        <v>364</v>
      </c>
      <c r="P562" s="5" t="s">
        <v>364</v>
      </c>
      <c r="Q562" s="5" t="s">
        <v>372</v>
      </c>
      <c r="R562" s="5">
        <v>593</v>
      </c>
      <c r="S562" s="5">
        <v>1969.24</v>
      </c>
      <c r="T562" s="5">
        <v>47.69</v>
      </c>
      <c r="U562" s="5">
        <v>47.69</v>
      </c>
      <c r="V562" s="5">
        <v>1</v>
      </c>
      <c r="W562" s="5" t="s">
        <v>1346</v>
      </c>
      <c r="X562" s="5">
        <v>102</v>
      </c>
      <c r="Y562" s="5" t="s">
        <v>1808</v>
      </c>
      <c r="Z562" s="5">
        <v>10201</v>
      </c>
      <c r="AA562" s="5" t="s">
        <v>2006</v>
      </c>
      <c r="AB562" s="5" t="s">
        <v>373</v>
      </c>
      <c r="AC562" s="5" t="s">
        <v>361</v>
      </c>
      <c r="AD562" s="5" t="s">
        <v>362</v>
      </c>
      <c r="AE562" s="5" t="s">
        <v>363</v>
      </c>
      <c r="AF562" s="5" t="s">
        <v>374</v>
      </c>
      <c r="AG562" s="5" t="s">
        <v>375</v>
      </c>
      <c r="AH562" s="5" t="s">
        <v>2007</v>
      </c>
      <c r="AI562" s="5" t="s">
        <v>364</v>
      </c>
      <c r="AJ562" s="9">
        <v>40778</v>
      </c>
      <c r="AK562" s="5">
        <v>3.3</v>
      </c>
      <c r="AL562" s="6">
        <v>5</v>
      </c>
      <c r="AM562" s="6" t="s">
        <v>377</v>
      </c>
      <c r="AN562" s="6">
        <f t="shared" si="54"/>
        <v>0</v>
      </c>
      <c r="AO562" s="6">
        <v>9.8000000000000007</v>
      </c>
      <c r="AP562" s="6">
        <v>9.8000000000000007</v>
      </c>
      <c r="AQ562" s="6">
        <v>4.9000000000000004</v>
      </c>
      <c r="AR562" s="6">
        <f t="shared" si="55"/>
        <v>0</v>
      </c>
      <c r="AS562" s="6">
        <f t="shared" si="56"/>
        <v>0</v>
      </c>
      <c r="AT562" s="6">
        <f t="shared" si="57"/>
        <v>0</v>
      </c>
      <c r="AU562" s="7">
        <v>0.32653061224489804</v>
      </c>
      <c r="AV562" s="7">
        <f t="shared" si="58"/>
        <v>0.66326530612244905</v>
      </c>
      <c r="AW562" s="5">
        <v>9</v>
      </c>
      <c r="AX562">
        <v>0</v>
      </c>
      <c r="AY562">
        <f>VLOOKUP(A562,'[2]查询当前所有门店保管帐库存（后勤用）'!$D$1:$G$65536,4,FALSE)</f>
        <v>10</v>
      </c>
      <c r="AZ562">
        <f t="shared" si="53"/>
        <v>10</v>
      </c>
    </row>
    <row r="563" spans="1:54">
      <c r="A563" s="5">
        <v>68235</v>
      </c>
      <c r="B563" s="5" t="s">
        <v>351</v>
      </c>
      <c r="C563" s="5">
        <f>VLOOKUP(A563,[1]查询时间段分门店销售明细!$D$1:$N$65536,11,FALSE)</f>
        <v>1</v>
      </c>
      <c r="D563" s="5">
        <f>VLOOKUP(A563,[1]查询时间段分门店销售明细!$D$1:$O$65536,12,FALSE)</f>
        <v>31.8</v>
      </c>
      <c r="E563" s="5" t="s">
        <v>2062</v>
      </c>
      <c r="F563" s="5" t="s">
        <v>460</v>
      </c>
      <c r="G563" s="5" t="s">
        <v>2063</v>
      </c>
      <c r="H563" s="5" t="s">
        <v>2064</v>
      </c>
      <c r="I563" s="5">
        <v>137</v>
      </c>
      <c r="J563" s="5">
        <v>4205.97</v>
      </c>
      <c r="K563" s="5">
        <v>2477.87</v>
      </c>
      <c r="L563" s="6" t="s">
        <v>1043</v>
      </c>
      <c r="M563" s="5">
        <v>4.57</v>
      </c>
      <c r="N563" s="5">
        <v>140.19999999999999</v>
      </c>
      <c r="O563" s="5" t="s">
        <v>364</v>
      </c>
      <c r="P563" s="5" t="s">
        <v>364</v>
      </c>
      <c r="Q563" s="5" t="s">
        <v>372</v>
      </c>
      <c r="R563" s="5">
        <v>228</v>
      </c>
      <c r="S563" s="5">
        <v>2878.5</v>
      </c>
      <c r="T563" s="5">
        <v>49.93</v>
      </c>
      <c r="U563" s="5">
        <v>49.93</v>
      </c>
      <c r="V563" s="5">
        <v>1</v>
      </c>
      <c r="W563" s="5" t="s">
        <v>1346</v>
      </c>
      <c r="X563" s="5">
        <v>112</v>
      </c>
      <c r="Y563" s="5" t="s">
        <v>1362</v>
      </c>
      <c r="Z563" s="5">
        <v>11202</v>
      </c>
      <c r="AA563" s="5" t="s">
        <v>1637</v>
      </c>
      <c r="AB563" s="5" t="s">
        <v>373</v>
      </c>
      <c r="AC563" s="5" t="s">
        <v>361</v>
      </c>
      <c r="AD563" s="5" t="s">
        <v>362</v>
      </c>
      <c r="AE563" s="5" t="s">
        <v>363</v>
      </c>
      <c r="AF563" s="5" t="s">
        <v>374</v>
      </c>
      <c r="AG563" s="5" t="s">
        <v>375</v>
      </c>
      <c r="AH563" s="5" t="s">
        <v>2065</v>
      </c>
      <c r="AI563" s="5" t="s">
        <v>364</v>
      </c>
      <c r="AJ563" s="9">
        <v>40778</v>
      </c>
      <c r="AK563" s="5">
        <v>12.6</v>
      </c>
      <c r="AL563" s="6">
        <v>5</v>
      </c>
      <c r="AM563" s="6" t="s">
        <v>377</v>
      </c>
      <c r="AN563" s="6">
        <f t="shared" si="54"/>
        <v>12.6</v>
      </c>
      <c r="AO563" s="6">
        <v>31.8</v>
      </c>
      <c r="AP563" s="6">
        <v>31.8</v>
      </c>
      <c r="AQ563" s="6">
        <v>15.9</v>
      </c>
      <c r="AR563" s="6">
        <f t="shared" si="55"/>
        <v>15.9</v>
      </c>
      <c r="AS563" s="6">
        <f t="shared" si="56"/>
        <v>19.200000000000003</v>
      </c>
      <c r="AT563" s="6">
        <f t="shared" si="57"/>
        <v>3.3000000000000007</v>
      </c>
      <c r="AU563" s="7">
        <v>0.20754716981132079</v>
      </c>
      <c r="AV563" s="7">
        <f t="shared" si="58"/>
        <v>0.60377358490566047</v>
      </c>
      <c r="AW563" s="5">
        <v>30.7</v>
      </c>
      <c r="AX563">
        <v>1</v>
      </c>
      <c r="AY563">
        <f>VLOOKUP(A563,'[2]查询当前所有门店保管帐库存（后勤用）'!$D$1:$G$65536,4,FALSE)</f>
        <v>4</v>
      </c>
      <c r="AZ563">
        <f t="shared" si="53"/>
        <v>2</v>
      </c>
      <c r="BB563">
        <f>VLOOKUP(A563,[3]请货管理细单!$B$1:$I$65536,8,FALSE)</f>
        <v>2</v>
      </c>
    </row>
    <row r="564" spans="1:54">
      <c r="A564" s="5">
        <v>42641</v>
      </c>
      <c r="B564" s="5" t="s">
        <v>351</v>
      </c>
      <c r="C564" s="5">
        <f>VLOOKUP(A564,[1]查询时间段分门店销售明细!$D$1:$N$65536,11,FALSE)</f>
        <v>3</v>
      </c>
      <c r="D564" s="5">
        <f>VLOOKUP(A564,[1]查询时间段分门店销售明细!$D$1:$O$65536,12,FALSE)</f>
        <v>47.7</v>
      </c>
      <c r="E564" s="5" t="s">
        <v>2145</v>
      </c>
      <c r="F564" s="5" t="s">
        <v>353</v>
      </c>
      <c r="G564" s="5" t="s">
        <v>2146</v>
      </c>
      <c r="H564" s="5" t="s">
        <v>2147</v>
      </c>
      <c r="I564" s="5">
        <v>35</v>
      </c>
      <c r="J564" s="5">
        <v>550.88</v>
      </c>
      <c r="K564" s="5">
        <v>354.13</v>
      </c>
      <c r="L564" s="6" t="s">
        <v>1313</v>
      </c>
      <c r="M564" s="5">
        <v>1.17</v>
      </c>
      <c r="N564" s="5">
        <v>18.36</v>
      </c>
      <c r="O564" s="5" t="s">
        <v>364</v>
      </c>
      <c r="P564" s="5" t="s">
        <v>364</v>
      </c>
      <c r="Q564" s="5" t="s">
        <v>372</v>
      </c>
      <c r="R564" s="5">
        <v>204</v>
      </c>
      <c r="S564" s="5">
        <v>1139.51</v>
      </c>
      <c r="T564" s="5">
        <v>174.86</v>
      </c>
      <c r="U564" s="5">
        <v>174.86</v>
      </c>
      <c r="V564" s="5">
        <v>1</v>
      </c>
      <c r="W564" s="5" t="s">
        <v>1346</v>
      </c>
      <c r="X564" s="5">
        <v>107</v>
      </c>
      <c r="Y564" s="5" t="s">
        <v>1462</v>
      </c>
      <c r="Z564" s="5">
        <v>10703</v>
      </c>
      <c r="AA564" s="5" t="s">
        <v>1488</v>
      </c>
      <c r="AB564" s="5" t="s">
        <v>373</v>
      </c>
      <c r="AC564" s="5" t="s">
        <v>361</v>
      </c>
      <c r="AD564" s="5" t="s">
        <v>362</v>
      </c>
      <c r="AE564" s="5" t="s">
        <v>363</v>
      </c>
      <c r="AF564" s="5" t="s">
        <v>374</v>
      </c>
      <c r="AG564" s="5" t="s">
        <v>375</v>
      </c>
      <c r="AH564" s="5" t="s">
        <v>2148</v>
      </c>
      <c r="AI564" s="5" t="s">
        <v>364</v>
      </c>
      <c r="AJ564" s="9">
        <v>40778</v>
      </c>
      <c r="AK564" s="5">
        <v>5.5</v>
      </c>
      <c r="AL564" s="6">
        <v>5</v>
      </c>
      <c r="AM564" s="6" t="s">
        <v>377</v>
      </c>
      <c r="AN564" s="6">
        <f t="shared" si="54"/>
        <v>16.5</v>
      </c>
      <c r="AO564" s="6">
        <v>15.9</v>
      </c>
      <c r="AP564" s="6">
        <v>15.9</v>
      </c>
      <c r="AQ564" s="6">
        <v>7.95</v>
      </c>
      <c r="AR564" s="6">
        <f t="shared" si="55"/>
        <v>23.85</v>
      </c>
      <c r="AS564" s="6">
        <f t="shared" si="56"/>
        <v>31.200000000000003</v>
      </c>
      <c r="AT564" s="6">
        <f t="shared" si="57"/>
        <v>7.3500000000000014</v>
      </c>
      <c r="AU564" s="7">
        <v>0.30817610062893086</v>
      </c>
      <c r="AV564" s="7">
        <f t="shared" si="58"/>
        <v>0.65408805031446537</v>
      </c>
      <c r="AW564" s="5">
        <v>15.74</v>
      </c>
      <c r="AX564">
        <v>3</v>
      </c>
      <c r="AY564">
        <f>VLOOKUP(A564,'[2]查询当前所有门店保管帐库存（后勤用）'!$D$1:$G$65536,4,FALSE)</f>
        <v>6</v>
      </c>
      <c r="AZ564">
        <f t="shared" si="53"/>
        <v>0</v>
      </c>
    </row>
    <row r="565" spans="1:54">
      <c r="A565" s="5">
        <v>43793</v>
      </c>
      <c r="B565" s="5" t="s">
        <v>351</v>
      </c>
      <c r="C565" s="5"/>
      <c r="D565" s="5"/>
      <c r="E565" s="5" t="s">
        <v>2158</v>
      </c>
      <c r="F565" s="5" t="s">
        <v>353</v>
      </c>
      <c r="G565" s="5" t="s">
        <v>1851</v>
      </c>
      <c r="H565" s="5" t="s">
        <v>2159</v>
      </c>
      <c r="I565" s="5">
        <v>132</v>
      </c>
      <c r="J565" s="5">
        <v>1852.74</v>
      </c>
      <c r="K565" s="5">
        <v>1364.34</v>
      </c>
      <c r="L565" s="6" t="s">
        <v>2160</v>
      </c>
      <c r="M565" s="5">
        <v>4.4000000000000004</v>
      </c>
      <c r="N565" s="5">
        <v>61.76</v>
      </c>
      <c r="O565" s="5" t="s">
        <v>364</v>
      </c>
      <c r="P565" s="5" t="s">
        <v>364</v>
      </c>
      <c r="Q565" s="5" t="s">
        <v>372</v>
      </c>
      <c r="R565" s="5">
        <v>529</v>
      </c>
      <c r="S565" s="5">
        <v>1957.3</v>
      </c>
      <c r="T565" s="5">
        <v>120.23</v>
      </c>
      <c r="U565" s="5">
        <v>120.23</v>
      </c>
      <c r="V565" s="5">
        <v>1</v>
      </c>
      <c r="W565" s="5" t="s">
        <v>1346</v>
      </c>
      <c r="X565" s="5">
        <v>121</v>
      </c>
      <c r="Y565" s="5" t="s">
        <v>1584</v>
      </c>
      <c r="Z565" s="5">
        <v>12121</v>
      </c>
      <c r="AA565" s="5" t="s">
        <v>2161</v>
      </c>
      <c r="AB565" s="5" t="s">
        <v>373</v>
      </c>
      <c r="AC565" s="5" t="s">
        <v>361</v>
      </c>
      <c r="AD565" s="5" t="s">
        <v>362</v>
      </c>
      <c r="AE565" s="5" t="s">
        <v>363</v>
      </c>
      <c r="AF565" s="5" t="s">
        <v>374</v>
      </c>
      <c r="AG565" s="5" t="s">
        <v>375</v>
      </c>
      <c r="AH565" s="5" t="s">
        <v>2162</v>
      </c>
      <c r="AI565" s="5" t="s">
        <v>364</v>
      </c>
      <c r="AJ565" s="5" t="s">
        <v>364</v>
      </c>
      <c r="AK565" s="5">
        <v>3.7</v>
      </c>
      <c r="AL565" s="6">
        <v>5</v>
      </c>
      <c r="AM565" s="6" t="s">
        <v>377</v>
      </c>
      <c r="AN565" s="6">
        <f t="shared" si="54"/>
        <v>0</v>
      </c>
      <c r="AO565" s="6">
        <v>15</v>
      </c>
      <c r="AP565" s="6">
        <v>15</v>
      </c>
      <c r="AQ565" s="6">
        <v>7.5</v>
      </c>
      <c r="AR565" s="6">
        <f t="shared" si="55"/>
        <v>0</v>
      </c>
      <c r="AS565" s="6">
        <f t="shared" si="56"/>
        <v>0</v>
      </c>
      <c r="AT565" s="6">
        <f t="shared" si="57"/>
        <v>0</v>
      </c>
      <c r="AU565" s="7">
        <v>0.5066666666666666</v>
      </c>
      <c r="AV565" s="7">
        <f t="shared" si="58"/>
        <v>0.75333333333333341</v>
      </c>
      <c r="AW565" s="5">
        <v>14.04</v>
      </c>
      <c r="AX565">
        <v>0</v>
      </c>
      <c r="AY565">
        <f>VLOOKUP(A565,'[2]查询当前所有门店保管帐库存（后勤用）'!$D$1:$G$65536,4,FALSE)</f>
        <v>15</v>
      </c>
      <c r="AZ565">
        <f t="shared" si="53"/>
        <v>15</v>
      </c>
    </row>
    <row r="566" spans="1:54">
      <c r="A566" s="5">
        <v>34013</v>
      </c>
      <c r="B566" s="5" t="s">
        <v>351</v>
      </c>
      <c r="C566" s="5">
        <f>VLOOKUP(A566,[1]查询时间段分门店销售明细!$D$1:$N$65536,11,FALSE)</f>
        <v>6</v>
      </c>
      <c r="D566" s="5">
        <f>VLOOKUP(A566,[1]查询时间段分门店销售明细!$D$1:$O$65536,12,FALSE)</f>
        <v>95.68</v>
      </c>
      <c r="E566" s="5" t="s">
        <v>2195</v>
      </c>
      <c r="F566" s="5" t="s">
        <v>353</v>
      </c>
      <c r="G566" s="5" t="s">
        <v>2196</v>
      </c>
      <c r="H566" s="5" t="s">
        <v>2197</v>
      </c>
      <c r="I566" s="5">
        <v>922</v>
      </c>
      <c r="J566" s="5">
        <v>13851.85</v>
      </c>
      <c r="K566" s="5">
        <v>8756.36</v>
      </c>
      <c r="L566" s="6" t="s">
        <v>2198</v>
      </c>
      <c r="M566" s="5">
        <v>30.73</v>
      </c>
      <c r="N566" s="5">
        <v>461.73</v>
      </c>
      <c r="O566" s="5" t="s">
        <v>364</v>
      </c>
      <c r="P566" s="5" t="s">
        <v>364</v>
      </c>
      <c r="Q566" s="5" t="s">
        <v>372</v>
      </c>
      <c r="R566" s="5">
        <v>785</v>
      </c>
      <c r="S566" s="5">
        <v>4379.6400000000003</v>
      </c>
      <c r="T566" s="5">
        <v>25.54</v>
      </c>
      <c r="U566" s="5">
        <v>25.54</v>
      </c>
      <c r="V566" s="5">
        <v>1</v>
      </c>
      <c r="W566" s="5" t="s">
        <v>1346</v>
      </c>
      <c r="X566" s="5">
        <v>102</v>
      </c>
      <c r="Y566" s="5" t="s">
        <v>1808</v>
      </c>
      <c r="Z566" s="5">
        <v>10202</v>
      </c>
      <c r="AA566" s="5" t="s">
        <v>1809</v>
      </c>
      <c r="AB566" s="5" t="s">
        <v>373</v>
      </c>
      <c r="AC566" s="5" t="s">
        <v>361</v>
      </c>
      <c r="AD566" s="5" t="s">
        <v>362</v>
      </c>
      <c r="AE566" s="5" t="s">
        <v>363</v>
      </c>
      <c r="AF566" s="5" t="s">
        <v>374</v>
      </c>
      <c r="AG566" s="5" t="s">
        <v>375</v>
      </c>
      <c r="AH566" s="5" t="s">
        <v>2199</v>
      </c>
      <c r="AI566" s="5" t="s">
        <v>364</v>
      </c>
      <c r="AJ566" s="5" t="s">
        <v>364</v>
      </c>
      <c r="AK566" s="5">
        <v>5.5</v>
      </c>
      <c r="AL566" s="6">
        <v>5</v>
      </c>
      <c r="AM566" s="6" t="s">
        <v>377</v>
      </c>
      <c r="AN566" s="6">
        <f t="shared" si="54"/>
        <v>33</v>
      </c>
      <c r="AO566" s="6">
        <v>16.5</v>
      </c>
      <c r="AP566" s="6">
        <v>15</v>
      </c>
      <c r="AQ566" s="6">
        <v>8.25</v>
      </c>
      <c r="AR566" s="6">
        <f t="shared" si="55"/>
        <v>49.5</v>
      </c>
      <c r="AS566" s="6">
        <f t="shared" si="56"/>
        <v>62.680000000000007</v>
      </c>
      <c r="AT566" s="6">
        <f t="shared" si="57"/>
        <v>16.5</v>
      </c>
      <c r="AU566" s="7">
        <v>0.33333333333333331</v>
      </c>
      <c r="AV566" s="7">
        <f t="shared" si="58"/>
        <v>0.6333333333333333</v>
      </c>
      <c r="AW566" s="5">
        <v>15.02</v>
      </c>
      <c r="AX566">
        <v>6</v>
      </c>
      <c r="AY566">
        <f>VLOOKUP(A566,'[2]查询当前所有门店保管帐库存（后勤用）'!$D$1:$G$65536,4,FALSE)</f>
        <v>19</v>
      </c>
      <c r="AZ566">
        <f t="shared" ref="AZ566:AZ611" si="59">AY566-AX566*2</f>
        <v>7</v>
      </c>
      <c r="BB566">
        <f>VLOOKUP(A566,[3]请货管理细单!$B$1:$I$65536,8,FALSE)</f>
        <v>1</v>
      </c>
    </row>
    <row r="567" spans="1:54">
      <c r="A567" s="5">
        <v>46434</v>
      </c>
      <c r="B567" s="5" t="s">
        <v>351</v>
      </c>
      <c r="C567" s="5">
        <f>VLOOKUP(A567,[1]查询时间段分门店销售明细!$D$1:$N$65536,11,FALSE)</f>
        <v>8</v>
      </c>
      <c r="D567" s="5">
        <f>VLOOKUP(A567,[1]查询时间段分门店销售明细!$D$1:$O$65536,12,FALSE)</f>
        <v>106.26</v>
      </c>
      <c r="E567" s="5" t="s">
        <v>2233</v>
      </c>
      <c r="F567" s="5" t="s">
        <v>353</v>
      </c>
      <c r="G567" s="5" t="s">
        <v>2234</v>
      </c>
      <c r="H567" s="5" t="s">
        <v>2235</v>
      </c>
      <c r="I567" s="5">
        <v>357</v>
      </c>
      <c r="J567" s="5">
        <v>4756.1099999999997</v>
      </c>
      <c r="K567" s="5">
        <v>3595.86</v>
      </c>
      <c r="L567" s="6" t="s">
        <v>2236</v>
      </c>
      <c r="M567" s="5">
        <v>11.9</v>
      </c>
      <c r="N567" s="5">
        <v>158.54</v>
      </c>
      <c r="O567" s="5">
        <v>184</v>
      </c>
      <c r="P567" s="5">
        <v>598</v>
      </c>
      <c r="Q567" s="5">
        <v>15.46</v>
      </c>
      <c r="R567" s="5">
        <v>847</v>
      </c>
      <c r="S567" s="5">
        <v>2736.5</v>
      </c>
      <c r="T567" s="5">
        <v>71.180000000000007</v>
      </c>
      <c r="U567" s="5">
        <v>86.64</v>
      </c>
      <c r="V567" s="5">
        <v>1</v>
      </c>
      <c r="W567" s="5" t="s">
        <v>1346</v>
      </c>
      <c r="X567" s="5">
        <v>123</v>
      </c>
      <c r="Y567" s="5" t="s">
        <v>1701</v>
      </c>
      <c r="Z567" s="5">
        <v>12306</v>
      </c>
      <c r="AA567" s="5" t="s">
        <v>2237</v>
      </c>
      <c r="AB567" s="5" t="s">
        <v>360</v>
      </c>
      <c r="AC567" s="5" t="s">
        <v>361</v>
      </c>
      <c r="AD567" s="5" t="s">
        <v>362</v>
      </c>
      <c r="AE567" s="5" t="s">
        <v>363</v>
      </c>
      <c r="AF567" s="5" t="s">
        <v>374</v>
      </c>
      <c r="AG567" s="5" t="s">
        <v>375</v>
      </c>
      <c r="AH567" s="5" t="s">
        <v>2238</v>
      </c>
      <c r="AI567" s="5" t="s">
        <v>364</v>
      </c>
      <c r="AJ567" s="5" t="s">
        <v>364</v>
      </c>
      <c r="AK567" s="5">
        <v>3.25</v>
      </c>
      <c r="AL567" s="6">
        <v>4317</v>
      </c>
      <c r="AM567" s="6" t="s">
        <v>2239</v>
      </c>
      <c r="AN567" s="6">
        <f t="shared" si="54"/>
        <v>26</v>
      </c>
      <c r="AO567" s="6">
        <v>13.8</v>
      </c>
      <c r="AP567" s="6">
        <v>13.8</v>
      </c>
      <c r="AQ567" s="6">
        <v>6.9</v>
      </c>
      <c r="AR567" s="6">
        <f t="shared" si="55"/>
        <v>55.2</v>
      </c>
      <c r="AS567" s="6">
        <f t="shared" si="56"/>
        <v>80.260000000000005</v>
      </c>
      <c r="AT567" s="6">
        <f t="shared" si="57"/>
        <v>29.200000000000003</v>
      </c>
      <c r="AU567" s="7">
        <v>0.52898550724637683</v>
      </c>
      <c r="AV567" s="7">
        <f t="shared" si="58"/>
        <v>0.76449275362318847</v>
      </c>
      <c r="AW567" s="5">
        <v>13.32</v>
      </c>
      <c r="AX567">
        <v>8</v>
      </c>
      <c r="AY567">
        <f>VLOOKUP(A567,'[2]查询当前所有门店保管帐库存（后勤用）'!$D$1:$G$65536,4,FALSE)</f>
        <v>16</v>
      </c>
      <c r="AZ567">
        <f t="shared" si="59"/>
        <v>0</v>
      </c>
    </row>
    <row r="568" spans="1:54">
      <c r="A568" s="5">
        <v>46433</v>
      </c>
      <c r="B568" s="5" t="s">
        <v>351</v>
      </c>
      <c r="C568" s="5">
        <f>VLOOKUP(A568,[1]查询时间段分门店销售明细!$D$1:$N$65536,11,FALSE)</f>
        <v>5</v>
      </c>
      <c r="D568" s="5">
        <f>VLOOKUP(A568,[1]查询时间段分门店销售明细!$D$1:$O$65536,12,FALSE)</f>
        <v>36.74</v>
      </c>
      <c r="E568" s="5" t="s">
        <v>2233</v>
      </c>
      <c r="F568" s="5" t="s">
        <v>353</v>
      </c>
      <c r="G568" s="5" t="s">
        <v>2240</v>
      </c>
      <c r="H568" s="5" t="s">
        <v>2235</v>
      </c>
      <c r="I568" s="5">
        <v>387</v>
      </c>
      <c r="J568" s="5">
        <v>2772.8</v>
      </c>
      <c r="K568" s="5">
        <v>1961</v>
      </c>
      <c r="L568" s="6" t="s">
        <v>2241</v>
      </c>
      <c r="M568" s="5">
        <v>12.9</v>
      </c>
      <c r="N568" s="5">
        <v>92.43</v>
      </c>
      <c r="O568" s="5">
        <v>118</v>
      </c>
      <c r="P568" s="5">
        <v>247.8</v>
      </c>
      <c r="Q568" s="5">
        <v>9.15</v>
      </c>
      <c r="R568" s="5">
        <v>857</v>
      </c>
      <c r="S568" s="5">
        <v>1792.392304</v>
      </c>
      <c r="T568" s="5">
        <v>66.430000000000007</v>
      </c>
      <c r="U568" s="5">
        <v>75.58</v>
      </c>
      <c r="V568" s="5">
        <v>1</v>
      </c>
      <c r="W568" s="5" t="s">
        <v>1346</v>
      </c>
      <c r="X568" s="5">
        <v>123</v>
      </c>
      <c r="Y568" s="5" t="s">
        <v>1701</v>
      </c>
      <c r="Z568" s="5">
        <v>12306</v>
      </c>
      <c r="AA568" s="5" t="s">
        <v>2237</v>
      </c>
      <c r="AB568" s="5" t="s">
        <v>360</v>
      </c>
      <c r="AC568" s="5" t="s">
        <v>361</v>
      </c>
      <c r="AD568" s="5" t="s">
        <v>362</v>
      </c>
      <c r="AE568" s="5" t="s">
        <v>363</v>
      </c>
      <c r="AF568" s="5" t="s">
        <v>374</v>
      </c>
      <c r="AG568" s="5" t="s">
        <v>375</v>
      </c>
      <c r="AH568" s="5" t="s">
        <v>2238</v>
      </c>
      <c r="AI568" s="5" t="s">
        <v>364</v>
      </c>
      <c r="AJ568" s="5" t="s">
        <v>364</v>
      </c>
      <c r="AK568" s="5">
        <v>2.1</v>
      </c>
      <c r="AL568" s="6">
        <v>4317</v>
      </c>
      <c r="AM568" s="6" t="s">
        <v>2239</v>
      </c>
      <c r="AN568" s="6">
        <f t="shared" si="54"/>
        <v>10.5</v>
      </c>
      <c r="AO568" s="6">
        <v>7.5</v>
      </c>
      <c r="AP568" s="6">
        <v>7.5</v>
      </c>
      <c r="AQ568" s="6">
        <v>3.75</v>
      </c>
      <c r="AR568" s="6">
        <f t="shared" si="55"/>
        <v>18.75</v>
      </c>
      <c r="AS568" s="6">
        <f t="shared" si="56"/>
        <v>26.240000000000002</v>
      </c>
      <c r="AT568" s="6">
        <f t="shared" si="57"/>
        <v>8.25</v>
      </c>
      <c r="AU568" s="7">
        <v>0.44</v>
      </c>
      <c r="AV568" s="7">
        <f t="shared" si="58"/>
        <v>0.72000000000000008</v>
      </c>
      <c r="AW568" s="5">
        <v>7.16</v>
      </c>
      <c r="AX568">
        <v>5</v>
      </c>
      <c r="AY568">
        <f>VLOOKUP(A568,'[2]查询当前所有门店保管帐库存（后勤用）'!$D$1:$G$65536,4,FALSE)</f>
        <v>32</v>
      </c>
      <c r="AZ568">
        <f t="shared" si="59"/>
        <v>22</v>
      </c>
    </row>
    <row r="569" spans="1:54">
      <c r="A569" s="5">
        <v>46432</v>
      </c>
      <c r="B569" s="5" t="s">
        <v>351</v>
      </c>
      <c r="C569" s="5">
        <f>VLOOKUP(A569,[1]查询时间段分门店销售明细!$D$1:$N$65536,11,FALSE)</f>
        <v>8</v>
      </c>
      <c r="D569" s="5">
        <f>VLOOKUP(A569,[1]查询时间段分门店销售明细!$D$1:$O$65536,12,FALSE)</f>
        <v>59.24</v>
      </c>
      <c r="E569" s="5" t="s">
        <v>2242</v>
      </c>
      <c r="F569" s="5" t="s">
        <v>353</v>
      </c>
      <c r="G569" s="5" t="s">
        <v>2243</v>
      </c>
      <c r="H569" s="5" t="s">
        <v>2235</v>
      </c>
      <c r="I569" s="5">
        <v>514</v>
      </c>
      <c r="J569" s="5">
        <v>3624.49</v>
      </c>
      <c r="K569" s="5">
        <v>2546.29</v>
      </c>
      <c r="L569" s="6" t="s">
        <v>2244</v>
      </c>
      <c r="M569" s="5">
        <v>17.13</v>
      </c>
      <c r="N569" s="5">
        <v>120.82</v>
      </c>
      <c r="O569" s="5">
        <v>306</v>
      </c>
      <c r="P569" s="5">
        <v>642.6</v>
      </c>
      <c r="Q569" s="5">
        <v>17.86</v>
      </c>
      <c r="R569" s="5">
        <v>800</v>
      </c>
      <c r="S569" s="5">
        <v>1674.8</v>
      </c>
      <c r="T569" s="5">
        <v>46.69</v>
      </c>
      <c r="U569" s="5">
        <v>64.55</v>
      </c>
      <c r="V569" s="5">
        <v>1</v>
      </c>
      <c r="W569" s="5" t="s">
        <v>1346</v>
      </c>
      <c r="X569" s="5">
        <v>123</v>
      </c>
      <c r="Y569" s="5" t="s">
        <v>1701</v>
      </c>
      <c r="Z569" s="5">
        <v>12306</v>
      </c>
      <c r="AA569" s="5" t="s">
        <v>2237</v>
      </c>
      <c r="AB569" s="5" t="s">
        <v>360</v>
      </c>
      <c r="AC569" s="5" t="s">
        <v>361</v>
      </c>
      <c r="AD569" s="5" t="s">
        <v>362</v>
      </c>
      <c r="AE569" s="5" t="s">
        <v>363</v>
      </c>
      <c r="AF569" s="5" t="s">
        <v>374</v>
      </c>
      <c r="AG569" s="5" t="s">
        <v>375</v>
      </c>
      <c r="AH569" s="5" t="s">
        <v>2245</v>
      </c>
      <c r="AI569" s="5" t="s">
        <v>364</v>
      </c>
      <c r="AJ569" s="5" t="s">
        <v>364</v>
      </c>
      <c r="AK569" s="5">
        <v>2.1</v>
      </c>
      <c r="AL569" s="6">
        <v>4317</v>
      </c>
      <c r="AM569" s="6" t="s">
        <v>2239</v>
      </c>
      <c r="AN569" s="6">
        <f t="shared" si="54"/>
        <v>16.8</v>
      </c>
      <c r="AO569" s="6">
        <v>7.5</v>
      </c>
      <c r="AP569" s="6">
        <v>7.5</v>
      </c>
      <c r="AQ569" s="6">
        <v>3.75</v>
      </c>
      <c r="AR569" s="6">
        <f t="shared" si="55"/>
        <v>30</v>
      </c>
      <c r="AS569" s="6">
        <f t="shared" si="56"/>
        <v>42.44</v>
      </c>
      <c r="AT569" s="6">
        <f t="shared" si="57"/>
        <v>13.2</v>
      </c>
      <c r="AU569" s="7">
        <v>0.44</v>
      </c>
      <c r="AV569" s="7">
        <f t="shared" si="58"/>
        <v>0.72000000000000008</v>
      </c>
      <c r="AW569" s="5">
        <v>7.05</v>
      </c>
      <c r="AX569">
        <v>8</v>
      </c>
      <c r="AY569">
        <f>VLOOKUP(A569,'[2]查询当前所有门店保管帐库存（后勤用）'!$D$1:$G$65536,4,FALSE)</f>
        <v>26</v>
      </c>
      <c r="AZ569">
        <f t="shared" si="59"/>
        <v>10</v>
      </c>
    </row>
    <row r="570" spans="1:54">
      <c r="A570" s="5">
        <v>46834</v>
      </c>
      <c r="B570" s="5" t="s">
        <v>351</v>
      </c>
      <c r="C570" s="5">
        <f>VLOOKUP(A570,[1]查询时间段分门店销售明细!$D$1:$N$65536,11,FALSE)</f>
        <v>9</v>
      </c>
      <c r="D570" s="5">
        <f>VLOOKUP(A570,[1]查询时间段分门店销售明细!$D$1:$O$65536,12,FALSE)</f>
        <v>140.96</v>
      </c>
      <c r="E570" s="5" t="s">
        <v>2253</v>
      </c>
      <c r="F570" s="5" t="s">
        <v>353</v>
      </c>
      <c r="G570" s="5" t="s">
        <v>2254</v>
      </c>
      <c r="H570" s="5" t="s">
        <v>2247</v>
      </c>
      <c r="I570" s="5">
        <v>1227</v>
      </c>
      <c r="J570" s="5">
        <v>18811.310000000001</v>
      </c>
      <c r="K570" s="5">
        <v>12676.31</v>
      </c>
      <c r="L570" s="6" t="s">
        <v>2011</v>
      </c>
      <c r="M570" s="5">
        <v>40.9</v>
      </c>
      <c r="N570" s="5">
        <v>627.04</v>
      </c>
      <c r="O570" s="5">
        <v>385</v>
      </c>
      <c r="P570" s="5">
        <v>1925</v>
      </c>
      <c r="Q570" s="5">
        <v>9.41</v>
      </c>
      <c r="R570" s="5">
        <v>932</v>
      </c>
      <c r="S570" s="5">
        <v>4660</v>
      </c>
      <c r="T570" s="5">
        <v>22.79</v>
      </c>
      <c r="U570" s="5">
        <v>32.200000000000003</v>
      </c>
      <c r="V570" s="5">
        <v>1</v>
      </c>
      <c r="W570" s="5" t="s">
        <v>1346</v>
      </c>
      <c r="X570" s="5">
        <v>123</v>
      </c>
      <c r="Y570" s="5" t="s">
        <v>1701</v>
      </c>
      <c r="Z570" s="5">
        <v>12306</v>
      </c>
      <c r="AA570" s="5" t="s">
        <v>2237</v>
      </c>
      <c r="AB570" s="5" t="s">
        <v>360</v>
      </c>
      <c r="AC570" s="5" t="s">
        <v>361</v>
      </c>
      <c r="AD570" s="5" t="s">
        <v>362</v>
      </c>
      <c r="AE570" s="5" t="s">
        <v>363</v>
      </c>
      <c r="AF570" s="5" t="s">
        <v>374</v>
      </c>
      <c r="AG570" s="5" t="s">
        <v>375</v>
      </c>
      <c r="AH570" s="5" t="s">
        <v>2255</v>
      </c>
      <c r="AI570" s="5" t="s">
        <v>364</v>
      </c>
      <c r="AJ570" s="5" t="s">
        <v>364</v>
      </c>
      <c r="AK570" s="5">
        <v>5</v>
      </c>
      <c r="AL570" s="6">
        <v>4317</v>
      </c>
      <c r="AM570" s="6" t="s">
        <v>2239</v>
      </c>
      <c r="AN570" s="6">
        <f t="shared" si="54"/>
        <v>45</v>
      </c>
      <c r="AO570" s="6">
        <v>16</v>
      </c>
      <c r="AP570" s="6">
        <v>16</v>
      </c>
      <c r="AQ570" s="6">
        <v>8</v>
      </c>
      <c r="AR570" s="6">
        <f t="shared" si="55"/>
        <v>72</v>
      </c>
      <c r="AS570" s="6">
        <f t="shared" si="56"/>
        <v>95.960000000000008</v>
      </c>
      <c r="AT570" s="6">
        <f t="shared" si="57"/>
        <v>27</v>
      </c>
      <c r="AU570" s="7">
        <v>0.375</v>
      </c>
      <c r="AV570" s="7">
        <f t="shared" si="58"/>
        <v>0.6875</v>
      </c>
      <c r="AW570" s="5">
        <v>15.33</v>
      </c>
      <c r="AX570">
        <v>9</v>
      </c>
      <c r="AY570">
        <f>VLOOKUP(A570,'[2]查询当前所有门店保管帐库存（后勤用）'!$D$1:$G$65536,4,FALSE)</f>
        <v>21</v>
      </c>
      <c r="AZ570">
        <f t="shared" si="59"/>
        <v>3</v>
      </c>
      <c r="BB570">
        <f>VLOOKUP(A570,[3]请货管理细单!$B$1:$I$65536,8,FALSE)</f>
        <v>20</v>
      </c>
    </row>
    <row r="571" spans="1:54">
      <c r="A571" s="5">
        <v>28247</v>
      </c>
      <c r="B571" s="5" t="s">
        <v>351</v>
      </c>
      <c r="C571" s="5"/>
      <c r="D571" s="5"/>
      <c r="E571" s="5" t="s">
        <v>2271</v>
      </c>
      <c r="F571" s="5" t="s">
        <v>353</v>
      </c>
      <c r="G571" s="5" t="s">
        <v>2272</v>
      </c>
      <c r="H571" s="5" t="s">
        <v>2273</v>
      </c>
      <c r="I571" s="5">
        <v>256</v>
      </c>
      <c r="J571" s="5">
        <v>2381.12</v>
      </c>
      <c r="K571" s="5">
        <v>1787.84</v>
      </c>
      <c r="L571" s="6" t="s">
        <v>2274</v>
      </c>
      <c r="M571" s="5">
        <v>8.5299999999999994</v>
      </c>
      <c r="N571" s="5">
        <v>79.37</v>
      </c>
      <c r="O571" s="5" t="s">
        <v>364</v>
      </c>
      <c r="P571" s="5" t="s">
        <v>364</v>
      </c>
      <c r="Q571" s="5" t="s">
        <v>372</v>
      </c>
      <c r="R571" s="5">
        <v>349.5</v>
      </c>
      <c r="S571" s="5">
        <v>806.58</v>
      </c>
      <c r="T571" s="5">
        <v>40.96</v>
      </c>
      <c r="U571" s="5">
        <v>40.96</v>
      </c>
      <c r="V571" s="5">
        <v>1</v>
      </c>
      <c r="W571" s="5" t="s">
        <v>1346</v>
      </c>
      <c r="X571" s="5">
        <v>101</v>
      </c>
      <c r="Y571" s="5" t="s">
        <v>1401</v>
      </c>
      <c r="Z571" s="5">
        <v>10102</v>
      </c>
      <c r="AA571" s="5" t="s">
        <v>1690</v>
      </c>
      <c r="AB571" s="5" t="s">
        <v>373</v>
      </c>
      <c r="AC571" s="5" t="s">
        <v>361</v>
      </c>
      <c r="AD571" s="5" t="s">
        <v>362</v>
      </c>
      <c r="AE571" s="5" t="s">
        <v>363</v>
      </c>
      <c r="AF571" s="5" t="s">
        <v>374</v>
      </c>
      <c r="AG571" s="5" t="s">
        <v>375</v>
      </c>
      <c r="AH571" s="5" t="s">
        <v>2275</v>
      </c>
      <c r="AI571" s="5" t="s">
        <v>364</v>
      </c>
      <c r="AJ571" s="9">
        <v>40778</v>
      </c>
      <c r="AK571" s="5">
        <v>2.2999999999999998</v>
      </c>
      <c r="AL571" s="6">
        <v>5</v>
      </c>
      <c r="AM571" s="6" t="s">
        <v>377</v>
      </c>
      <c r="AN571" s="6">
        <f t="shared" si="54"/>
        <v>0</v>
      </c>
      <c r="AO571" s="6">
        <v>9.6999999999999993</v>
      </c>
      <c r="AP571" s="6">
        <v>9.6999999999999993</v>
      </c>
      <c r="AQ571" s="6">
        <v>4.8499999999999996</v>
      </c>
      <c r="AR571" s="6">
        <f t="shared" si="55"/>
        <v>0</v>
      </c>
      <c r="AS571" s="6">
        <f t="shared" si="56"/>
        <v>0</v>
      </c>
      <c r="AT571" s="6">
        <f t="shared" si="57"/>
        <v>0</v>
      </c>
      <c r="AU571" s="7">
        <v>0.52577319587628868</v>
      </c>
      <c r="AV571" s="7">
        <f t="shared" si="58"/>
        <v>0.76288659793814428</v>
      </c>
      <c r="AW571" s="5">
        <v>9.3000000000000007</v>
      </c>
      <c r="AX571">
        <v>2</v>
      </c>
      <c r="AY571">
        <f>VLOOKUP(A571,'[2]查询当前所有门店保管帐库存（后勤用）'!$D$1:$G$65536,4,FALSE)</f>
        <v>15</v>
      </c>
      <c r="AZ571">
        <f t="shared" si="59"/>
        <v>11</v>
      </c>
    </row>
    <row r="572" spans="1:54">
      <c r="A572" s="5">
        <v>82751</v>
      </c>
      <c r="B572" s="5" t="s">
        <v>351</v>
      </c>
      <c r="C572" s="5"/>
      <c r="D572" s="5"/>
      <c r="E572" s="5" t="s">
        <v>2299</v>
      </c>
      <c r="F572" s="5" t="s">
        <v>353</v>
      </c>
      <c r="G572" s="5" t="s">
        <v>2300</v>
      </c>
      <c r="H572" s="5" t="s">
        <v>2301</v>
      </c>
      <c r="I572" s="5">
        <v>105</v>
      </c>
      <c r="J572" s="5">
        <v>5603.93</v>
      </c>
      <c r="K572" s="5">
        <v>4130.57</v>
      </c>
      <c r="L572" s="6" t="s">
        <v>2302</v>
      </c>
      <c r="M572" s="5">
        <v>3.5</v>
      </c>
      <c r="N572" s="5">
        <v>186.8</v>
      </c>
      <c r="O572" s="5" t="s">
        <v>364</v>
      </c>
      <c r="P572" s="5" t="s">
        <v>364</v>
      </c>
      <c r="Q572" s="5" t="s">
        <v>372</v>
      </c>
      <c r="R572" s="5">
        <v>290</v>
      </c>
      <c r="S572" s="5">
        <v>4076.8</v>
      </c>
      <c r="T572" s="5">
        <v>82.86</v>
      </c>
      <c r="U572" s="5">
        <v>82.86</v>
      </c>
      <c r="V572" s="5">
        <v>1</v>
      </c>
      <c r="W572" s="5" t="s">
        <v>1346</v>
      </c>
      <c r="X572" s="5">
        <v>104</v>
      </c>
      <c r="Y572" s="5" t="s">
        <v>1394</v>
      </c>
      <c r="Z572" s="5">
        <v>10403</v>
      </c>
      <c r="AA572" s="5" t="s">
        <v>1395</v>
      </c>
      <c r="AB572" s="5" t="s">
        <v>373</v>
      </c>
      <c r="AC572" s="5" t="s">
        <v>361</v>
      </c>
      <c r="AD572" s="5" t="s">
        <v>362</v>
      </c>
      <c r="AE572" s="5" t="s">
        <v>363</v>
      </c>
      <c r="AF572" s="5" t="s">
        <v>374</v>
      </c>
      <c r="AG572" s="5" t="s">
        <v>375</v>
      </c>
      <c r="AH572" s="5" t="s">
        <v>2303</v>
      </c>
      <c r="AI572" s="5" t="s">
        <v>364</v>
      </c>
      <c r="AJ572" s="5" t="s">
        <v>364</v>
      </c>
      <c r="AK572" s="5">
        <v>14</v>
      </c>
      <c r="AL572" s="6">
        <v>5</v>
      </c>
      <c r="AM572" s="6" t="s">
        <v>377</v>
      </c>
      <c r="AN572" s="6">
        <f t="shared" si="54"/>
        <v>0</v>
      </c>
      <c r="AO572" s="6">
        <v>58</v>
      </c>
      <c r="AP572" s="6">
        <v>58</v>
      </c>
      <c r="AQ572" s="6">
        <v>29</v>
      </c>
      <c r="AR572" s="6">
        <f t="shared" si="55"/>
        <v>0</v>
      </c>
      <c r="AS572" s="6">
        <f t="shared" si="56"/>
        <v>0</v>
      </c>
      <c r="AT572" s="6">
        <f t="shared" si="57"/>
        <v>0</v>
      </c>
      <c r="AU572" s="7">
        <v>0.51724137931034486</v>
      </c>
      <c r="AV572" s="7">
        <f t="shared" si="58"/>
        <v>0.75862068965517238</v>
      </c>
      <c r="AW572" s="5">
        <v>53.37</v>
      </c>
      <c r="AX572">
        <v>0</v>
      </c>
      <c r="AY572">
        <f>VLOOKUP(A572,'[2]查询当前所有门店保管帐库存（后勤用）'!$D$1:$G$65536,4,FALSE)</f>
        <v>10</v>
      </c>
      <c r="AZ572">
        <f t="shared" si="59"/>
        <v>10</v>
      </c>
    </row>
    <row r="573" spans="1:54">
      <c r="A573" s="5">
        <v>31012</v>
      </c>
      <c r="B573" s="5" t="s">
        <v>351</v>
      </c>
      <c r="C573" s="5">
        <f>VLOOKUP(A573,[1]查询时间段分门店销售明细!$D$1:$N$65536,11,FALSE)</f>
        <v>7</v>
      </c>
      <c r="D573" s="5">
        <f>VLOOKUP(A573,[1]查询时间段分门店销售明细!$D$1:$O$65536,12,FALSE)</f>
        <v>116.95</v>
      </c>
      <c r="E573" s="5" t="s">
        <v>2323</v>
      </c>
      <c r="F573" s="5" t="s">
        <v>353</v>
      </c>
      <c r="G573" s="5" t="s">
        <v>2324</v>
      </c>
      <c r="H573" s="5" t="s">
        <v>2325</v>
      </c>
      <c r="I573" s="5">
        <v>151</v>
      </c>
      <c r="J573" s="5">
        <v>2534.52</v>
      </c>
      <c r="K573" s="5">
        <v>1606.8</v>
      </c>
      <c r="L573" s="6" t="s">
        <v>537</v>
      </c>
      <c r="M573" s="5">
        <v>5.03</v>
      </c>
      <c r="N573" s="5">
        <v>84.48</v>
      </c>
      <c r="O573" s="5" t="s">
        <v>364</v>
      </c>
      <c r="P573" s="5" t="s">
        <v>364</v>
      </c>
      <c r="Q573" s="5" t="s">
        <v>372</v>
      </c>
      <c r="R573" s="5">
        <v>482</v>
      </c>
      <c r="S573" s="5">
        <v>2976.16</v>
      </c>
      <c r="T573" s="5">
        <v>95.76</v>
      </c>
      <c r="U573" s="5">
        <v>95.76</v>
      </c>
      <c r="V573" s="5">
        <v>1</v>
      </c>
      <c r="W573" s="5" t="s">
        <v>1346</v>
      </c>
      <c r="X573" s="5">
        <v>108</v>
      </c>
      <c r="Y573" s="5" t="s">
        <v>1367</v>
      </c>
      <c r="Z573" s="5">
        <v>10802</v>
      </c>
      <c r="AA573" s="5" t="s">
        <v>1421</v>
      </c>
      <c r="AB573" s="5" t="s">
        <v>373</v>
      </c>
      <c r="AC573" s="5" t="s">
        <v>361</v>
      </c>
      <c r="AD573" s="5" t="s">
        <v>362</v>
      </c>
      <c r="AE573" s="5" t="s">
        <v>363</v>
      </c>
      <c r="AF573" s="5" t="s">
        <v>374</v>
      </c>
      <c r="AG573" s="5" t="s">
        <v>375</v>
      </c>
      <c r="AH573" s="5" t="s">
        <v>2326</v>
      </c>
      <c r="AI573" s="5" t="s">
        <v>364</v>
      </c>
      <c r="AJ573" s="5" t="s">
        <v>364</v>
      </c>
      <c r="AK573" s="5">
        <v>6.1</v>
      </c>
      <c r="AL573" s="6">
        <v>5</v>
      </c>
      <c r="AM573" s="6" t="s">
        <v>377</v>
      </c>
      <c r="AN573" s="6">
        <f t="shared" si="54"/>
        <v>42.699999999999996</v>
      </c>
      <c r="AO573" s="6">
        <v>17.3</v>
      </c>
      <c r="AP573" s="6">
        <v>17.3</v>
      </c>
      <c r="AQ573" s="6">
        <v>8.65</v>
      </c>
      <c r="AR573" s="6">
        <f t="shared" si="55"/>
        <v>60.550000000000004</v>
      </c>
      <c r="AS573" s="6">
        <f t="shared" si="56"/>
        <v>74.25</v>
      </c>
      <c r="AT573" s="6">
        <f t="shared" si="57"/>
        <v>17.850000000000009</v>
      </c>
      <c r="AU573" s="7">
        <v>0.29479768786127175</v>
      </c>
      <c r="AV573" s="7">
        <f t="shared" si="58"/>
        <v>0.64739884393063585</v>
      </c>
      <c r="AW573" s="5">
        <v>16.78</v>
      </c>
      <c r="AX573">
        <v>7</v>
      </c>
      <c r="AY573">
        <f>VLOOKUP(A573,'[2]查询当前所有门店保管帐库存（后勤用）'!$D$1:$G$65536,4,FALSE)</f>
        <v>16</v>
      </c>
      <c r="AZ573">
        <f t="shared" si="59"/>
        <v>2</v>
      </c>
    </row>
    <row r="574" spans="1:54">
      <c r="A574" s="5">
        <v>25661</v>
      </c>
      <c r="B574" s="5" t="s">
        <v>1350</v>
      </c>
      <c r="C574" s="5">
        <f>VLOOKUP(A574,[1]查询时间段分门店销售明细!$D$1:$N$65536,11,FALSE)</f>
        <v>2</v>
      </c>
      <c r="D574" s="5">
        <f>VLOOKUP(A574,[1]查询时间段分门店销售明细!$D$1:$O$65536,12,FALSE)</f>
        <v>42</v>
      </c>
      <c r="E574" s="5" t="s">
        <v>2385</v>
      </c>
      <c r="F574" s="5" t="s">
        <v>460</v>
      </c>
      <c r="G574" s="5" t="s">
        <v>1366</v>
      </c>
      <c r="H574" s="5" t="s">
        <v>2386</v>
      </c>
      <c r="I574" s="5">
        <v>124</v>
      </c>
      <c r="J574" s="5">
        <v>2501.39</v>
      </c>
      <c r="K574" s="5">
        <v>1565.01</v>
      </c>
      <c r="L574" s="6" t="s">
        <v>917</v>
      </c>
      <c r="M574" s="5">
        <v>4.13</v>
      </c>
      <c r="N574" s="5">
        <v>83.38</v>
      </c>
      <c r="O574" s="5" t="s">
        <v>364</v>
      </c>
      <c r="P574" s="5" t="s">
        <v>364</v>
      </c>
      <c r="Q574" s="5" t="s">
        <v>372</v>
      </c>
      <c r="R574" s="5">
        <v>456</v>
      </c>
      <c r="S574" s="5">
        <v>3456.54</v>
      </c>
      <c r="T574" s="5">
        <v>110.32</v>
      </c>
      <c r="U574" s="5">
        <v>110.32</v>
      </c>
      <c r="V574" s="5">
        <v>1</v>
      </c>
      <c r="W574" s="5" t="s">
        <v>1346</v>
      </c>
      <c r="X574" s="5">
        <v>108</v>
      </c>
      <c r="Y574" s="5" t="s">
        <v>1367</v>
      </c>
      <c r="Z574" s="5">
        <v>10802</v>
      </c>
      <c r="AA574" s="5" t="s">
        <v>1421</v>
      </c>
      <c r="AB574" s="5" t="s">
        <v>373</v>
      </c>
      <c r="AC574" s="5" t="s">
        <v>361</v>
      </c>
      <c r="AD574" s="5" t="s">
        <v>362</v>
      </c>
      <c r="AE574" s="5" t="s">
        <v>363</v>
      </c>
      <c r="AF574" s="5" t="s">
        <v>374</v>
      </c>
      <c r="AG574" s="5" t="s">
        <v>375</v>
      </c>
      <c r="AH574" s="5" t="s">
        <v>2387</v>
      </c>
      <c r="AI574" s="5" t="s">
        <v>364</v>
      </c>
      <c r="AJ574" s="5" t="s">
        <v>364</v>
      </c>
      <c r="AK574" s="5">
        <v>7.5</v>
      </c>
      <c r="AL574" s="6">
        <v>5</v>
      </c>
      <c r="AM574" s="6" t="s">
        <v>377</v>
      </c>
      <c r="AN574" s="6">
        <f t="shared" si="54"/>
        <v>15</v>
      </c>
      <c r="AO574" s="6">
        <v>21</v>
      </c>
      <c r="AP574" s="6">
        <v>21</v>
      </c>
      <c r="AQ574" s="6">
        <v>10.5</v>
      </c>
      <c r="AR574" s="6">
        <f t="shared" si="55"/>
        <v>21</v>
      </c>
      <c r="AS574" s="6">
        <f t="shared" si="56"/>
        <v>27</v>
      </c>
      <c r="AT574" s="6">
        <f t="shared" si="57"/>
        <v>6</v>
      </c>
      <c r="AU574" s="7">
        <v>0.2857142857142857</v>
      </c>
      <c r="AV574" s="7">
        <f t="shared" si="58"/>
        <v>0.6428571428571429</v>
      </c>
      <c r="AW574" s="5">
        <v>20.170000000000002</v>
      </c>
      <c r="AX574">
        <v>2</v>
      </c>
      <c r="AY574">
        <f>VLOOKUP(A574,'[2]查询当前所有门店保管帐库存（后勤用）'!$D$1:$G$65536,4,FALSE)</f>
        <v>15</v>
      </c>
      <c r="AZ574">
        <f t="shared" si="59"/>
        <v>11</v>
      </c>
    </row>
    <row r="575" spans="1:54">
      <c r="A575" s="5">
        <v>75112</v>
      </c>
      <c r="B575" s="5" t="s">
        <v>351</v>
      </c>
      <c r="C575" s="5">
        <f>VLOOKUP(A575,[1]查询时间段分门店销售明细!$D$1:$N$65536,11,FALSE)</f>
        <v>1</v>
      </c>
      <c r="D575" s="5">
        <f>VLOOKUP(A575,[1]查询时间段分门店销售明细!$D$1:$O$65536,12,FALSE)</f>
        <v>31.68</v>
      </c>
      <c r="E575" s="5" t="s">
        <v>2417</v>
      </c>
      <c r="F575" s="5" t="s">
        <v>2418</v>
      </c>
      <c r="G575" s="5" t="s">
        <v>2419</v>
      </c>
      <c r="H575" s="5" t="s">
        <v>2420</v>
      </c>
      <c r="I575" s="5">
        <v>69</v>
      </c>
      <c r="J575" s="5">
        <v>2165.52</v>
      </c>
      <c r="K575" s="5">
        <v>1361.27</v>
      </c>
      <c r="L575" s="6" t="s">
        <v>2421</v>
      </c>
      <c r="M575" s="5">
        <v>2.2999999999999998</v>
      </c>
      <c r="N575" s="5">
        <v>72.180000000000007</v>
      </c>
      <c r="O575" s="5" t="s">
        <v>364</v>
      </c>
      <c r="P575" s="5" t="s">
        <v>364</v>
      </c>
      <c r="Q575" s="5" t="s">
        <v>372</v>
      </c>
      <c r="R575" s="5">
        <v>316</v>
      </c>
      <c r="S575" s="5">
        <v>3695</v>
      </c>
      <c r="T575" s="5">
        <v>137.38999999999999</v>
      </c>
      <c r="U575" s="5">
        <v>137.38999999999999</v>
      </c>
      <c r="V575" s="5">
        <v>1</v>
      </c>
      <c r="W575" s="5" t="s">
        <v>1346</v>
      </c>
      <c r="X575" s="5">
        <v>123</v>
      </c>
      <c r="Y575" s="5" t="s">
        <v>1701</v>
      </c>
      <c r="Z575" s="5">
        <v>12306</v>
      </c>
      <c r="AA575" s="5" t="s">
        <v>2237</v>
      </c>
      <c r="AB575" s="5" t="s">
        <v>373</v>
      </c>
      <c r="AC575" s="5" t="s">
        <v>361</v>
      </c>
      <c r="AD575" s="5" t="s">
        <v>362</v>
      </c>
      <c r="AE575" s="5" t="s">
        <v>363</v>
      </c>
      <c r="AF575" s="5" t="s">
        <v>374</v>
      </c>
      <c r="AG575" s="5" t="s">
        <v>375</v>
      </c>
      <c r="AH575" s="5" t="s">
        <v>2422</v>
      </c>
      <c r="AI575" s="5" t="s">
        <v>364</v>
      </c>
      <c r="AJ575" s="5" t="s">
        <v>364</v>
      </c>
      <c r="AK575" s="5">
        <v>11.6</v>
      </c>
      <c r="AL575" s="6">
        <v>5</v>
      </c>
      <c r="AM575" s="6" t="s">
        <v>377</v>
      </c>
      <c r="AN575" s="6">
        <f t="shared" si="54"/>
        <v>11.6</v>
      </c>
      <c r="AO575" s="6">
        <v>33</v>
      </c>
      <c r="AP575" s="6">
        <v>33</v>
      </c>
      <c r="AQ575" s="6">
        <v>16.5</v>
      </c>
      <c r="AR575" s="6">
        <f t="shared" si="55"/>
        <v>16.5</v>
      </c>
      <c r="AS575" s="6">
        <f t="shared" si="56"/>
        <v>20.079999999999998</v>
      </c>
      <c r="AT575" s="6">
        <f t="shared" si="57"/>
        <v>4.9000000000000004</v>
      </c>
      <c r="AU575" s="7">
        <v>0.29696969696969699</v>
      </c>
      <c r="AV575" s="7">
        <f t="shared" si="58"/>
        <v>0.64848484848484844</v>
      </c>
      <c r="AW575" s="5">
        <v>31.38</v>
      </c>
      <c r="AX575">
        <v>1</v>
      </c>
      <c r="AY575">
        <f>VLOOKUP(A575,'[2]查询当前所有门店保管帐库存（后勤用）'!$D$1:$G$65536,4,FALSE)</f>
        <v>17</v>
      </c>
      <c r="AZ575">
        <f t="shared" si="59"/>
        <v>15</v>
      </c>
    </row>
    <row r="576" spans="1:54">
      <c r="A576" s="5">
        <v>59539</v>
      </c>
      <c r="B576" s="5" t="s">
        <v>351</v>
      </c>
      <c r="C576" s="5"/>
      <c r="D576" s="5"/>
      <c r="E576" s="5" t="s">
        <v>2427</v>
      </c>
      <c r="F576" s="5" t="s">
        <v>353</v>
      </c>
      <c r="G576" s="5" t="s">
        <v>2428</v>
      </c>
      <c r="H576" s="5" t="s">
        <v>2429</v>
      </c>
      <c r="I576" s="5">
        <v>453</v>
      </c>
      <c r="J576" s="5">
        <v>4463.0200000000004</v>
      </c>
      <c r="K576" s="5">
        <v>2922.51</v>
      </c>
      <c r="L576" s="6" t="s">
        <v>2430</v>
      </c>
      <c r="M576" s="5">
        <v>15.1</v>
      </c>
      <c r="N576" s="5">
        <v>148.77000000000001</v>
      </c>
      <c r="O576" s="5" t="s">
        <v>364</v>
      </c>
      <c r="P576" s="5" t="s">
        <v>364</v>
      </c>
      <c r="Q576" s="5" t="s">
        <v>372</v>
      </c>
      <c r="R576" s="5">
        <v>476</v>
      </c>
      <c r="S576" s="5">
        <v>1618.4</v>
      </c>
      <c r="T576" s="5">
        <v>31.52</v>
      </c>
      <c r="U576" s="5">
        <v>31.52</v>
      </c>
      <c r="V576" s="5">
        <v>1</v>
      </c>
      <c r="W576" s="5" t="s">
        <v>1346</v>
      </c>
      <c r="X576" s="5">
        <v>102</v>
      </c>
      <c r="Y576" s="5" t="s">
        <v>1808</v>
      </c>
      <c r="Z576" s="5">
        <v>10202</v>
      </c>
      <c r="AA576" s="5" t="s">
        <v>1809</v>
      </c>
      <c r="AB576" s="5" t="s">
        <v>373</v>
      </c>
      <c r="AC576" s="5" t="s">
        <v>361</v>
      </c>
      <c r="AD576" s="5" t="s">
        <v>362</v>
      </c>
      <c r="AE576" s="5" t="s">
        <v>363</v>
      </c>
      <c r="AF576" s="5" t="s">
        <v>374</v>
      </c>
      <c r="AG576" s="5" t="s">
        <v>375</v>
      </c>
      <c r="AH576" s="5" t="s">
        <v>2431</v>
      </c>
      <c r="AI576" s="5" t="s">
        <v>364</v>
      </c>
      <c r="AJ576" s="9">
        <v>40778</v>
      </c>
      <c r="AK576" s="5">
        <v>3.4</v>
      </c>
      <c r="AL576" s="6">
        <v>5</v>
      </c>
      <c r="AM576" s="6" t="s">
        <v>377</v>
      </c>
      <c r="AN576" s="6">
        <f t="shared" si="54"/>
        <v>0</v>
      </c>
      <c r="AO576" s="6">
        <v>10</v>
      </c>
      <c r="AP576" s="6">
        <v>10</v>
      </c>
      <c r="AQ576" s="6">
        <v>5</v>
      </c>
      <c r="AR576" s="6">
        <f t="shared" si="55"/>
        <v>0</v>
      </c>
      <c r="AS576" s="6">
        <f t="shared" si="56"/>
        <v>0</v>
      </c>
      <c r="AT576" s="6">
        <f t="shared" si="57"/>
        <v>0</v>
      </c>
      <c r="AU576" s="7">
        <v>0.32</v>
      </c>
      <c r="AV576" s="7">
        <f t="shared" si="58"/>
        <v>0.65999999999999992</v>
      </c>
      <c r="AW576" s="5">
        <v>9.85</v>
      </c>
      <c r="AX576">
        <v>0</v>
      </c>
      <c r="AY576">
        <f>VLOOKUP(A576,'[2]查询当前所有门店保管帐库存（后勤用）'!$D$1:$G$65536,4,FALSE)</f>
        <v>10</v>
      </c>
      <c r="AZ576">
        <f t="shared" si="59"/>
        <v>10</v>
      </c>
    </row>
    <row r="577" spans="1:54">
      <c r="A577" s="5">
        <v>40699</v>
      </c>
      <c r="B577" s="5" t="s">
        <v>351</v>
      </c>
      <c r="C577" s="5"/>
      <c r="D577" s="5"/>
      <c r="E577" s="5" t="s">
        <v>2469</v>
      </c>
      <c r="F577" s="5" t="s">
        <v>353</v>
      </c>
      <c r="G577" s="5" t="s">
        <v>2470</v>
      </c>
      <c r="H577" s="5" t="s">
        <v>2465</v>
      </c>
      <c r="I577" s="5">
        <v>44</v>
      </c>
      <c r="J577" s="5">
        <v>893.87</v>
      </c>
      <c r="K577" s="5">
        <v>580.59</v>
      </c>
      <c r="L577" s="6" t="s">
        <v>2471</v>
      </c>
      <c r="M577" s="5">
        <v>1.47</v>
      </c>
      <c r="N577" s="5">
        <v>29.8</v>
      </c>
      <c r="O577" s="5">
        <v>105</v>
      </c>
      <c r="P577" s="5">
        <v>747.6</v>
      </c>
      <c r="Q577" s="5">
        <v>71.59</v>
      </c>
      <c r="R577" s="5">
        <v>221</v>
      </c>
      <c r="S577" s="5">
        <v>1573.52</v>
      </c>
      <c r="T577" s="5">
        <v>150.68</v>
      </c>
      <c r="U577" s="5">
        <v>222.27</v>
      </c>
      <c r="V577" s="5">
        <v>1</v>
      </c>
      <c r="W577" s="5" t="s">
        <v>1346</v>
      </c>
      <c r="X577" s="5">
        <v>111</v>
      </c>
      <c r="Y577" s="5" t="s">
        <v>1539</v>
      </c>
      <c r="Z577" s="5">
        <v>11105</v>
      </c>
      <c r="AA577" s="5" t="s">
        <v>2472</v>
      </c>
      <c r="AB577" s="5" t="s">
        <v>373</v>
      </c>
      <c r="AC577" s="5" t="s">
        <v>361</v>
      </c>
      <c r="AD577" s="5" t="s">
        <v>489</v>
      </c>
      <c r="AE577" s="5" t="s">
        <v>363</v>
      </c>
      <c r="AF577" s="5" t="s">
        <v>374</v>
      </c>
      <c r="AG577" s="5" t="s">
        <v>375</v>
      </c>
      <c r="AH577" s="5" t="s">
        <v>2473</v>
      </c>
      <c r="AI577" s="5" t="s">
        <v>364</v>
      </c>
      <c r="AJ577" s="5" t="s">
        <v>364</v>
      </c>
      <c r="AK577" s="5">
        <v>7.12</v>
      </c>
      <c r="AL577" s="6">
        <v>19029</v>
      </c>
      <c r="AM577" s="6" t="s">
        <v>2474</v>
      </c>
      <c r="AN577" s="6">
        <f t="shared" si="54"/>
        <v>0</v>
      </c>
      <c r="AO577" s="6">
        <v>21.8</v>
      </c>
      <c r="AP577" s="6">
        <v>21.8</v>
      </c>
      <c r="AQ577" s="6">
        <v>10.9</v>
      </c>
      <c r="AR577" s="6">
        <f t="shared" si="55"/>
        <v>0</v>
      </c>
      <c r="AS577" s="6">
        <f t="shared" si="56"/>
        <v>0</v>
      </c>
      <c r="AT577" s="6">
        <f t="shared" si="57"/>
        <v>0</v>
      </c>
      <c r="AU577" s="7">
        <v>0.34678899082568809</v>
      </c>
      <c r="AV577" s="7">
        <f t="shared" si="58"/>
        <v>0.67339449541284402</v>
      </c>
      <c r="AW577" s="5">
        <v>20.32</v>
      </c>
      <c r="AX577">
        <v>0</v>
      </c>
      <c r="AY577">
        <f>VLOOKUP(A577,'[2]查询当前所有门店保管帐库存（后勤用）'!$D$1:$G$65536,4,FALSE)</f>
        <v>22</v>
      </c>
      <c r="AZ577">
        <f t="shared" si="59"/>
        <v>22</v>
      </c>
    </row>
    <row r="578" spans="1:54">
      <c r="A578" s="5">
        <v>14986</v>
      </c>
      <c r="B578" s="5" t="s">
        <v>351</v>
      </c>
      <c r="C578" s="5">
        <f>VLOOKUP(A578,[1]查询时间段分门店销售明细!$D$1:$N$65536,11,FALSE)</f>
        <v>1</v>
      </c>
      <c r="D578" s="5">
        <f>VLOOKUP(A578,[1]查询时间段分门店销售明细!$D$1:$O$65536,12,FALSE)</f>
        <v>17.28</v>
      </c>
      <c r="E578" s="5" t="s">
        <v>2483</v>
      </c>
      <c r="F578" s="5" t="s">
        <v>353</v>
      </c>
      <c r="G578" s="5" t="s">
        <v>426</v>
      </c>
      <c r="H578" s="5" t="s">
        <v>2484</v>
      </c>
      <c r="I578" s="5">
        <v>59</v>
      </c>
      <c r="J578" s="5">
        <v>1018.53</v>
      </c>
      <c r="K578" s="5">
        <v>593.73</v>
      </c>
      <c r="L578" s="6" t="s">
        <v>2485</v>
      </c>
      <c r="M578" s="5">
        <v>1.97</v>
      </c>
      <c r="N578" s="5">
        <v>33.950000000000003</v>
      </c>
      <c r="O578" s="5" t="s">
        <v>364</v>
      </c>
      <c r="P578" s="5" t="s">
        <v>364</v>
      </c>
      <c r="Q578" s="5" t="s">
        <v>372</v>
      </c>
      <c r="R578" s="5">
        <v>305</v>
      </c>
      <c r="S578" s="5">
        <v>2195.9999999994998</v>
      </c>
      <c r="T578" s="5">
        <v>155.08000000000001</v>
      </c>
      <c r="U578" s="5">
        <v>155.08000000000001</v>
      </c>
      <c r="V578" s="5">
        <v>1</v>
      </c>
      <c r="W578" s="5" t="s">
        <v>1346</v>
      </c>
      <c r="X578" s="5">
        <v>105</v>
      </c>
      <c r="Y578" s="5" t="s">
        <v>1354</v>
      </c>
      <c r="Z578" s="5">
        <v>10504</v>
      </c>
      <c r="AA578" s="5" t="s">
        <v>1666</v>
      </c>
      <c r="AB578" s="5" t="s">
        <v>373</v>
      </c>
      <c r="AC578" s="5" t="s">
        <v>361</v>
      </c>
      <c r="AD578" s="5" t="s">
        <v>362</v>
      </c>
      <c r="AE578" s="5" t="s">
        <v>363</v>
      </c>
      <c r="AF578" s="5" t="s">
        <v>374</v>
      </c>
      <c r="AG578" s="5" t="s">
        <v>375</v>
      </c>
      <c r="AH578" s="5" t="s">
        <v>2486</v>
      </c>
      <c r="AI578" s="5" t="s">
        <v>364</v>
      </c>
      <c r="AJ578" s="5" t="s">
        <v>364</v>
      </c>
      <c r="AK578" s="5">
        <v>7.2</v>
      </c>
      <c r="AL578" s="6">
        <v>5</v>
      </c>
      <c r="AM578" s="6" t="s">
        <v>377</v>
      </c>
      <c r="AN578" s="6">
        <f t="shared" si="54"/>
        <v>7.2</v>
      </c>
      <c r="AO578" s="6">
        <v>18</v>
      </c>
      <c r="AP578" s="6">
        <v>18</v>
      </c>
      <c r="AQ578" s="6">
        <v>9</v>
      </c>
      <c r="AR578" s="6">
        <f t="shared" si="55"/>
        <v>9</v>
      </c>
      <c r="AS578" s="6">
        <f t="shared" si="56"/>
        <v>10.080000000000002</v>
      </c>
      <c r="AT578" s="6">
        <f t="shared" si="57"/>
        <v>1.7999999999999998</v>
      </c>
      <c r="AU578" s="7">
        <v>0.2</v>
      </c>
      <c r="AV578" s="7">
        <f t="shared" si="58"/>
        <v>0.60000000000000009</v>
      </c>
      <c r="AW578" s="5">
        <v>17.260000000000002</v>
      </c>
      <c r="AX578">
        <v>1</v>
      </c>
      <c r="AY578">
        <f>VLOOKUP(A578,'[2]查询当前所有门店保管帐库存（后勤用）'!$D$1:$G$65536,4,FALSE)</f>
        <v>14</v>
      </c>
      <c r="AZ578">
        <f t="shared" si="59"/>
        <v>12</v>
      </c>
    </row>
    <row r="579" spans="1:54">
      <c r="A579" s="5">
        <v>38015</v>
      </c>
      <c r="B579" s="5" t="s">
        <v>351</v>
      </c>
      <c r="C579" s="5">
        <f>VLOOKUP(A579,[1]查询时间段分门店销售明细!$D$1:$N$65536,11,FALSE)</f>
        <v>1</v>
      </c>
      <c r="D579" s="5">
        <f>VLOOKUP(A579,[1]查询时间段分门店销售明细!$D$1:$O$65536,12,FALSE)</f>
        <v>16.399999999999999</v>
      </c>
      <c r="E579" s="5" t="s">
        <v>2504</v>
      </c>
      <c r="F579" s="5" t="s">
        <v>353</v>
      </c>
      <c r="G579" s="5" t="s">
        <v>2505</v>
      </c>
      <c r="H579" s="5" t="s">
        <v>2506</v>
      </c>
      <c r="I579" s="5">
        <v>342</v>
      </c>
      <c r="J579" s="5">
        <v>5182.53</v>
      </c>
      <c r="K579" s="5">
        <v>3265.2350000000001</v>
      </c>
      <c r="L579" s="6" t="s">
        <v>2507</v>
      </c>
      <c r="M579" s="5">
        <v>11.4</v>
      </c>
      <c r="N579" s="5">
        <v>172.75</v>
      </c>
      <c r="O579" s="5" t="s">
        <v>364</v>
      </c>
      <c r="P579" s="5" t="s">
        <v>364</v>
      </c>
      <c r="Q579" s="5" t="s">
        <v>372</v>
      </c>
      <c r="R579" s="5">
        <v>478</v>
      </c>
      <c r="S579" s="5">
        <v>2734.5200000002001</v>
      </c>
      <c r="T579" s="5">
        <v>41.93</v>
      </c>
      <c r="U579" s="5">
        <v>41.93</v>
      </c>
      <c r="V579" s="5">
        <v>1</v>
      </c>
      <c r="W579" s="5" t="s">
        <v>1346</v>
      </c>
      <c r="X579" s="5">
        <v>101</v>
      </c>
      <c r="Y579" s="5" t="s">
        <v>1401</v>
      </c>
      <c r="Z579" s="5">
        <v>10102</v>
      </c>
      <c r="AA579" s="5" t="s">
        <v>1690</v>
      </c>
      <c r="AB579" s="5" t="s">
        <v>373</v>
      </c>
      <c r="AC579" s="5" t="s">
        <v>361</v>
      </c>
      <c r="AD579" s="5" t="s">
        <v>362</v>
      </c>
      <c r="AE579" s="5" t="s">
        <v>363</v>
      </c>
      <c r="AF579" s="5" t="s">
        <v>374</v>
      </c>
      <c r="AG579" s="5" t="s">
        <v>375</v>
      </c>
      <c r="AH579" s="5" t="s">
        <v>2508</v>
      </c>
      <c r="AI579" s="5" t="s">
        <v>364</v>
      </c>
      <c r="AJ579" s="5" t="s">
        <v>364</v>
      </c>
      <c r="AK579" s="5">
        <v>5.5</v>
      </c>
      <c r="AL579" s="6">
        <v>5</v>
      </c>
      <c r="AM579" s="6" t="s">
        <v>377</v>
      </c>
      <c r="AN579" s="6">
        <f t="shared" si="54"/>
        <v>5.5</v>
      </c>
      <c r="AO579" s="6">
        <v>16.399999999999999</v>
      </c>
      <c r="AP579" s="6">
        <v>16.399999999999999</v>
      </c>
      <c r="AQ579" s="6">
        <v>8.1999999999999993</v>
      </c>
      <c r="AR579" s="6">
        <f t="shared" si="55"/>
        <v>8.1999999999999993</v>
      </c>
      <c r="AS579" s="6">
        <f t="shared" si="56"/>
        <v>10.899999999999999</v>
      </c>
      <c r="AT579" s="6">
        <f t="shared" si="57"/>
        <v>2.6999999999999993</v>
      </c>
      <c r="AU579" s="7">
        <v>0.32926829268292679</v>
      </c>
      <c r="AV579" s="7">
        <f t="shared" si="58"/>
        <v>0.66463414634146334</v>
      </c>
      <c r="AW579" s="5">
        <v>15.15</v>
      </c>
      <c r="AX579">
        <v>1</v>
      </c>
      <c r="AY579">
        <f>VLOOKUP(A579,'[2]查询当前所有门店保管帐库存（后勤用）'!$D$1:$G$65536,4,FALSE)</f>
        <v>14</v>
      </c>
      <c r="AZ579">
        <f t="shared" si="59"/>
        <v>12</v>
      </c>
      <c r="BB579">
        <f>VLOOKUP(A579,[3]请货管理细单!$B$1:$I$65536,8,FALSE)</f>
        <v>1</v>
      </c>
    </row>
    <row r="580" spans="1:54">
      <c r="A580" s="5">
        <v>44425</v>
      </c>
      <c r="B580" s="5" t="s">
        <v>351</v>
      </c>
      <c r="C580" s="5"/>
      <c r="D580" s="5"/>
      <c r="E580" s="5" t="s">
        <v>2521</v>
      </c>
      <c r="F580" s="5" t="s">
        <v>460</v>
      </c>
      <c r="G580" s="5" t="s">
        <v>2522</v>
      </c>
      <c r="H580" s="5" t="s">
        <v>2523</v>
      </c>
      <c r="I580" s="5">
        <v>222</v>
      </c>
      <c r="J580" s="5">
        <v>3872.1</v>
      </c>
      <c r="K580" s="5">
        <v>2441.04</v>
      </c>
      <c r="L580" s="6" t="s">
        <v>2393</v>
      </c>
      <c r="M580" s="5">
        <v>7.4</v>
      </c>
      <c r="N580" s="5">
        <v>129.07</v>
      </c>
      <c r="O580" s="5" t="s">
        <v>364</v>
      </c>
      <c r="P580" s="5" t="s">
        <v>364</v>
      </c>
      <c r="Q580" s="5" t="s">
        <v>372</v>
      </c>
      <c r="R580" s="5">
        <v>446</v>
      </c>
      <c r="S580" s="5">
        <v>2879.86</v>
      </c>
      <c r="T580" s="5">
        <v>60.27</v>
      </c>
      <c r="U580" s="5">
        <v>60.27</v>
      </c>
      <c r="V580" s="5">
        <v>1</v>
      </c>
      <c r="W580" s="5" t="s">
        <v>1346</v>
      </c>
      <c r="X580" s="5">
        <v>112</v>
      </c>
      <c r="Y580" s="5" t="s">
        <v>1362</v>
      </c>
      <c r="Z580" s="5">
        <v>11202</v>
      </c>
      <c r="AA580" s="5" t="s">
        <v>1637</v>
      </c>
      <c r="AB580" s="5" t="s">
        <v>373</v>
      </c>
      <c r="AC580" s="5" t="s">
        <v>361</v>
      </c>
      <c r="AD580" s="5" t="s">
        <v>362</v>
      </c>
      <c r="AE580" s="5" t="s">
        <v>363</v>
      </c>
      <c r="AF580" s="5" t="s">
        <v>374</v>
      </c>
      <c r="AG580" s="5" t="s">
        <v>375</v>
      </c>
      <c r="AH580" s="5" t="s">
        <v>2524</v>
      </c>
      <c r="AI580" s="5" t="s">
        <v>364</v>
      </c>
      <c r="AJ580" s="9">
        <v>40778</v>
      </c>
      <c r="AK580" s="5">
        <v>6.4</v>
      </c>
      <c r="AL580" s="6">
        <v>5</v>
      </c>
      <c r="AM580" s="6" t="s">
        <v>377</v>
      </c>
      <c r="AN580" s="6">
        <f t="shared" si="54"/>
        <v>0</v>
      </c>
      <c r="AO580" s="6">
        <v>18.399999999999999</v>
      </c>
      <c r="AP580" s="6">
        <v>18.399999999999999</v>
      </c>
      <c r="AQ580" s="6">
        <v>9.1999999999999993</v>
      </c>
      <c r="AR580" s="6">
        <f t="shared" si="55"/>
        <v>0</v>
      </c>
      <c r="AS580" s="6">
        <f t="shared" si="56"/>
        <v>0</v>
      </c>
      <c r="AT580" s="6">
        <f t="shared" si="57"/>
        <v>0</v>
      </c>
      <c r="AU580" s="7">
        <v>0.30434782608695643</v>
      </c>
      <c r="AV580" s="7">
        <f t="shared" si="58"/>
        <v>0.65217391304347816</v>
      </c>
      <c r="AW580" s="5">
        <v>17.440000000000001</v>
      </c>
      <c r="AX580">
        <v>2</v>
      </c>
      <c r="AY580">
        <f>VLOOKUP(A580,'[2]查询当前所有门店保管帐库存（后勤用）'!$D$1:$G$65536,4,FALSE)</f>
        <v>10</v>
      </c>
      <c r="AZ580">
        <f t="shared" si="59"/>
        <v>6</v>
      </c>
    </row>
    <row r="581" spans="1:54">
      <c r="A581" s="5">
        <v>67759</v>
      </c>
      <c r="B581" s="5" t="s">
        <v>351</v>
      </c>
      <c r="C581" s="5">
        <f>VLOOKUP(A581,[1]查询时间段分门店销售明细!$D$1:$N$65536,11,FALSE)</f>
        <v>41</v>
      </c>
      <c r="D581" s="5">
        <f>VLOOKUP(A581,[1]查询时间段分门店销售明细!$D$1:$O$65536,12,FALSE)</f>
        <v>314.58</v>
      </c>
      <c r="E581" s="5" t="s">
        <v>2535</v>
      </c>
      <c r="F581" s="5" t="s">
        <v>353</v>
      </c>
      <c r="G581" s="5" t="s">
        <v>2536</v>
      </c>
      <c r="H581" s="5" t="s">
        <v>2527</v>
      </c>
      <c r="I581" s="5">
        <v>2087</v>
      </c>
      <c r="J581" s="5">
        <v>17166.259999999998</v>
      </c>
      <c r="K581" s="5">
        <v>11062.54</v>
      </c>
      <c r="L581" s="6" t="s">
        <v>1981</v>
      </c>
      <c r="M581" s="5">
        <v>69.569999999999993</v>
      </c>
      <c r="N581" s="5">
        <v>572.21</v>
      </c>
      <c r="O581" s="5" t="s">
        <v>364</v>
      </c>
      <c r="P581" s="5" t="s">
        <v>364</v>
      </c>
      <c r="Q581" s="5" t="s">
        <v>372</v>
      </c>
      <c r="R581" s="5">
        <v>1218</v>
      </c>
      <c r="S581" s="5">
        <v>3550.14</v>
      </c>
      <c r="T581" s="5">
        <v>17.510000000000002</v>
      </c>
      <c r="U581" s="5">
        <v>17.510000000000002</v>
      </c>
      <c r="V581" s="5">
        <v>1</v>
      </c>
      <c r="W581" s="5" t="s">
        <v>1346</v>
      </c>
      <c r="X581" s="5">
        <v>105</v>
      </c>
      <c r="Y581" s="5" t="s">
        <v>1354</v>
      </c>
      <c r="Z581" s="5">
        <v>10508</v>
      </c>
      <c r="AA581" s="5" t="s">
        <v>2537</v>
      </c>
      <c r="AB581" s="5" t="s">
        <v>373</v>
      </c>
      <c r="AC581" s="5" t="s">
        <v>361</v>
      </c>
      <c r="AD581" s="5" t="s">
        <v>489</v>
      </c>
      <c r="AE581" s="5" t="s">
        <v>363</v>
      </c>
      <c r="AF581" s="5" t="s">
        <v>374</v>
      </c>
      <c r="AG581" s="5" t="s">
        <v>375</v>
      </c>
      <c r="AH581" s="5" t="s">
        <v>2538</v>
      </c>
      <c r="AI581" s="5" t="s">
        <v>364</v>
      </c>
      <c r="AJ581" s="9">
        <v>40778</v>
      </c>
      <c r="AK581" s="5">
        <v>2.91</v>
      </c>
      <c r="AL581" s="6">
        <v>5</v>
      </c>
      <c r="AM581" s="6" t="s">
        <v>377</v>
      </c>
      <c r="AN581" s="6">
        <f t="shared" si="54"/>
        <v>119.31</v>
      </c>
      <c r="AO581" s="6">
        <v>8.8000000000000007</v>
      </c>
      <c r="AP581" s="6">
        <v>8.8000000000000007</v>
      </c>
      <c r="AQ581" s="6">
        <v>4.4000000000000004</v>
      </c>
      <c r="AR581" s="6">
        <f t="shared" si="55"/>
        <v>180.4</v>
      </c>
      <c r="AS581" s="6">
        <f t="shared" si="56"/>
        <v>195.26999999999998</v>
      </c>
      <c r="AT581" s="6">
        <f t="shared" si="57"/>
        <v>61.09</v>
      </c>
      <c r="AU581" s="7">
        <v>0.33863636363636368</v>
      </c>
      <c r="AV581" s="7">
        <f t="shared" si="58"/>
        <v>0.66931818181818181</v>
      </c>
      <c r="AW581" s="5">
        <v>8.23</v>
      </c>
      <c r="AX581">
        <v>41</v>
      </c>
      <c r="AY581">
        <f>VLOOKUP(A581,'[2]查询当前所有门店保管帐库存（后勤用）'!$D$1:$G$65536,4,FALSE)</f>
        <v>116</v>
      </c>
      <c r="AZ581">
        <f t="shared" si="59"/>
        <v>34</v>
      </c>
    </row>
    <row r="582" spans="1:54">
      <c r="A582" s="5">
        <v>108479</v>
      </c>
      <c r="B582" s="5" t="s">
        <v>351</v>
      </c>
      <c r="C582" s="5"/>
      <c r="D582" s="5"/>
      <c r="E582" s="5" t="s">
        <v>2552</v>
      </c>
      <c r="F582" s="5" t="s">
        <v>353</v>
      </c>
      <c r="G582" s="5" t="s">
        <v>2553</v>
      </c>
      <c r="H582" s="5" t="s">
        <v>2554</v>
      </c>
      <c r="I582" s="5">
        <v>140</v>
      </c>
      <c r="J582" s="5">
        <v>3805.41</v>
      </c>
      <c r="K582" s="5">
        <v>2403.5700000000002</v>
      </c>
      <c r="L582" s="6" t="s">
        <v>991</v>
      </c>
      <c r="M582" s="5">
        <v>4.67</v>
      </c>
      <c r="N582" s="5">
        <v>126.85</v>
      </c>
      <c r="O582" s="5" t="s">
        <v>364</v>
      </c>
      <c r="P582" s="5" t="s">
        <v>364</v>
      </c>
      <c r="Q582" s="5" t="s">
        <v>372</v>
      </c>
      <c r="R582" s="5">
        <v>428</v>
      </c>
      <c r="S582" s="5">
        <v>4305.6779999999999</v>
      </c>
      <c r="T582" s="5">
        <v>91.71</v>
      </c>
      <c r="U582" s="5">
        <v>91.71</v>
      </c>
      <c r="V582" s="5">
        <v>1</v>
      </c>
      <c r="W582" s="5" t="s">
        <v>1346</v>
      </c>
      <c r="X582" s="5">
        <v>101</v>
      </c>
      <c r="Y582" s="5" t="s">
        <v>1401</v>
      </c>
      <c r="Z582" s="5">
        <v>10101</v>
      </c>
      <c r="AA582" s="5" t="s">
        <v>2555</v>
      </c>
      <c r="AB582" s="5" t="s">
        <v>373</v>
      </c>
      <c r="AC582" s="5" t="s">
        <v>361</v>
      </c>
      <c r="AD582" s="5" t="s">
        <v>362</v>
      </c>
      <c r="AE582" s="5" t="s">
        <v>363</v>
      </c>
      <c r="AF582" s="5" t="s">
        <v>374</v>
      </c>
      <c r="AG582" s="5" t="s">
        <v>375</v>
      </c>
      <c r="AH582" s="5" t="s">
        <v>2556</v>
      </c>
      <c r="AI582" s="5" t="s">
        <v>364</v>
      </c>
      <c r="AJ582" s="5" t="s">
        <v>364</v>
      </c>
      <c r="AK582" s="5">
        <v>9.8000000000000007</v>
      </c>
      <c r="AL582" s="6">
        <v>5</v>
      </c>
      <c r="AM582" s="6" t="s">
        <v>377</v>
      </c>
      <c r="AN582" s="6">
        <f t="shared" si="54"/>
        <v>0</v>
      </c>
      <c r="AO582" s="6">
        <v>28.8</v>
      </c>
      <c r="AP582" s="6">
        <v>28.8</v>
      </c>
      <c r="AQ582" s="6">
        <v>14.4</v>
      </c>
      <c r="AR582" s="6">
        <f t="shared" si="55"/>
        <v>0</v>
      </c>
      <c r="AS582" s="6">
        <f t="shared" si="56"/>
        <v>0</v>
      </c>
      <c r="AT582" s="6">
        <f t="shared" si="57"/>
        <v>0</v>
      </c>
      <c r="AU582" s="7">
        <v>0.31944444444444442</v>
      </c>
      <c r="AV582" s="7">
        <f t="shared" si="58"/>
        <v>0.65972222222222221</v>
      </c>
      <c r="AW582" s="5">
        <v>27.18</v>
      </c>
      <c r="AX582">
        <v>0</v>
      </c>
      <c r="AY582">
        <f>VLOOKUP(A582,'[2]查询当前所有门店保管帐库存（后勤用）'!$D$1:$G$65536,4,FALSE)</f>
        <v>15</v>
      </c>
      <c r="AZ582">
        <f t="shared" si="59"/>
        <v>15</v>
      </c>
    </row>
    <row r="583" spans="1:54">
      <c r="A583" s="5">
        <v>101034</v>
      </c>
      <c r="B583" s="5" t="s">
        <v>351</v>
      </c>
      <c r="C583" s="5">
        <f>VLOOKUP(A583,[1]查询时间段分门店销售明细!$D$1:$N$65536,11,FALSE)</f>
        <v>5</v>
      </c>
      <c r="D583" s="5">
        <f>VLOOKUP(A583,[1]查询时间段分门店销售明细!$D$1:$O$65536,12,FALSE)</f>
        <v>80.02</v>
      </c>
      <c r="E583" s="5" t="s">
        <v>2557</v>
      </c>
      <c r="F583" s="5" t="s">
        <v>353</v>
      </c>
      <c r="G583" s="5" t="s">
        <v>2558</v>
      </c>
      <c r="H583" s="5" t="s">
        <v>2554</v>
      </c>
      <c r="I583" s="5">
        <v>1934</v>
      </c>
      <c r="J583" s="5">
        <v>30525.58</v>
      </c>
      <c r="K583" s="5">
        <v>19625.124</v>
      </c>
      <c r="L583" s="6" t="s">
        <v>2559</v>
      </c>
      <c r="M583" s="5">
        <v>64.47</v>
      </c>
      <c r="N583" s="5">
        <v>1017.52</v>
      </c>
      <c r="O583" s="5" t="s">
        <v>364</v>
      </c>
      <c r="P583" s="5" t="s">
        <v>364</v>
      </c>
      <c r="Q583" s="5" t="s">
        <v>372</v>
      </c>
      <c r="R583" s="5">
        <v>1413</v>
      </c>
      <c r="S583" s="5">
        <v>7963.0373</v>
      </c>
      <c r="T583" s="5">
        <v>21.92</v>
      </c>
      <c r="U583" s="5">
        <v>21.92</v>
      </c>
      <c r="V583" s="5">
        <v>1</v>
      </c>
      <c r="W583" s="5" t="s">
        <v>1346</v>
      </c>
      <c r="X583" s="5">
        <v>101</v>
      </c>
      <c r="Y583" s="5" t="s">
        <v>1401</v>
      </c>
      <c r="Z583" s="5">
        <v>10105</v>
      </c>
      <c r="AA583" s="5" t="s">
        <v>1440</v>
      </c>
      <c r="AB583" s="5" t="s">
        <v>373</v>
      </c>
      <c r="AC583" s="5" t="s">
        <v>361</v>
      </c>
      <c r="AD583" s="5" t="s">
        <v>362</v>
      </c>
      <c r="AE583" s="5" t="s">
        <v>363</v>
      </c>
      <c r="AF583" s="5" t="s">
        <v>374</v>
      </c>
      <c r="AG583" s="5" t="s">
        <v>375</v>
      </c>
      <c r="AH583" s="5" t="s">
        <v>2560</v>
      </c>
      <c r="AI583" s="5" t="s">
        <v>364</v>
      </c>
      <c r="AJ583" s="5" t="s">
        <v>364</v>
      </c>
      <c r="AK583" s="5">
        <v>5.6349999999999998</v>
      </c>
      <c r="AL583" s="6">
        <v>5</v>
      </c>
      <c r="AM583" s="6" t="s">
        <v>377</v>
      </c>
      <c r="AN583" s="6">
        <f t="shared" si="54"/>
        <v>28.174999999999997</v>
      </c>
      <c r="AO583" s="6">
        <v>16.5</v>
      </c>
      <c r="AP583" s="6">
        <v>16.5</v>
      </c>
      <c r="AQ583" s="6">
        <v>8.25</v>
      </c>
      <c r="AR583" s="6">
        <f t="shared" si="55"/>
        <v>41.25</v>
      </c>
      <c r="AS583" s="6">
        <f t="shared" si="56"/>
        <v>51.844999999999999</v>
      </c>
      <c r="AT583" s="6">
        <f t="shared" si="57"/>
        <v>13.075000000000003</v>
      </c>
      <c r="AU583" s="7">
        <v>0.31696969696969701</v>
      </c>
      <c r="AV583" s="7">
        <f t="shared" si="58"/>
        <v>0.65848484848484845</v>
      </c>
      <c r="AW583" s="5">
        <v>15.78</v>
      </c>
      <c r="AX583">
        <v>5</v>
      </c>
      <c r="AY583">
        <f>VLOOKUP(A583,'[2]查询当前所有门店保管帐库存（后勤用）'!$D$1:$G$65536,4,FALSE)</f>
        <v>51</v>
      </c>
      <c r="AZ583">
        <f t="shared" si="59"/>
        <v>41</v>
      </c>
    </row>
    <row r="584" spans="1:54">
      <c r="A584" s="5">
        <v>108484</v>
      </c>
      <c r="B584" s="5" t="s">
        <v>351</v>
      </c>
      <c r="C584" s="5">
        <f>VLOOKUP(A584,[1]查询时间段分门店销售明细!$D$1:$N$65536,11,FALSE)</f>
        <v>4</v>
      </c>
      <c r="D584" s="5">
        <f>VLOOKUP(A584,[1]查询时间段分门店销售明细!$D$1:$O$65536,12,FALSE)</f>
        <v>101.95</v>
      </c>
      <c r="E584" s="5" t="s">
        <v>2561</v>
      </c>
      <c r="F584" s="5" t="s">
        <v>353</v>
      </c>
      <c r="G584" s="5" t="s">
        <v>2562</v>
      </c>
      <c r="H584" s="5" t="s">
        <v>2554</v>
      </c>
      <c r="I584" s="5">
        <v>697</v>
      </c>
      <c r="J584" s="5">
        <v>26306.01</v>
      </c>
      <c r="K584" s="5">
        <v>16500.0121</v>
      </c>
      <c r="L584" s="6" t="s">
        <v>2563</v>
      </c>
      <c r="M584" s="5">
        <v>23.23</v>
      </c>
      <c r="N584" s="5">
        <v>876.87</v>
      </c>
      <c r="O584" s="5" t="s">
        <v>364</v>
      </c>
      <c r="P584" s="5" t="s">
        <v>364</v>
      </c>
      <c r="Q584" s="5" t="s">
        <v>372</v>
      </c>
      <c r="R584" s="5">
        <v>681</v>
      </c>
      <c r="S584" s="5">
        <v>9588.1750002200006</v>
      </c>
      <c r="T584" s="5">
        <v>29.31</v>
      </c>
      <c r="U584" s="5">
        <v>29.31</v>
      </c>
      <c r="V584" s="5">
        <v>1</v>
      </c>
      <c r="W584" s="5" t="s">
        <v>1346</v>
      </c>
      <c r="X584" s="5">
        <v>101</v>
      </c>
      <c r="Y584" s="5" t="s">
        <v>1401</v>
      </c>
      <c r="Z584" s="5">
        <v>10102</v>
      </c>
      <c r="AA584" s="5" t="s">
        <v>1690</v>
      </c>
      <c r="AB584" s="5" t="s">
        <v>373</v>
      </c>
      <c r="AC584" s="5" t="s">
        <v>361</v>
      </c>
      <c r="AD584" s="5" t="s">
        <v>362</v>
      </c>
      <c r="AE584" s="5" t="s">
        <v>363</v>
      </c>
      <c r="AF584" s="5" t="s">
        <v>374</v>
      </c>
      <c r="AG584" s="5" t="s">
        <v>375</v>
      </c>
      <c r="AH584" s="5" t="s">
        <v>2564</v>
      </c>
      <c r="AI584" s="5" t="s">
        <v>364</v>
      </c>
      <c r="AJ584" s="5" t="s">
        <v>364</v>
      </c>
      <c r="AK584" s="5">
        <v>14.063000000000001</v>
      </c>
      <c r="AL584" s="6">
        <v>5</v>
      </c>
      <c r="AM584" s="6" t="s">
        <v>377</v>
      </c>
      <c r="AN584" s="6">
        <f t="shared" si="54"/>
        <v>56.252000000000002</v>
      </c>
      <c r="AO584" s="6">
        <v>41</v>
      </c>
      <c r="AP584" s="6">
        <v>41</v>
      </c>
      <c r="AQ584" s="6">
        <v>20.5</v>
      </c>
      <c r="AR584" s="6">
        <f t="shared" si="55"/>
        <v>82</v>
      </c>
      <c r="AS584" s="6">
        <f t="shared" si="56"/>
        <v>45.698</v>
      </c>
      <c r="AT584" s="6">
        <f t="shared" si="57"/>
        <v>25.747999999999998</v>
      </c>
      <c r="AU584" s="7">
        <v>0.31399999999999995</v>
      </c>
      <c r="AV584" s="7">
        <f t="shared" si="58"/>
        <v>0.65699999999999992</v>
      </c>
      <c r="AW584" s="5">
        <v>37.74</v>
      </c>
      <c r="AX584">
        <v>4</v>
      </c>
      <c r="AY584">
        <f>VLOOKUP(A584,'[2]查询当前所有门店保管帐库存（后勤用）'!$D$1:$G$65536,4,FALSE)</f>
        <v>13</v>
      </c>
      <c r="AZ584">
        <f t="shared" si="59"/>
        <v>5</v>
      </c>
    </row>
    <row r="585" spans="1:54">
      <c r="A585" s="5">
        <v>114983</v>
      </c>
      <c r="B585" s="5" t="s">
        <v>351</v>
      </c>
      <c r="C585" s="5">
        <f>VLOOKUP(A585,[1]查询时间段分门店销售明细!$D$1:$N$65536,11,FALSE)</f>
        <v>4</v>
      </c>
      <c r="D585" s="5">
        <f>VLOOKUP(A585,[1]查询时间段分门店销售明细!$D$1:$O$65536,12,FALSE)</f>
        <v>167.9</v>
      </c>
      <c r="E585" s="5" t="s">
        <v>2565</v>
      </c>
      <c r="F585" s="5" t="s">
        <v>353</v>
      </c>
      <c r="G585" s="5" t="s">
        <v>2566</v>
      </c>
      <c r="H585" s="5" t="s">
        <v>2554</v>
      </c>
      <c r="I585" s="5">
        <v>238</v>
      </c>
      <c r="J585" s="5">
        <v>9269.16</v>
      </c>
      <c r="K585" s="5">
        <v>5782.9809999999998</v>
      </c>
      <c r="L585" s="6" t="s">
        <v>2567</v>
      </c>
      <c r="M585" s="5">
        <v>7.93</v>
      </c>
      <c r="N585" s="5">
        <v>308.97000000000003</v>
      </c>
      <c r="O585" s="5" t="s">
        <v>364</v>
      </c>
      <c r="P585" s="5" t="s">
        <v>364</v>
      </c>
      <c r="Q585" s="5" t="s">
        <v>372</v>
      </c>
      <c r="R585" s="5">
        <v>383</v>
      </c>
      <c r="S585" s="5">
        <v>5631.1074592200002</v>
      </c>
      <c r="T585" s="5">
        <v>48.28</v>
      </c>
      <c r="U585" s="5">
        <v>48.28</v>
      </c>
      <c r="V585" s="5">
        <v>1</v>
      </c>
      <c r="W585" s="5" t="s">
        <v>1346</v>
      </c>
      <c r="X585" s="5">
        <v>101</v>
      </c>
      <c r="Y585" s="5" t="s">
        <v>1401</v>
      </c>
      <c r="Z585" s="5">
        <v>10102</v>
      </c>
      <c r="AA585" s="5" t="s">
        <v>1690</v>
      </c>
      <c r="AB585" s="5" t="s">
        <v>373</v>
      </c>
      <c r="AC585" s="5" t="s">
        <v>361</v>
      </c>
      <c r="AD585" s="5" t="s">
        <v>362</v>
      </c>
      <c r="AE585" s="5" t="s">
        <v>363</v>
      </c>
      <c r="AF585" s="5" t="s">
        <v>374</v>
      </c>
      <c r="AG585" s="5" t="s">
        <v>375</v>
      </c>
      <c r="AH585" s="5" t="s">
        <v>2568</v>
      </c>
      <c r="AI585" s="5" t="s">
        <v>364</v>
      </c>
      <c r="AJ585" s="5" t="s">
        <v>364</v>
      </c>
      <c r="AK585" s="5">
        <v>14.544</v>
      </c>
      <c r="AL585" s="6">
        <v>5</v>
      </c>
      <c r="AM585" s="6" t="s">
        <v>377</v>
      </c>
      <c r="AN585" s="6">
        <f t="shared" si="54"/>
        <v>58.176000000000002</v>
      </c>
      <c r="AO585" s="6">
        <v>42.4</v>
      </c>
      <c r="AP585" s="6">
        <v>42.4</v>
      </c>
      <c r="AQ585" s="6">
        <v>21.2</v>
      </c>
      <c r="AR585" s="6">
        <f t="shared" si="55"/>
        <v>84.8</v>
      </c>
      <c r="AS585" s="6">
        <f t="shared" si="56"/>
        <v>109.724</v>
      </c>
      <c r="AT585" s="6">
        <f t="shared" si="57"/>
        <v>26.623999999999995</v>
      </c>
      <c r="AU585" s="7">
        <v>0.31396226415094336</v>
      </c>
      <c r="AV585" s="7">
        <f t="shared" si="58"/>
        <v>0.65698113207547171</v>
      </c>
      <c r="AW585" s="5">
        <v>38.950000000000003</v>
      </c>
      <c r="AX585">
        <v>4</v>
      </c>
      <c r="AY585">
        <f>VLOOKUP(A585,'[2]查询当前所有门店保管帐库存（后勤用）'!$D$1:$G$65536,4,FALSE)</f>
        <v>12</v>
      </c>
      <c r="AZ585">
        <f t="shared" si="59"/>
        <v>4</v>
      </c>
    </row>
    <row r="586" spans="1:54">
      <c r="A586" s="5">
        <v>18291</v>
      </c>
      <c r="B586" s="5" t="s">
        <v>351</v>
      </c>
      <c r="C586" s="5">
        <f>VLOOKUP(A586,[1]查询时间段分门店销售明细!$D$1:$N$65536,11,FALSE)</f>
        <v>8</v>
      </c>
      <c r="D586" s="5">
        <f>VLOOKUP(A586,[1]查询时间段分门店销售明细!$D$1:$O$65536,12,FALSE)</f>
        <v>99.37</v>
      </c>
      <c r="E586" s="5" t="s">
        <v>2611</v>
      </c>
      <c r="F586" s="5" t="s">
        <v>353</v>
      </c>
      <c r="G586" s="5" t="s">
        <v>2612</v>
      </c>
      <c r="H586" s="5" t="s">
        <v>2613</v>
      </c>
      <c r="I586" s="5">
        <v>270</v>
      </c>
      <c r="J586" s="5">
        <v>3313.34</v>
      </c>
      <c r="K586" s="5">
        <v>2242.34</v>
      </c>
      <c r="L586" s="6" t="s">
        <v>2614</v>
      </c>
      <c r="M586" s="5">
        <v>9</v>
      </c>
      <c r="N586" s="5">
        <v>110.44</v>
      </c>
      <c r="O586" s="5" t="s">
        <v>364</v>
      </c>
      <c r="P586" s="5" t="s">
        <v>364</v>
      </c>
      <c r="Q586" s="5" t="s">
        <v>372</v>
      </c>
      <c r="R586" s="5">
        <v>445</v>
      </c>
      <c r="S586" s="5">
        <v>1881.5000000001</v>
      </c>
      <c r="T586" s="5">
        <v>49.44</v>
      </c>
      <c r="U586" s="5">
        <v>49.44</v>
      </c>
      <c r="V586" s="5">
        <v>1</v>
      </c>
      <c r="W586" s="5" t="s">
        <v>1346</v>
      </c>
      <c r="X586" s="5">
        <v>103</v>
      </c>
      <c r="Y586" s="5" t="s">
        <v>1408</v>
      </c>
      <c r="Z586" s="5">
        <v>10303</v>
      </c>
      <c r="AA586" s="5" t="s">
        <v>1832</v>
      </c>
      <c r="AB586" s="5" t="s">
        <v>373</v>
      </c>
      <c r="AC586" s="5" t="s">
        <v>361</v>
      </c>
      <c r="AD586" s="5" t="s">
        <v>362</v>
      </c>
      <c r="AE586" s="5" t="s">
        <v>363</v>
      </c>
      <c r="AF586" s="5" t="s">
        <v>374</v>
      </c>
      <c r="AG586" s="5" t="s">
        <v>375</v>
      </c>
      <c r="AH586" s="5" t="s">
        <v>2615</v>
      </c>
      <c r="AI586" s="5" t="s">
        <v>364</v>
      </c>
      <c r="AJ586" s="5" t="s">
        <v>364</v>
      </c>
      <c r="AK586" s="5">
        <v>3.5</v>
      </c>
      <c r="AL586" s="6">
        <v>5</v>
      </c>
      <c r="AM586" s="6" t="s">
        <v>377</v>
      </c>
      <c r="AN586" s="6">
        <f t="shared" si="54"/>
        <v>28</v>
      </c>
      <c r="AO586" s="6">
        <v>12.5</v>
      </c>
      <c r="AP586" s="6">
        <v>12.5</v>
      </c>
      <c r="AQ586" s="6">
        <v>6.25</v>
      </c>
      <c r="AR586" s="6">
        <f t="shared" si="55"/>
        <v>50</v>
      </c>
      <c r="AS586" s="6">
        <f t="shared" si="56"/>
        <v>71.37</v>
      </c>
      <c r="AT586" s="6">
        <f t="shared" si="57"/>
        <v>22</v>
      </c>
      <c r="AU586" s="7">
        <v>0.44</v>
      </c>
      <c r="AV586" s="7">
        <f t="shared" si="58"/>
        <v>0.72</v>
      </c>
      <c r="AW586" s="5">
        <v>12.27</v>
      </c>
      <c r="AX586">
        <v>8</v>
      </c>
      <c r="AY586">
        <f>VLOOKUP(A586,'[2]查询当前所有门店保管帐库存（后勤用）'!$D$1:$G$65536,4,FALSE)</f>
        <v>16</v>
      </c>
      <c r="AZ586">
        <f t="shared" si="59"/>
        <v>0</v>
      </c>
    </row>
    <row r="587" spans="1:54">
      <c r="A587" s="5">
        <v>82530</v>
      </c>
      <c r="B587" s="5" t="s">
        <v>351</v>
      </c>
      <c r="C587" s="5"/>
      <c r="D587" s="5"/>
      <c r="E587" s="5" t="s">
        <v>2640</v>
      </c>
      <c r="F587" s="5" t="s">
        <v>353</v>
      </c>
      <c r="G587" s="5" t="s">
        <v>2641</v>
      </c>
      <c r="H587" s="5" t="s">
        <v>2642</v>
      </c>
      <c r="I587" s="5">
        <v>263</v>
      </c>
      <c r="J587" s="5">
        <v>7510.77</v>
      </c>
      <c r="K587" s="5">
        <v>4958.51</v>
      </c>
      <c r="L587" s="6" t="s">
        <v>2643</v>
      </c>
      <c r="M587" s="5">
        <v>8.77</v>
      </c>
      <c r="N587" s="5">
        <v>250.36</v>
      </c>
      <c r="O587" s="5" t="s">
        <v>364</v>
      </c>
      <c r="P587" s="5" t="s">
        <v>364</v>
      </c>
      <c r="Q587" s="5" t="s">
        <v>372</v>
      </c>
      <c r="R587" s="5">
        <v>345</v>
      </c>
      <c r="S587" s="5">
        <v>3350.27</v>
      </c>
      <c r="T587" s="5">
        <v>39.35</v>
      </c>
      <c r="U587" s="5">
        <v>39.35</v>
      </c>
      <c r="V587" s="5">
        <v>1</v>
      </c>
      <c r="W587" s="5" t="s">
        <v>1346</v>
      </c>
      <c r="X587" s="5">
        <v>108</v>
      </c>
      <c r="Y587" s="5" t="s">
        <v>1367</v>
      </c>
      <c r="Z587" s="5">
        <v>10810</v>
      </c>
      <c r="AA587" s="5" t="s">
        <v>2171</v>
      </c>
      <c r="AB587" s="5" t="s">
        <v>373</v>
      </c>
      <c r="AC587" s="5" t="s">
        <v>361</v>
      </c>
      <c r="AD587" s="5" t="s">
        <v>362</v>
      </c>
      <c r="AE587" s="5" t="s">
        <v>363</v>
      </c>
      <c r="AF587" s="5" t="s">
        <v>374</v>
      </c>
      <c r="AG587" s="5" t="s">
        <v>375</v>
      </c>
      <c r="AH587" s="5" t="s">
        <v>2644</v>
      </c>
      <c r="AI587" s="5" t="s">
        <v>364</v>
      </c>
      <c r="AJ587" s="9">
        <v>40778</v>
      </c>
      <c r="AK587" s="5">
        <v>9.6999999999999993</v>
      </c>
      <c r="AL587" s="6">
        <v>5</v>
      </c>
      <c r="AM587" s="6" t="s">
        <v>377</v>
      </c>
      <c r="AN587" s="6">
        <f t="shared" si="54"/>
        <v>0</v>
      </c>
      <c r="AO587" s="6">
        <v>29.8</v>
      </c>
      <c r="AP587" s="6">
        <v>29.8</v>
      </c>
      <c r="AQ587" s="6">
        <v>14.9</v>
      </c>
      <c r="AR587" s="6">
        <f t="shared" si="55"/>
        <v>0</v>
      </c>
      <c r="AS587" s="6">
        <f t="shared" si="56"/>
        <v>0</v>
      </c>
      <c r="AT587" s="6">
        <f t="shared" si="57"/>
        <v>0</v>
      </c>
      <c r="AU587" s="7">
        <v>0.34899328859060408</v>
      </c>
      <c r="AV587" s="7">
        <f t="shared" si="58"/>
        <v>0.67449664429530209</v>
      </c>
      <c r="AW587" s="5">
        <v>28.56</v>
      </c>
      <c r="AX587">
        <v>0</v>
      </c>
      <c r="AY587">
        <f>VLOOKUP(A587,'[2]查询当前所有门店保管帐库存（后勤用）'!$D$1:$G$65536,4,FALSE)</f>
        <v>10</v>
      </c>
      <c r="AZ587">
        <f t="shared" si="59"/>
        <v>10</v>
      </c>
    </row>
    <row r="588" spans="1:54">
      <c r="A588" s="5">
        <v>49992</v>
      </c>
      <c r="B588" s="5" t="s">
        <v>351</v>
      </c>
      <c r="C588" s="5"/>
      <c r="D588" s="5"/>
      <c r="E588" s="5" t="s">
        <v>1470</v>
      </c>
      <c r="F588" s="5" t="s">
        <v>353</v>
      </c>
      <c r="G588" s="5" t="s">
        <v>2654</v>
      </c>
      <c r="H588" s="5" t="s">
        <v>2655</v>
      </c>
      <c r="I588" s="5">
        <v>255</v>
      </c>
      <c r="J588" s="5">
        <v>5248.64</v>
      </c>
      <c r="K588" s="5">
        <v>3551.76</v>
      </c>
      <c r="L588" s="6" t="s">
        <v>1445</v>
      </c>
      <c r="M588" s="5">
        <v>8.5</v>
      </c>
      <c r="N588" s="5">
        <v>174.95</v>
      </c>
      <c r="O588" s="5" t="s">
        <v>364</v>
      </c>
      <c r="P588" s="5" t="s">
        <v>364</v>
      </c>
      <c r="Q588" s="5" t="s">
        <v>372</v>
      </c>
      <c r="R588" s="5">
        <v>496</v>
      </c>
      <c r="S588" s="5">
        <v>3437.05</v>
      </c>
      <c r="T588" s="5">
        <v>58.35</v>
      </c>
      <c r="U588" s="5">
        <v>58.35</v>
      </c>
      <c r="V588" s="5">
        <v>1</v>
      </c>
      <c r="W588" s="5" t="s">
        <v>1346</v>
      </c>
      <c r="X588" s="5">
        <v>108</v>
      </c>
      <c r="Y588" s="5" t="s">
        <v>1367</v>
      </c>
      <c r="Z588" s="5">
        <v>10802</v>
      </c>
      <c r="AA588" s="5" t="s">
        <v>1421</v>
      </c>
      <c r="AB588" s="5" t="s">
        <v>373</v>
      </c>
      <c r="AC588" s="5" t="s">
        <v>361</v>
      </c>
      <c r="AD588" s="5" t="s">
        <v>362</v>
      </c>
      <c r="AE588" s="5" t="s">
        <v>363</v>
      </c>
      <c r="AF588" s="5" t="s">
        <v>374</v>
      </c>
      <c r="AG588" s="5" t="s">
        <v>375</v>
      </c>
      <c r="AH588" s="5" t="s">
        <v>2656</v>
      </c>
      <c r="AI588" s="5" t="s">
        <v>364</v>
      </c>
      <c r="AJ588" s="5" t="s">
        <v>364</v>
      </c>
      <c r="AK588" s="5">
        <v>6.6</v>
      </c>
      <c r="AL588" s="6">
        <v>5</v>
      </c>
      <c r="AM588" s="6" t="s">
        <v>377</v>
      </c>
      <c r="AN588" s="6">
        <f t="shared" si="54"/>
        <v>0</v>
      </c>
      <c r="AO588" s="6">
        <v>22</v>
      </c>
      <c r="AP588" s="6">
        <v>22</v>
      </c>
      <c r="AQ588" s="6">
        <v>11</v>
      </c>
      <c r="AR588" s="6">
        <f t="shared" si="55"/>
        <v>0</v>
      </c>
      <c r="AS588" s="6">
        <f t="shared" si="56"/>
        <v>0</v>
      </c>
      <c r="AT588" s="6">
        <f t="shared" si="57"/>
        <v>0</v>
      </c>
      <c r="AU588" s="7">
        <v>0.4</v>
      </c>
      <c r="AV588" s="7">
        <f t="shared" si="58"/>
        <v>0.70000000000000007</v>
      </c>
      <c r="AW588" s="5">
        <v>20.58</v>
      </c>
      <c r="AX588">
        <v>1</v>
      </c>
      <c r="AY588">
        <f>VLOOKUP(A588,'[2]查询当前所有门店保管帐库存（后勤用）'!$D$1:$G$65536,4,FALSE)</f>
        <v>23</v>
      </c>
      <c r="AZ588">
        <f t="shared" si="59"/>
        <v>21</v>
      </c>
    </row>
    <row r="589" spans="1:54">
      <c r="A589" s="5">
        <v>86684</v>
      </c>
      <c r="B589" s="5" t="s">
        <v>351</v>
      </c>
      <c r="C589" s="5"/>
      <c r="D589" s="5"/>
      <c r="E589" s="5" t="s">
        <v>2657</v>
      </c>
      <c r="F589" s="5" t="s">
        <v>353</v>
      </c>
      <c r="G589" s="5" t="s">
        <v>2658</v>
      </c>
      <c r="H589" s="5" t="s">
        <v>2659</v>
      </c>
      <c r="I589" s="5">
        <v>51</v>
      </c>
      <c r="J589" s="5">
        <v>488.47</v>
      </c>
      <c r="K589" s="5">
        <v>369.17</v>
      </c>
      <c r="L589" s="6" t="s">
        <v>2660</v>
      </c>
      <c r="M589" s="5">
        <v>1.7</v>
      </c>
      <c r="N589" s="5">
        <v>16.28</v>
      </c>
      <c r="O589" s="5" t="s">
        <v>364</v>
      </c>
      <c r="P589" s="5" t="s">
        <v>364</v>
      </c>
      <c r="Q589" s="5" t="s">
        <v>372</v>
      </c>
      <c r="R589" s="5">
        <v>247</v>
      </c>
      <c r="S589" s="5">
        <v>579.38</v>
      </c>
      <c r="T589" s="5">
        <v>145.29</v>
      </c>
      <c r="U589" s="5">
        <v>145.29</v>
      </c>
      <c r="V589" s="5">
        <v>1</v>
      </c>
      <c r="W589" s="5" t="s">
        <v>1346</v>
      </c>
      <c r="X589" s="5">
        <v>114</v>
      </c>
      <c r="Y589" s="5" t="s">
        <v>1347</v>
      </c>
      <c r="Z589" s="5">
        <v>11406</v>
      </c>
      <c r="AA589" s="5" t="s">
        <v>2661</v>
      </c>
      <c r="AB589" s="5" t="s">
        <v>364</v>
      </c>
      <c r="AC589" s="5" t="s">
        <v>361</v>
      </c>
      <c r="AD589" s="5" t="s">
        <v>489</v>
      </c>
      <c r="AE589" s="5" t="s">
        <v>363</v>
      </c>
      <c r="AF589" s="5" t="s">
        <v>374</v>
      </c>
      <c r="AG589" s="5" t="s">
        <v>375</v>
      </c>
      <c r="AH589" s="5" t="s">
        <v>2662</v>
      </c>
      <c r="AI589" s="5" t="s">
        <v>364</v>
      </c>
      <c r="AJ589" s="9">
        <v>40778</v>
      </c>
      <c r="AK589" s="5">
        <v>2.2999999999999998</v>
      </c>
      <c r="AL589" s="6">
        <v>5</v>
      </c>
      <c r="AM589" s="6" t="s">
        <v>377</v>
      </c>
      <c r="AN589" s="6">
        <f t="shared" si="54"/>
        <v>0</v>
      </c>
      <c r="AO589" s="6">
        <v>9.8000000000000007</v>
      </c>
      <c r="AP589" s="6">
        <v>9.8000000000000007</v>
      </c>
      <c r="AQ589" s="6">
        <v>4.9000000000000004</v>
      </c>
      <c r="AR589" s="6">
        <f t="shared" si="55"/>
        <v>0</v>
      </c>
      <c r="AS589" s="6">
        <f t="shared" si="56"/>
        <v>0</v>
      </c>
      <c r="AT589" s="6">
        <f t="shared" si="57"/>
        <v>0</v>
      </c>
      <c r="AU589" s="7">
        <v>0.53061224489795922</v>
      </c>
      <c r="AV589" s="7">
        <f t="shared" si="58"/>
        <v>0.76530612244897966</v>
      </c>
      <c r="AW589" s="5">
        <v>9.58</v>
      </c>
      <c r="AX589">
        <v>0</v>
      </c>
      <c r="AY589">
        <f>VLOOKUP(A589,'[2]查询当前所有门店保管帐库存（后勤用）'!$D$1:$G$65536,4,FALSE)</f>
        <v>5</v>
      </c>
      <c r="AZ589">
        <f t="shared" si="59"/>
        <v>5</v>
      </c>
    </row>
    <row r="590" spans="1:54">
      <c r="A590" s="5">
        <v>74380</v>
      </c>
      <c r="B590" s="5" t="s">
        <v>351</v>
      </c>
      <c r="C590" s="5"/>
      <c r="D590" s="5"/>
      <c r="E590" s="5" t="s">
        <v>2694</v>
      </c>
      <c r="F590" s="5" t="s">
        <v>353</v>
      </c>
      <c r="G590" s="5" t="s">
        <v>2695</v>
      </c>
      <c r="H590" s="5" t="s">
        <v>2692</v>
      </c>
      <c r="I590" s="5">
        <v>109</v>
      </c>
      <c r="J590" s="5">
        <v>2144.5</v>
      </c>
      <c r="K590" s="5">
        <v>1402.5</v>
      </c>
      <c r="L590" s="6" t="s">
        <v>1493</v>
      </c>
      <c r="M590" s="5">
        <v>3.63</v>
      </c>
      <c r="N590" s="5">
        <v>71.48</v>
      </c>
      <c r="O590" s="5" t="s">
        <v>364</v>
      </c>
      <c r="P590" s="5" t="s">
        <v>364</v>
      </c>
      <c r="Q590" s="5" t="s">
        <v>372</v>
      </c>
      <c r="R590" s="5">
        <v>296</v>
      </c>
      <c r="S590" s="5">
        <v>2175.9999800000001</v>
      </c>
      <c r="T590" s="5">
        <v>81.47</v>
      </c>
      <c r="U590" s="5">
        <v>81.47</v>
      </c>
      <c r="V590" s="5">
        <v>1</v>
      </c>
      <c r="W590" s="5" t="s">
        <v>1346</v>
      </c>
      <c r="X590" s="5">
        <v>104</v>
      </c>
      <c r="Y590" s="5" t="s">
        <v>1394</v>
      </c>
      <c r="Z590" s="5">
        <v>10405</v>
      </c>
      <c r="AA590" s="5" t="s">
        <v>2075</v>
      </c>
      <c r="AB590" s="5" t="s">
        <v>373</v>
      </c>
      <c r="AC590" s="5" t="s">
        <v>361</v>
      </c>
      <c r="AD590" s="5" t="s">
        <v>362</v>
      </c>
      <c r="AE590" s="5" t="s">
        <v>363</v>
      </c>
      <c r="AF590" s="5" t="s">
        <v>374</v>
      </c>
      <c r="AG590" s="5" t="s">
        <v>375</v>
      </c>
      <c r="AH590" s="5" t="s">
        <v>2696</v>
      </c>
      <c r="AI590" s="5" t="s">
        <v>364</v>
      </c>
      <c r="AJ590" s="5" t="s">
        <v>364</v>
      </c>
      <c r="AK590" s="5">
        <v>6</v>
      </c>
      <c r="AL590" s="6">
        <v>5</v>
      </c>
      <c r="AM590" s="6" t="s">
        <v>377</v>
      </c>
      <c r="AN590" s="6">
        <f t="shared" si="54"/>
        <v>0</v>
      </c>
      <c r="AO590" s="6">
        <v>20</v>
      </c>
      <c r="AP590" s="6">
        <v>20</v>
      </c>
      <c r="AQ590" s="6">
        <v>10</v>
      </c>
      <c r="AR590" s="6">
        <f t="shared" si="55"/>
        <v>0</v>
      </c>
      <c r="AS590" s="6">
        <f t="shared" si="56"/>
        <v>0</v>
      </c>
      <c r="AT590" s="6">
        <f t="shared" si="57"/>
        <v>0</v>
      </c>
      <c r="AU590" s="7">
        <v>0.4</v>
      </c>
      <c r="AV590" s="7">
        <f t="shared" si="58"/>
        <v>0.7</v>
      </c>
      <c r="AW590" s="5">
        <v>19.670000000000002</v>
      </c>
      <c r="AX590">
        <v>0</v>
      </c>
      <c r="AY590">
        <f>VLOOKUP(A590,'[2]查询当前所有门店保管帐库存（后勤用）'!$D$1:$G$65536,4,FALSE)</f>
        <v>10</v>
      </c>
      <c r="AZ590">
        <f t="shared" si="59"/>
        <v>10</v>
      </c>
    </row>
    <row r="591" spans="1:54">
      <c r="A591" s="5">
        <v>117550</v>
      </c>
      <c r="B591" s="5" t="s">
        <v>351</v>
      </c>
      <c r="C591" s="5"/>
      <c r="D591" s="5"/>
      <c r="E591" s="5" t="s">
        <v>2548</v>
      </c>
      <c r="F591" s="5" t="s">
        <v>353</v>
      </c>
      <c r="G591" s="5" t="s">
        <v>2697</v>
      </c>
      <c r="H591" s="5" t="s">
        <v>2698</v>
      </c>
      <c r="I591" s="5">
        <v>214</v>
      </c>
      <c r="J591" s="5">
        <v>3933.62</v>
      </c>
      <c r="K591" s="5">
        <v>2863.62</v>
      </c>
      <c r="L591" s="6" t="s">
        <v>2699</v>
      </c>
      <c r="M591" s="5">
        <v>7.13</v>
      </c>
      <c r="N591" s="5">
        <v>131.12</v>
      </c>
      <c r="O591" s="5" t="s">
        <v>364</v>
      </c>
      <c r="P591" s="5" t="s">
        <v>364</v>
      </c>
      <c r="Q591" s="5" t="s">
        <v>372</v>
      </c>
      <c r="R591" s="5">
        <v>297.14999999999998</v>
      </c>
      <c r="S591" s="5">
        <v>1485.75</v>
      </c>
      <c r="T591" s="5">
        <v>41.66</v>
      </c>
      <c r="U591" s="5">
        <v>41.66</v>
      </c>
      <c r="V591" s="5">
        <v>1</v>
      </c>
      <c r="W591" s="5" t="s">
        <v>1346</v>
      </c>
      <c r="X591" s="5">
        <v>105</v>
      </c>
      <c r="Y591" s="5" t="s">
        <v>1354</v>
      </c>
      <c r="Z591" s="5">
        <v>10504</v>
      </c>
      <c r="AA591" s="5" t="s">
        <v>1666</v>
      </c>
      <c r="AB591" s="5" t="s">
        <v>373</v>
      </c>
      <c r="AC591" s="5" t="s">
        <v>361</v>
      </c>
      <c r="AD591" s="5" t="s">
        <v>362</v>
      </c>
      <c r="AE591" s="5" t="s">
        <v>363</v>
      </c>
      <c r="AF591" s="5" t="s">
        <v>374</v>
      </c>
      <c r="AG591" s="5" t="s">
        <v>375</v>
      </c>
      <c r="AH591" s="5" t="s">
        <v>2700</v>
      </c>
      <c r="AI591" s="5" t="s">
        <v>364</v>
      </c>
      <c r="AJ591" s="5" t="s">
        <v>364</v>
      </c>
      <c r="AK591" s="5">
        <v>5</v>
      </c>
      <c r="AL591" s="6">
        <v>5</v>
      </c>
      <c r="AM591" s="6" t="s">
        <v>377</v>
      </c>
      <c r="AN591" s="6">
        <f t="shared" si="54"/>
        <v>0</v>
      </c>
      <c r="AO591" s="6">
        <v>19</v>
      </c>
      <c r="AP591" s="6">
        <v>19</v>
      </c>
      <c r="AQ591" s="6">
        <v>9.5</v>
      </c>
      <c r="AR591" s="6">
        <f t="shared" si="55"/>
        <v>0</v>
      </c>
      <c r="AS591" s="6">
        <f t="shared" si="56"/>
        <v>0</v>
      </c>
      <c r="AT591" s="6">
        <f t="shared" si="57"/>
        <v>0</v>
      </c>
      <c r="AU591" s="7">
        <v>0.47368421052631576</v>
      </c>
      <c r="AV591" s="7">
        <f t="shared" si="58"/>
        <v>0.73684210526315785</v>
      </c>
      <c r="AW591" s="5">
        <v>18.38</v>
      </c>
      <c r="AX591">
        <v>1</v>
      </c>
      <c r="AY591">
        <f>VLOOKUP(A591,'[2]查询当前所有门店保管帐库存（后勤用）'!$D$1:$G$65536,4,FALSE)</f>
        <v>4</v>
      </c>
      <c r="AZ591">
        <f t="shared" si="59"/>
        <v>2</v>
      </c>
      <c r="BB591">
        <f>VLOOKUP(A591,[3]请货管理细单!$B$1:$I$65536,8,FALSE)</f>
        <v>1</v>
      </c>
    </row>
    <row r="592" spans="1:54">
      <c r="A592" s="5">
        <v>32035</v>
      </c>
      <c r="B592" s="5" t="s">
        <v>351</v>
      </c>
      <c r="C592" s="5"/>
      <c r="D592" s="5"/>
      <c r="E592" s="5" t="s">
        <v>2714</v>
      </c>
      <c r="F592" s="5" t="s">
        <v>1513</v>
      </c>
      <c r="G592" s="5" t="s">
        <v>1851</v>
      </c>
      <c r="H592" s="5" t="s">
        <v>2715</v>
      </c>
      <c r="I592" s="5">
        <v>417</v>
      </c>
      <c r="J592" s="5">
        <v>5606.94</v>
      </c>
      <c r="K592" s="5">
        <v>3978.6</v>
      </c>
      <c r="L592" s="6" t="s">
        <v>2716</v>
      </c>
      <c r="M592" s="5">
        <v>13.9</v>
      </c>
      <c r="N592" s="5">
        <v>186.9</v>
      </c>
      <c r="O592" s="5" t="s">
        <v>364</v>
      </c>
      <c r="P592" s="5" t="s">
        <v>364</v>
      </c>
      <c r="Q592" s="5" t="s">
        <v>372</v>
      </c>
      <c r="R592" s="5">
        <v>591</v>
      </c>
      <c r="S592" s="5">
        <v>2310.06</v>
      </c>
      <c r="T592" s="5">
        <v>42.52</v>
      </c>
      <c r="U592" s="5">
        <v>42.52</v>
      </c>
      <c r="V592" s="5">
        <v>1</v>
      </c>
      <c r="W592" s="5" t="s">
        <v>1346</v>
      </c>
      <c r="X592" s="5">
        <v>121</v>
      </c>
      <c r="Y592" s="5" t="s">
        <v>1584</v>
      </c>
      <c r="Z592" s="5">
        <v>12114</v>
      </c>
      <c r="AA592" s="5" t="s">
        <v>1621</v>
      </c>
      <c r="AB592" s="5" t="s">
        <v>373</v>
      </c>
      <c r="AC592" s="5" t="s">
        <v>361</v>
      </c>
      <c r="AD592" s="5" t="s">
        <v>362</v>
      </c>
      <c r="AE592" s="5" t="s">
        <v>363</v>
      </c>
      <c r="AF592" s="5" t="s">
        <v>374</v>
      </c>
      <c r="AG592" s="5" t="s">
        <v>375</v>
      </c>
      <c r="AH592" s="5" t="s">
        <v>2717</v>
      </c>
      <c r="AI592" s="5" t="s">
        <v>364</v>
      </c>
      <c r="AJ592" s="5" t="s">
        <v>364</v>
      </c>
      <c r="AK592" s="5">
        <v>3.9</v>
      </c>
      <c r="AL592" s="6">
        <v>5</v>
      </c>
      <c r="AM592" s="6" t="s">
        <v>377</v>
      </c>
      <c r="AN592" s="6">
        <f t="shared" si="54"/>
        <v>0</v>
      </c>
      <c r="AO592" s="6">
        <v>13.8</v>
      </c>
      <c r="AP592" s="6">
        <v>13.8</v>
      </c>
      <c r="AQ592" s="6">
        <v>6.9</v>
      </c>
      <c r="AR592" s="6">
        <f t="shared" si="55"/>
        <v>0</v>
      </c>
      <c r="AS592" s="6">
        <f t="shared" si="56"/>
        <v>0</v>
      </c>
      <c r="AT592" s="6">
        <f t="shared" si="57"/>
        <v>0</v>
      </c>
      <c r="AU592" s="7">
        <v>0.43478260869565222</v>
      </c>
      <c r="AV592" s="7">
        <f t="shared" si="58"/>
        <v>0.71739130434782605</v>
      </c>
      <c r="AW592" s="5">
        <v>13.45</v>
      </c>
      <c r="AX592">
        <v>8</v>
      </c>
      <c r="AY592">
        <f>VLOOKUP(A592,'[2]查询当前所有门店保管帐库存（后勤用）'!$D$1:$G$65536,4,FALSE)</f>
        <v>16</v>
      </c>
      <c r="AZ592">
        <f t="shared" si="59"/>
        <v>0</v>
      </c>
    </row>
    <row r="593" spans="1:54">
      <c r="A593" s="5">
        <v>57491</v>
      </c>
      <c r="B593" s="5" t="s">
        <v>351</v>
      </c>
      <c r="C593" s="5"/>
      <c r="D593" s="5"/>
      <c r="E593" s="5" t="s">
        <v>2718</v>
      </c>
      <c r="F593" s="5" t="s">
        <v>353</v>
      </c>
      <c r="G593" s="5" t="s">
        <v>2719</v>
      </c>
      <c r="H593" s="5" t="s">
        <v>2720</v>
      </c>
      <c r="I593" s="5">
        <v>614</v>
      </c>
      <c r="J593" s="5">
        <v>10743.81</v>
      </c>
      <c r="K593" s="5">
        <v>8946.02</v>
      </c>
      <c r="L593" s="6" t="s">
        <v>2721</v>
      </c>
      <c r="M593" s="5">
        <v>20.47</v>
      </c>
      <c r="N593" s="5">
        <v>358.13</v>
      </c>
      <c r="O593" s="5" t="s">
        <v>364</v>
      </c>
      <c r="P593" s="5" t="s">
        <v>364</v>
      </c>
      <c r="Q593" s="5" t="s">
        <v>372</v>
      </c>
      <c r="R593" s="5">
        <v>677</v>
      </c>
      <c r="S593" s="5">
        <v>1973.02</v>
      </c>
      <c r="T593" s="5">
        <v>33.08</v>
      </c>
      <c r="U593" s="5">
        <v>33.08</v>
      </c>
      <c r="V593" s="5">
        <v>1</v>
      </c>
      <c r="W593" s="5" t="s">
        <v>1346</v>
      </c>
      <c r="X593" s="5">
        <v>112</v>
      </c>
      <c r="Y593" s="5" t="s">
        <v>1362</v>
      </c>
      <c r="Z593" s="5">
        <v>11202</v>
      </c>
      <c r="AA593" s="5" t="s">
        <v>1637</v>
      </c>
      <c r="AB593" s="5" t="s">
        <v>373</v>
      </c>
      <c r="AC593" s="5" t="s">
        <v>361</v>
      </c>
      <c r="AD593" s="5" t="s">
        <v>362</v>
      </c>
      <c r="AE593" s="5" t="s">
        <v>363</v>
      </c>
      <c r="AF593" s="5" t="s">
        <v>374</v>
      </c>
      <c r="AG593" s="5" t="s">
        <v>375</v>
      </c>
      <c r="AH593" s="5" t="s">
        <v>2722</v>
      </c>
      <c r="AI593" s="5" t="s">
        <v>364</v>
      </c>
      <c r="AJ593" s="5" t="s">
        <v>364</v>
      </c>
      <c r="AK593" s="5">
        <v>2.9</v>
      </c>
      <c r="AL593" s="6">
        <v>5</v>
      </c>
      <c r="AM593" s="6" t="s">
        <v>377</v>
      </c>
      <c r="AN593" s="6">
        <f t="shared" si="54"/>
        <v>0</v>
      </c>
      <c r="AO593" s="6">
        <v>18.5</v>
      </c>
      <c r="AP593" s="6">
        <v>18.5</v>
      </c>
      <c r="AQ593" s="6">
        <v>9.25</v>
      </c>
      <c r="AR593" s="6">
        <f t="shared" si="55"/>
        <v>0</v>
      </c>
      <c r="AS593" s="6">
        <f t="shared" si="56"/>
        <v>0</v>
      </c>
      <c r="AT593" s="6">
        <f t="shared" si="57"/>
        <v>0</v>
      </c>
      <c r="AU593" s="7">
        <v>0.68648648648648647</v>
      </c>
      <c r="AV593" s="7">
        <f t="shared" si="58"/>
        <v>0.84324324324324318</v>
      </c>
      <c r="AW593" s="5">
        <v>17.5</v>
      </c>
      <c r="AX593">
        <v>5</v>
      </c>
      <c r="AY593">
        <f>VLOOKUP(A593,'[2]查询当前所有门店保管帐库存（后勤用）'!$D$1:$G$65536,4,FALSE)</f>
        <v>8</v>
      </c>
      <c r="AZ593">
        <f t="shared" si="59"/>
        <v>-2</v>
      </c>
      <c r="BA593">
        <v>5</v>
      </c>
      <c r="BB593">
        <f>VLOOKUP(A593,[3]请货管理细单!$B$1:$I$65536,8,FALSE)</f>
        <v>5</v>
      </c>
    </row>
    <row r="594" spans="1:54">
      <c r="A594" s="5">
        <v>115430</v>
      </c>
      <c r="B594" s="5" t="s">
        <v>351</v>
      </c>
      <c r="C594" s="5"/>
      <c r="D594" s="5"/>
      <c r="E594" s="5" t="s">
        <v>2730</v>
      </c>
      <c r="F594" s="5" t="s">
        <v>353</v>
      </c>
      <c r="G594" s="5" t="s">
        <v>2731</v>
      </c>
      <c r="H594" s="5" t="s">
        <v>2732</v>
      </c>
      <c r="I594" s="5">
        <v>239.452302</v>
      </c>
      <c r="J594" s="5">
        <v>5308.56</v>
      </c>
      <c r="K594" s="5">
        <v>3392.6042849999999</v>
      </c>
      <c r="L594" s="6" t="s">
        <v>2733</v>
      </c>
      <c r="M594" s="5">
        <v>7.98</v>
      </c>
      <c r="N594" s="5">
        <v>176.95</v>
      </c>
      <c r="O594" s="5" t="s">
        <v>364</v>
      </c>
      <c r="P594" s="5" t="s">
        <v>364</v>
      </c>
      <c r="Q594" s="5" t="s">
        <v>372</v>
      </c>
      <c r="R594" s="5">
        <v>428.87194599999998</v>
      </c>
      <c r="S594" s="5">
        <v>3442.4167527599998</v>
      </c>
      <c r="T594" s="5">
        <v>53.73</v>
      </c>
      <c r="U594" s="5">
        <v>53.73</v>
      </c>
      <c r="V594" s="5">
        <v>1</v>
      </c>
      <c r="W594" s="5" t="s">
        <v>1346</v>
      </c>
      <c r="X594" s="5">
        <v>112</v>
      </c>
      <c r="Y594" s="5" t="s">
        <v>1362</v>
      </c>
      <c r="Z594" s="5">
        <v>11205</v>
      </c>
      <c r="AA594" s="5" t="s">
        <v>1517</v>
      </c>
      <c r="AB594" s="5" t="s">
        <v>373</v>
      </c>
      <c r="AC594" s="5" t="s">
        <v>361</v>
      </c>
      <c r="AD594" s="5" t="s">
        <v>362</v>
      </c>
      <c r="AE594" s="5" t="s">
        <v>363</v>
      </c>
      <c r="AF594" s="5" t="s">
        <v>374</v>
      </c>
      <c r="AG594" s="5" t="s">
        <v>375</v>
      </c>
      <c r="AH594" s="5" t="s">
        <v>2734</v>
      </c>
      <c r="AI594" s="5" t="s">
        <v>364</v>
      </c>
      <c r="AJ594" s="5" t="s">
        <v>364</v>
      </c>
      <c r="AK594" s="5">
        <v>7.98</v>
      </c>
      <c r="AL594" s="6">
        <v>5</v>
      </c>
      <c r="AM594" s="6" t="s">
        <v>377</v>
      </c>
      <c r="AN594" s="6">
        <f t="shared" si="54"/>
        <v>0</v>
      </c>
      <c r="AO594" s="6">
        <v>22.8</v>
      </c>
      <c r="AP594" s="6">
        <v>22.8</v>
      </c>
      <c r="AQ594" s="6">
        <v>11.4</v>
      </c>
      <c r="AR594" s="6">
        <f t="shared" si="55"/>
        <v>0</v>
      </c>
      <c r="AS594" s="6">
        <f t="shared" si="56"/>
        <v>0</v>
      </c>
      <c r="AT594" s="6">
        <f t="shared" si="57"/>
        <v>0</v>
      </c>
      <c r="AU594" s="7">
        <v>0.3</v>
      </c>
      <c r="AV594" s="7">
        <f t="shared" si="58"/>
        <v>0.65</v>
      </c>
      <c r="AW594" s="5">
        <v>22.17</v>
      </c>
      <c r="AX594">
        <v>0</v>
      </c>
      <c r="AY594">
        <f>VLOOKUP(A594,'[2]查询当前所有门店保管帐库存（后勤用）'!$D$1:$G$65536,4,FALSE)</f>
        <v>15</v>
      </c>
      <c r="AZ594">
        <f t="shared" si="59"/>
        <v>15</v>
      </c>
    </row>
    <row r="595" spans="1:54">
      <c r="A595" s="5">
        <v>104449</v>
      </c>
      <c r="B595" s="5" t="s">
        <v>351</v>
      </c>
      <c r="C595" s="5"/>
      <c r="D595" s="5"/>
      <c r="E595" s="5" t="s">
        <v>123</v>
      </c>
      <c r="F595" s="5" t="s">
        <v>353</v>
      </c>
      <c r="G595" s="5" t="s">
        <v>124</v>
      </c>
      <c r="H595" s="5" t="s">
        <v>125</v>
      </c>
      <c r="I595" s="5">
        <v>137.04</v>
      </c>
      <c r="J595" s="5">
        <v>3013.78</v>
      </c>
      <c r="K595" s="5">
        <v>1845.7410500000001</v>
      </c>
      <c r="L595" s="6" t="s">
        <v>126</v>
      </c>
      <c r="M595" s="5">
        <v>4.57</v>
      </c>
      <c r="N595" s="5">
        <v>100.46</v>
      </c>
      <c r="O595" s="5" t="s">
        <v>364</v>
      </c>
      <c r="P595" s="5" t="s">
        <v>364</v>
      </c>
      <c r="Q595" s="5" t="s">
        <v>372</v>
      </c>
      <c r="R595" s="5">
        <v>277.31</v>
      </c>
      <c r="S595" s="5" t="s">
        <v>127</v>
      </c>
      <c r="T595" s="5">
        <v>60.71</v>
      </c>
      <c r="U595" s="5">
        <v>60.71</v>
      </c>
      <c r="V595" s="5">
        <v>4</v>
      </c>
      <c r="W595" s="5" t="s">
        <v>357</v>
      </c>
      <c r="X595" s="5">
        <v>402</v>
      </c>
      <c r="Y595" s="5" t="s">
        <v>128</v>
      </c>
      <c r="Z595" s="5">
        <v>40205</v>
      </c>
      <c r="AA595" s="5" t="s">
        <v>129</v>
      </c>
      <c r="AB595" s="5" t="s">
        <v>373</v>
      </c>
      <c r="AC595" s="5" t="s">
        <v>361</v>
      </c>
      <c r="AD595" s="5" t="s">
        <v>362</v>
      </c>
      <c r="AE595" s="5" t="s">
        <v>363</v>
      </c>
      <c r="AF595" s="5" t="s">
        <v>374</v>
      </c>
      <c r="AG595" s="5" t="s">
        <v>375</v>
      </c>
      <c r="AH595" s="5" t="s">
        <v>130</v>
      </c>
      <c r="AI595" s="5" t="s">
        <v>364</v>
      </c>
      <c r="AJ595" s="5" t="s">
        <v>364</v>
      </c>
      <c r="AK595" s="5">
        <v>8.5</v>
      </c>
      <c r="AL595" s="6">
        <v>5</v>
      </c>
      <c r="AM595" s="6" t="s">
        <v>377</v>
      </c>
      <c r="AN595" s="6">
        <f t="shared" ref="AN595:AN611" si="60">AK595*C595</f>
        <v>0</v>
      </c>
      <c r="AO595" s="6">
        <v>25</v>
      </c>
      <c r="AP595" s="6">
        <v>25</v>
      </c>
      <c r="AQ595" s="6">
        <v>12.5</v>
      </c>
      <c r="AR595" s="6">
        <f t="shared" ref="AR595:AR611" si="61">AQ595*C595</f>
        <v>0</v>
      </c>
      <c r="AS595" s="6">
        <f t="shared" ref="AS595:AS611" si="62">D595-AN595</f>
        <v>0</v>
      </c>
      <c r="AT595" s="6">
        <f t="shared" ref="AT595:AT611" si="63">AR595-(AK595*C595)</f>
        <v>0</v>
      </c>
      <c r="AU595" s="7">
        <v>0.32</v>
      </c>
      <c r="AV595" s="7">
        <f t="shared" ref="AV595:AV611" si="64">(AP595-AK595)/AP595</f>
        <v>0.66</v>
      </c>
      <c r="AW595" s="5">
        <v>21.99</v>
      </c>
      <c r="AX595">
        <v>0.13</v>
      </c>
      <c r="AY595">
        <f>VLOOKUP(A595,'[2]查询当前所有门店保管帐库存（后勤用）'!$D$1:$G$65536,4,FALSE)</f>
        <v>5.8</v>
      </c>
      <c r="AZ595">
        <f t="shared" si="59"/>
        <v>5.54</v>
      </c>
    </row>
    <row r="596" spans="1:54">
      <c r="A596" s="5">
        <v>81427</v>
      </c>
      <c r="B596" s="5" t="s">
        <v>351</v>
      </c>
      <c r="C596" s="5">
        <f>VLOOKUP(A596,[1]查询时间段分门店销售明细!$D$1:$N$65536,11,FALSE)</f>
        <v>17.739999999999998</v>
      </c>
      <c r="D596" s="5">
        <f>VLOOKUP(A596,[1]查询时间段分门店销售明细!$D$1:$O$65536,12,FALSE)</f>
        <v>413.86</v>
      </c>
      <c r="E596" s="5" t="s">
        <v>131</v>
      </c>
      <c r="F596" s="5" t="s">
        <v>353</v>
      </c>
      <c r="G596" s="5" t="s">
        <v>124</v>
      </c>
      <c r="H596" s="5" t="s">
        <v>125</v>
      </c>
      <c r="I596" s="5">
        <v>202.185</v>
      </c>
      <c r="J596" s="5">
        <v>4491.2299999999996</v>
      </c>
      <c r="K596" s="5">
        <v>2753.4324959999999</v>
      </c>
      <c r="L596" s="6" t="s">
        <v>132</v>
      </c>
      <c r="M596" s="5">
        <v>6.74</v>
      </c>
      <c r="N596" s="5">
        <v>149.71</v>
      </c>
      <c r="O596" s="5" t="s">
        <v>364</v>
      </c>
      <c r="P596" s="5" t="s">
        <v>364</v>
      </c>
      <c r="Q596" s="5" t="s">
        <v>372</v>
      </c>
      <c r="R596" s="5">
        <v>315.89999999999998</v>
      </c>
      <c r="S596" s="5" t="s">
        <v>133</v>
      </c>
      <c r="T596" s="5">
        <v>46.87</v>
      </c>
      <c r="U596" s="5">
        <v>46.87</v>
      </c>
      <c r="V596" s="5">
        <v>4</v>
      </c>
      <c r="W596" s="5" t="s">
        <v>357</v>
      </c>
      <c r="X596" s="5">
        <v>402</v>
      </c>
      <c r="Y596" s="5" t="s">
        <v>128</v>
      </c>
      <c r="Z596" s="5">
        <v>40205</v>
      </c>
      <c r="AA596" s="5" t="s">
        <v>129</v>
      </c>
      <c r="AB596" s="5" t="s">
        <v>373</v>
      </c>
      <c r="AC596" s="5" t="s">
        <v>361</v>
      </c>
      <c r="AD596" s="5" t="s">
        <v>362</v>
      </c>
      <c r="AE596" s="5" t="s">
        <v>363</v>
      </c>
      <c r="AF596" s="5" t="s">
        <v>374</v>
      </c>
      <c r="AG596" s="5" t="s">
        <v>375</v>
      </c>
      <c r="AH596" s="5" t="s">
        <v>134</v>
      </c>
      <c r="AI596" s="5" t="s">
        <v>364</v>
      </c>
      <c r="AJ596" s="5" t="s">
        <v>364</v>
      </c>
      <c r="AK596" s="5">
        <v>8.5</v>
      </c>
      <c r="AL596" s="6">
        <v>5</v>
      </c>
      <c r="AM596" s="6" t="s">
        <v>377</v>
      </c>
      <c r="AN596" s="6">
        <f t="shared" si="60"/>
        <v>150.79</v>
      </c>
      <c r="AO596" s="6">
        <v>25</v>
      </c>
      <c r="AP596" s="6">
        <v>25</v>
      </c>
      <c r="AQ596" s="6">
        <v>12.5</v>
      </c>
      <c r="AR596" s="6">
        <f t="shared" si="61"/>
        <v>221.74999999999997</v>
      </c>
      <c r="AS596" s="6">
        <f t="shared" si="62"/>
        <v>263.07000000000005</v>
      </c>
      <c r="AT596" s="6">
        <f t="shared" si="63"/>
        <v>70.95999999999998</v>
      </c>
      <c r="AU596" s="7">
        <v>0.32</v>
      </c>
      <c r="AV596" s="7">
        <f t="shared" si="64"/>
        <v>0.66</v>
      </c>
      <c r="AW596" s="5">
        <v>22.21</v>
      </c>
      <c r="AX596">
        <v>17.739999999999998</v>
      </c>
      <c r="AY596">
        <f>VLOOKUP(A596,'[2]查询当前所有门店保管帐库存（后勤用）'!$D$1:$G$65536,4,FALSE)</f>
        <v>47.74</v>
      </c>
      <c r="AZ596">
        <f t="shared" si="59"/>
        <v>12.260000000000005</v>
      </c>
    </row>
    <row r="597" spans="1:54">
      <c r="A597" s="5">
        <v>104436</v>
      </c>
      <c r="B597" s="5" t="s">
        <v>351</v>
      </c>
      <c r="C597" s="5">
        <f>VLOOKUP(A597,[1]查询时间段分门店销售明细!$D$1:$N$65536,11,FALSE)</f>
        <v>0.25</v>
      </c>
      <c r="D597" s="5">
        <f>VLOOKUP(A597,[1]查询时间段分门店销售明细!$D$1:$O$65536,12,FALSE)</f>
        <v>16.149999999999999</v>
      </c>
      <c r="E597" s="5" t="s">
        <v>135</v>
      </c>
      <c r="F597" s="5" t="s">
        <v>353</v>
      </c>
      <c r="G597" s="5" t="s">
        <v>136</v>
      </c>
      <c r="H597" s="5" t="s">
        <v>125</v>
      </c>
      <c r="I597" s="5">
        <v>60.385539999999999</v>
      </c>
      <c r="J597" s="5">
        <v>3907.43</v>
      </c>
      <c r="K597" s="5">
        <v>2438.891451</v>
      </c>
      <c r="L597" s="6" t="s">
        <v>137</v>
      </c>
      <c r="M597" s="5">
        <v>2.0099999999999998</v>
      </c>
      <c r="N597" s="5">
        <v>130.25</v>
      </c>
      <c r="O597" s="5" t="s">
        <v>364</v>
      </c>
      <c r="P597" s="5" t="s">
        <v>364</v>
      </c>
      <c r="Q597" s="5" t="s">
        <v>372</v>
      </c>
      <c r="R597" s="5">
        <v>264.15062</v>
      </c>
      <c r="S597" s="5">
        <v>6418.9881263999996</v>
      </c>
      <c r="T597" s="5">
        <v>131.22999999999999</v>
      </c>
      <c r="U597" s="5">
        <v>131.22999999999999</v>
      </c>
      <c r="V597" s="5">
        <v>4</v>
      </c>
      <c r="W597" s="5" t="s">
        <v>357</v>
      </c>
      <c r="X597" s="5">
        <v>402</v>
      </c>
      <c r="Y597" s="5" t="s">
        <v>128</v>
      </c>
      <c r="Z597" s="5">
        <v>40205</v>
      </c>
      <c r="AA597" s="5" t="s">
        <v>129</v>
      </c>
      <c r="AB597" s="5" t="s">
        <v>373</v>
      </c>
      <c r="AC597" s="5" t="s">
        <v>361</v>
      </c>
      <c r="AD597" s="5" t="s">
        <v>362</v>
      </c>
      <c r="AE597" s="5" t="s">
        <v>363</v>
      </c>
      <c r="AF597" s="5" t="s">
        <v>374</v>
      </c>
      <c r="AG597" s="5" t="s">
        <v>375</v>
      </c>
      <c r="AH597" s="5" t="s">
        <v>138</v>
      </c>
      <c r="AI597" s="5" t="s">
        <v>364</v>
      </c>
      <c r="AJ597" s="5" t="s">
        <v>364</v>
      </c>
      <c r="AK597" s="5">
        <v>24</v>
      </c>
      <c r="AL597" s="6">
        <v>5</v>
      </c>
      <c r="AM597" s="6" t="s">
        <v>377</v>
      </c>
      <c r="AN597" s="6">
        <f t="shared" si="60"/>
        <v>6</v>
      </c>
      <c r="AO597" s="6">
        <v>70</v>
      </c>
      <c r="AP597" s="6">
        <v>70</v>
      </c>
      <c r="AQ597" s="6">
        <v>35</v>
      </c>
      <c r="AR597" s="6">
        <f t="shared" si="61"/>
        <v>8.75</v>
      </c>
      <c r="AS597" s="6">
        <f t="shared" si="62"/>
        <v>10.149999999999999</v>
      </c>
      <c r="AT597" s="6">
        <f t="shared" si="63"/>
        <v>2.75</v>
      </c>
      <c r="AU597" s="7">
        <v>0.31428571428571428</v>
      </c>
      <c r="AV597" s="7">
        <f t="shared" si="64"/>
        <v>0.65714285714285714</v>
      </c>
      <c r="AW597" s="5">
        <v>64.709999999999994</v>
      </c>
      <c r="AX597">
        <v>0.25</v>
      </c>
      <c r="AY597">
        <f>VLOOKUP(A597,'[2]查询当前所有门店保管帐库存（后勤用）'!$D$1:$G$65536,4,FALSE)</f>
        <v>5.3</v>
      </c>
      <c r="AZ597">
        <f t="shared" si="59"/>
        <v>4.8</v>
      </c>
    </row>
    <row r="598" spans="1:54">
      <c r="A598" s="5">
        <v>104468</v>
      </c>
      <c r="B598" s="5" t="s">
        <v>351</v>
      </c>
      <c r="C598" s="5">
        <f>VLOOKUP(A598,[1]查询时间段分门店销售明细!$D$1:$N$65536,11,FALSE)</f>
        <v>0.25</v>
      </c>
      <c r="D598" s="5">
        <f>VLOOKUP(A598,[1]查询时间段分门店销售明细!$D$1:$O$65536,12,FALSE)</f>
        <v>15.6</v>
      </c>
      <c r="E598" s="5" t="s">
        <v>139</v>
      </c>
      <c r="F598" s="5" t="s">
        <v>353</v>
      </c>
      <c r="G598" s="5" t="s">
        <v>140</v>
      </c>
      <c r="H598" s="5" t="s">
        <v>125</v>
      </c>
      <c r="I598" s="5">
        <v>42.097380000000001</v>
      </c>
      <c r="J598" s="5">
        <v>2620.64</v>
      </c>
      <c r="K598" s="5">
        <v>1662.3824300000001</v>
      </c>
      <c r="L598" s="6" t="s">
        <v>141</v>
      </c>
      <c r="M598" s="5">
        <v>1.4</v>
      </c>
      <c r="N598" s="5">
        <v>87.35</v>
      </c>
      <c r="O598" s="5" t="s">
        <v>364</v>
      </c>
      <c r="P598" s="5" t="s">
        <v>364</v>
      </c>
      <c r="Q598" s="5" t="s">
        <v>372</v>
      </c>
      <c r="R598" s="5">
        <v>271.83498200000002</v>
      </c>
      <c r="S598" s="5">
        <v>6217.1032785099997</v>
      </c>
      <c r="T598" s="5">
        <v>193.72</v>
      </c>
      <c r="U598" s="5">
        <v>193.72</v>
      </c>
      <c r="V598" s="5">
        <v>4</v>
      </c>
      <c r="W598" s="5" t="s">
        <v>357</v>
      </c>
      <c r="X598" s="5">
        <v>402</v>
      </c>
      <c r="Y598" s="5" t="s">
        <v>128</v>
      </c>
      <c r="Z598" s="5">
        <v>40205</v>
      </c>
      <c r="AA598" s="5" t="s">
        <v>129</v>
      </c>
      <c r="AB598" s="5" t="s">
        <v>373</v>
      </c>
      <c r="AC598" s="5" t="s">
        <v>361</v>
      </c>
      <c r="AD598" s="5" t="s">
        <v>362</v>
      </c>
      <c r="AE598" s="5" t="s">
        <v>363</v>
      </c>
      <c r="AF598" s="5" t="s">
        <v>374</v>
      </c>
      <c r="AG598" s="5" t="s">
        <v>375</v>
      </c>
      <c r="AH598" s="5" t="s">
        <v>142</v>
      </c>
      <c r="AI598" s="5" t="s">
        <v>364</v>
      </c>
      <c r="AJ598" s="5" t="s">
        <v>364</v>
      </c>
      <c r="AK598" s="5">
        <v>22.5</v>
      </c>
      <c r="AL598" s="6">
        <v>5</v>
      </c>
      <c r="AM598" s="6" t="s">
        <v>377</v>
      </c>
      <c r="AN598" s="6">
        <f t="shared" si="60"/>
        <v>5.625</v>
      </c>
      <c r="AO598" s="6">
        <v>65</v>
      </c>
      <c r="AP598" s="6">
        <v>65</v>
      </c>
      <c r="AQ598" s="6">
        <v>32.5</v>
      </c>
      <c r="AR598" s="6">
        <f t="shared" si="61"/>
        <v>8.125</v>
      </c>
      <c r="AS598" s="6">
        <f t="shared" si="62"/>
        <v>9.9749999999999996</v>
      </c>
      <c r="AT598" s="6">
        <f t="shared" si="63"/>
        <v>2.5</v>
      </c>
      <c r="AU598" s="7">
        <v>0.30769230769230771</v>
      </c>
      <c r="AV598" s="7">
        <f t="shared" si="64"/>
        <v>0.65384615384615385</v>
      </c>
      <c r="AW598" s="5">
        <v>62.25</v>
      </c>
      <c r="AX598">
        <v>0.25</v>
      </c>
      <c r="AY598">
        <f>VLOOKUP(A598,'[2]查询当前所有门店保管帐库存（后勤用）'!$D$1:$G$65536,4,FALSE)</f>
        <v>5.05</v>
      </c>
      <c r="AZ598">
        <f t="shared" si="59"/>
        <v>4.55</v>
      </c>
    </row>
    <row r="599" spans="1:54">
      <c r="A599" s="5">
        <v>90181</v>
      </c>
      <c r="B599" s="5" t="s">
        <v>351</v>
      </c>
      <c r="C599" s="5">
        <f>VLOOKUP(A599,[1]查询时间段分门店销售明细!$D$1:$N$65536,11,FALSE)</f>
        <v>0.5</v>
      </c>
      <c r="D599" s="5">
        <f>VLOOKUP(A599,[1]查询时间段分门店销售明细!$D$1:$O$65536,12,FALSE)</f>
        <v>20.34</v>
      </c>
      <c r="E599" s="5" t="s">
        <v>143</v>
      </c>
      <c r="F599" s="5" t="s">
        <v>353</v>
      </c>
      <c r="G599" s="5" t="s">
        <v>144</v>
      </c>
      <c r="H599" s="5" t="s">
        <v>125</v>
      </c>
      <c r="I599" s="5">
        <v>65.383200000000002</v>
      </c>
      <c r="J599" s="5">
        <v>3134.3</v>
      </c>
      <c r="K599" s="5">
        <v>1943.3948</v>
      </c>
      <c r="L599" s="6" t="s">
        <v>1420</v>
      </c>
      <c r="M599" s="5">
        <v>2.1800000000000002</v>
      </c>
      <c r="N599" s="5">
        <v>104.48</v>
      </c>
      <c r="O599" s="5" t="s">
        <v>364</v>
      </c>
      <c r="P599" s="5" t="s">
        <v>364</v>
      </c>
      <c r="Q599" s="5" t="s">
        <v>372</v>
      </c>
      <c r="R599" s="5">
        <v>258.16421300000002</v>
      </c>
      <c r="S599" s="5" t="s">
        <v>145</v>
      </c>
      <c r="T599" s="5">
        <v>118.45</v>
      </c>
      <c r="U599" s="5">
        <v>118.45</v>
      </c>
      <c r="V599" s="5">
        <v>4</v>
      </c>
      <c r="W599" s="5" t="s">
        <v>357</v>
      </c>
      <c r="X599" s="5">
        <v>402</v>
      </c>
      <c r="Y599" s="5" t="s">
        <v>128</v>
      </c>
      <c r="Z599" s="5">
        <v>40205</v>
      </c>
      <c r="AA599" s="5" t="s">
        <v>129</v>
      </c>
      <c r="AB599" s="5" t="s">
        <v>373</v>
      </c>
      <c r="AC599" s="5" t="s">
        <v>361</v>
      </c>
      <c r="AD599" s="5" t="s">
        <v>362</v>
      </c>
      <c r="AE599" s="5" t="s">
        <v>363</v>
      </c>
      <c r="AF599" s="5" t="s">
        <v>374</v>
      </c>
      <c r="AG599" s="5" t="s">
        <v>375</v>
      </c>
      <c r="AH599" s="5" t="s">
        <v>142</v>
      </c>
      <c r="AI599" s="5" t="s">
        <v>364</v>
      </c>
      <c r="AJ599" s="5" t="s">
        <v>364</v>
      </c>
      <c r="AK599" s="5">
        <v>18</v>
      </c>
      <c r="AL599" s="6">
        <v>5</v>
      </c>
      <c r="AM599" s="6" t="s">
        <v>377</v>
      </c>
      <c r="AN599" s="6">
        <f t="shared" si="60"/>
        <v>9</v>
      </c>
      <c r="AO599" s="6">
        <v>52</v>
      </c>
      <c r="AP599" s="6">
        <v>52</v>
      </c>
      <c r="AQ599" s="6">
        <v>26</v>
      </c>
      <c r="AR599" s="6">
        <f t="shared" si="61"/>
        <v>13</v>
      </c>
      <c r="AS599" s="6">
        <f t="shared" si="62"/>
        <v>11.34</v>
      </c>
      <c r="AT599" s="6">
        <f t="shared" si="63"/>
        <v>4</v>
      </c>
      <c r="AU599" s="7">
        <v>0.30769230769230771</v>
      </c>
      <c r="AV599" s="7">
        <f t="shared" si="64"/>
        <v>0.65384615384615385</v>
      </c>
      <c r="AW599" s="5">
        <v>47.94</v>
      </c>
      <c r="AX599">
        <v>0.5</v>
      </c>
      <c r="AY599">
        <f>VLOOKUP(A599,'[2]查询当前所有门店保管帐库存（后勤用）'!$D$1:$G$65536,4,FALSE)</f>
        <v>5.15</v>
      </c>
      <c r="AZ599">
        <f t="shared" si="59"/>
        <v>4.1500000000000004</v>
      </c>
    </row>
    <row r="600" spans="1:54">
      <c r="A600" s="5">
        <v>104455</v>
      </c>
      <c r="B600" s="5" t="s">
        <v>351</v>
      </c>
      <c r="C600" s="5">
        <f>VLOOKUP(A600,[1]查询时间段分门店销售明细!$D$1:$N$65536,11,FALSE)</f>
        <v>0.65</v>
      </c>
      <c r="D600" s="5">
        <f>VLOOKUP(A600,[1]查询时间段分门店销售明细!$D$1:$O$65536,12,FALSE)</f>
        <v>38.32</v>
      </c>
      <c r="E600" s="5" t="s">
        <v>148</v>
      </c>
      <c r="F600" s="5" t="s">
        <v>353</v>
      </c>
      <c r="G600" s="5" t="s">
        <v>149</v>
      </c>
      <c r="H600" s="5" t="s">
        <v>125</v>
      </c>
      <c r="I600" s="5">
        <v>20.666</v>
      </c>
      <c r="J600" s="5">
        <v>1186.6600000000001</v>
      </c>
      <c r="K600" s="5">
        <v>744.83995000000004</v>
      </c>
      <c r="L600" s="6" t="s">
        <v>150</v>
      </c>
      <c r="M600" s="5">
        <v>0.69</v>
      </c>
      <c r="N600" s="5">
        <v>39.56</v>
      </c>
      <c r="O600" s="5" t="s">
        <v>364</v>
      </c>
      <c r="P600" s="5" t="s">
        <v>364</v>
      </c>
      <c r="Q600" s="5" t="s">
        <v>372</v>
      </c>
      <c r="R600" s="5">
        <v>289.54599999999999</v>
      </c>
      <c r="S600" s="5">
        <v>6200.9131784325</v>
      </c>
      <c r="T600" s="5">
        <v>420.32</v>
      </c>
      <c r="U600" s="5">
        <v>420.32</v>
      </c>
      <c r="V600" s="5">
        <v>4</v>
      </c>
      <c r="W600" s="5" t="s">
        <v>357</v>
      </c>
      <c r="X600" s="5">
        <v>402</v>
      </c>
      <c r="Y600" s="5" t="s">
        <v>128</v>
      </c>
      <c r="Z600" s="5">
        <v>40205</v>
      </c>
      <c r="AA600" s="5" t="s">
        <v>129</v>
      </c>
      <c r="AB600" s="5" t="s">
        <v>373</v>
      </c>
      <c r="AC600" s="5" t="s">
        <v>361</v>
      </c>
      <c r="AD600" s="5" t="s">
        <v>362</v>
      </c>
      <c r="AE600" s="5" t="s">
        <v>363</v>
      </c>
      <c r="AF600" s="5" t="s">
        <v>374</v>
      </c>
      <c r="AG600" s="5" t="s">
        <v>375</v>
      </c>
      <c r="AH600" s="5" t="s">
        <v>151</v>
      </c>
      <c r="AI600" s="5" t="s">
        <v>364</v>
      </c>
      <c r="AJ600" s="5" t="s">
        <v>364</v>
      </c>
      <c r="AK600" s="5">
        <v>21</v>
      </c>
      <c r="AL600" s="6">
        <v>5</v>
      </c>
      <c r="AM600" s="6" t="s">
        <v>377</v>
      </c>
      <c r="AN600" s="6">
        <f t="shared" si="60"/>
        <v>13.65</v>
      </c>
      <c r="AO600" s="6">
        <v>60</v>
      </c>
      <c r="AP600" s="6">
        <v>60</v>
      </c>
      <c r="AQ600" s="6">
        <v>30</v>
      </c>
      <c r="AR600" s="6">
        <f t="shared" si="61"/>
        <v>19.5</v>
      </c>
      <c r="AS600" s="6">
        <f t="shared" si="62"/>
        <v>24.67</v>
      </c>
      <c r="AT600" s="6">
        <f t="shared" si="63"/>
        <v>5.85</v>
      </c>
      <c r="AU600" s="7">
        <v>0.3</v>
      </c>
      <c r="AV600" s="7">
        <f t="shared" si="64"/>
        <v>0.65</v>
      </c>
      <c r="AW600" s="5">
        <v>57.42</v>
      </c>
      <c r="AX600">
        <v>0.65</v>
      </c>
      <c r="AY600">
        <f>VLOOKUP(A600,'[2]查询当前所有门店保管帐库存（后勤用）'!$D$1:$G$65536,4,FALSE)</f>
        <v>5.0999999999999996</v>
      </c>
      <c r="AZ600">
        <f t="shared" si="59"/>
        <v>3.8</v>
      </c>
    </row>
    <row r="601" spans="1:54">
      <c r="A601" s="5">
        <v>90182</v>
      </c>
      <c r="B601" s="5" t="s">
        <v>351</v>
      </c>
      <c r="C601" s="5"/>
      <c r="D601" s="5"/>
      <c r="E601" s="5" t="s">
        <v>148</v>
      </c>
      <c r="F601" s="5" t="s">
        <v>353</v>
      </c>
      <c r="G601" s="5" t="s">
        <v>152</v>
      </c>
      <c r="H601" s="5" t="s">
        <v>125</v>
      </c>
      <c r="I601" s="5">
        <v>16.2</v>
      </c>
      <c r="J601" s="5">
        <v>1019.94</v>
      </c>
      <c r="K601" s="5">
        <v>605.90250000000003</v>
      </c>
      <c r="L601" s="6" t="s">
        <v>153</v>
      </c>
      <c r="M601" s="5">
        <v>0.54</v>
      </c>
      <c r="N601" s="5">
        <v>34</v>
      </c>
      <c r="O601" s="5" t="s">
        <v>364</v>
      </c>
      <c r="P601" s="5" t="s">
        <v>364</v>
      </c>
      <c r="Q601" s="5" t="s">
        <v>372</v>
      </c>
      <c r="R601" s="5">
        <v>282.30500000000001</v>
      </c>
      <c r="S601" s="5" t="s">
        <v>154</v>
      </c>
      <c r="T601" s="5">
        <v>522.79</v>
      </c>
      <c r="U601" s="5">
        <v>522.79</v>
      </c>
      <c r="V601" s="5">
        <v>4</v>
      </c>
      <c r="W601" s="5" t="s">
        <v>357</v>
      </c>
      <c r="X601" s="5">
        <v>402</v>
      </c>
      <c r="Y601" s="5" t="s">
        <v>128</v>
      </c>
      <c r="Z601" s="5">
        <v>40205</v>
      </c>
      <c r="AA601" s="5" t="s">
        <v>129</v>
      </c>
      <c r="AB601" s="5" t="s">
        <v>373</v>
      </c>
      <c r="AC601" s="5" t="s">
        <v>361</v>
      </c>
      <c r="AD601" s="5" t="s">
        <v>362</v>
      </c>
      <c r="AE601" s="5" t="s">
        <v>363</v>
      </c>
      <c r="AF601" s="5" t="s">
        <v>374</v>
      </c>
      <c r="AG601" s="5" t="s">
        <v>375</v>
      </c>
      <c r="AH601" s="5" t="s">
        <v>151</v>
      </c>
      <c r="AI601" s="5" t="s">
        <v>364</v>
      </c>
      <c r="AJ601" s="5" t="s">
        <v>364</v>
      </c>
      <c r="AK601" s="5">
        <v>25</v>
      </c>
      <c r="AL601" s="6">
        <v>5</v>
      </c>
      <c r="AM601" s="6" t="s">
        <v>377</v>
      </c>
      <c r="AN601" s="6">
        <f t="shared" si="60"/>
        <v>0</v>
      </c>
      <c r="AO601" s="6">
        <v>70</v>
      </c>
      <c r="AP601" s="6">
        <v>70</v>
      </c>
      <c r="AQ601" s="6">
        <v>35</v>
      </c>
      <c r="AR601" s="6">
        <f t="shared" si="61"/>
        <v>0</v>
      </c>
      <c r="AS601" s="6">
        <f t="shared" si="62"/>
        <v>0</v>
      </c>
      <c r="AT601" s="6">
        <f t="shared" si="63"/>
        <v>0</v>
      </c>
      <c r="AU601" s="7">
        <v>0.2857142857142857</v>
      </c>
      <c r="AV601" s="7">
        <f t="shared" si="64"/>
        <v>0.6428571428571429</v>
      </c>
      <c r="AW601" s="5">
        <v>62.96</v>
      </c>
      <c r="AX601">
        <v>0.05</v>
      </c>
      <c r="AY601">
        <f>VLOOKUP(A601,'[2]查询当前所有门店保管帐库存（后勤用）'!$D$1:$G$65536,4,FALSE)</f>
        <v>5.8</v>
      </c>
      <c r="AZ601">
        <f t="shared" si="59"/>
        <v>5.7</v>
      </c>
    </row>
    <row r="602" spans="1:54">
      <c r="A602" s="5">
        <v>90183</v>
      </c>
      <c r="B602" s="5" t="s">
        <v>351</v>
      </c>
      <c r="C602" s="5"/>
      <c r="D602" s="5"/>
      <c r="E602" s="5" t="s">
        <v>155</v>
      </c>
      <c r="F602" s="5" t="s">
        <v>353</v>
      </c>
      <c r="G602" s="5" t="s">
        <v>156</v>
      </c>
      <c r="H602" s="5" t="s">
        <v>157</v>
      </c>
      <c r="I602" s="5">
        <v>19.0749</v>
      </c>
      <c r="J602" s="5">
        <v>1381.4</v>
      </c>
      <c r="K602" s="5">
        <v>895.131575</v>
      </c>
      <c r="L602" s="6" t="s">
        <v>158</v>
      </c>
      <c r="M602" s="5">
        <v>0.64</v>
      </c>
      <c r="N602" s="5">
        <v>46.05</v>
      </c>
      <c r="O602" s="5" t="s">
        <v>364</v>
      </c>
      <c r="P602" s="5" t="s">
        <v>364</v>
      </c>
      <c r="Q602" s="5" t="s">
        <v>372</v>
      </c>
      <c r="R602" s="5">
        <v>285.80216999999999</v>
      </c>
      <c r="S602" s="5" t="s">
        <v>159</v>
      </c>
      <c r="T602" s="5">
        <v>449.49</v>
      </c>
      <c r="U602" s="5">
        <v>449.49</v>
      </c>
      <c r="V602" s="5">
        <v>4</v>
      </c>
      <c r="W602" s="5" t="s">
        <v>357</v>
      </c>
      <c r="X602" s="5">
        <v>402</v>
      </c>
      <c r="Y602" s="5" t="s">
        <v>128</v>
      </c>
      <c r="Z602" s="5">
        <v>40205</v>
      </c>
      <c r="AA602" s="5" t="s">
        <v>129</v>
      </c>
      <c r="AB602" s="5" t="s">
        <v>373</v>
      </c>
      <c r="AC602" s="5" t="s">
        <v>361</v>
      </c>
      <c r="AD602" s="5" t="s">
        <v>362</v>
      </c>
      <c r="AE602" s="5" t="s">
        <v>363</v>
      </c>
      <c r="AF602" s="5" t="s">
        <v>374</v>
      </c>
      <c r="AG602" s="5" t="s">
        <v>375</v>
      </c>
      <c r="AH602" s="5" t="s">
        <v>151</v>
      </c>
      <c r="AI602" s="5" t="s">
        <v>364</v>
      </c>
      <c r="AJ602" s="5" t="s">
        <v>364</v>
      </c>
      <c r="AK602" s="5">
        <v>25</v>
      </c>
      <c r="AL602" s="6">
        <v>5</v>
      </c>
      <c r="AM602" s="6" t="s">
        <v>377</v>
      </c>
      <c r="AN602" s="6">
        <f t="shared" si="60"/>
        <v>0</v>
      </c>
      <c r="AO602" s="6">
        <v>75</v>
      </c>
      <c r="AP602" s="6">
        <v>75</v>
      </c>
      <c r="AQ602" s="6">
        <v>37.5</v>
      </c>
      <c r="AR602" s="6">
        <f t="shared" si="61"/>
        <v>0</v>
      </c>
      <c r="AS602" s="6">
        <f t="shared" si="62"/>
        <v>0</v>
      </c>
      <c r="AT602" s="6">
        <f t="shared" si="63"/>
        <v>0</v>
      </c>
      <c r="AU602" s="7">
        <v>0.33333333333333331</v>
      </c>
      <c r="AV602" s="7">
        <f t="shared" si="64"/>
        <v>0.66666666666666663</v>
      </c>
      <c r="AW602" s="5">
        <v>72.42</v>
      </c>
      <c r="AX602">
        <v>0.2</v>
      </c>
      <c r="AY602">
        <f>VLOOKUP(A602,'[2]查询当前所有门店保管帐库存（后勤用）'!$D$1:$G$65536,4,FALSE)</f>
        <v>4.7300000000000004</v>
      </c>
      <c r="AZ602">
        <f t="shared" si="59"/>
        <v>4.33</v>
      </c>
      <c r="BB602">
        <f>VLOOKUP(A602,[3]请货管理细单!$B$1:$I$65536,8,FALSE)</f>
        <v>1</v>
      </c>
    </row>
    <row r="603" spans="1:54">
      <c r="A603" s="5">
        <v>106022</v>
      </c>
      <c r="B603" s="5" t="s">
        <v>351</v>
      </c>
      <c r="C603" s="5">
        <f>VLOOKUP(A603,[1]查询时间段分门店销售明细!$D$1:$N$65536,11,FALSE)</f>
        <v>4</v>
      </c>
      <c r="D603" s="5">
        <f>VLOOKUP(A603,[1]查询时间段分门店销售明细!$D$1:$O$65536,12,FALSE)</f>
        <v>22.43</v>
      </c>
      <c r="E603" s="5" t="s">
        <v>188</v>
      </c>
      <c r="F603" s="5" t="s">
        <v>460</v>
      </c>
      <c r="G603" s="5" t="s">
        <v>189</v>
      </c>
      <c r="H603" s="5" t="s">
        <v>190</v>
      </c>
      <c r="I603" s="5">
        <v>171</v>
      </c>
      <c r="J603" s="5">
        <v>988.08</v>
      </c>
      <c r="K603" s="5">
        <v>730.33</v>
      </c>
      <c r="L603" s="6" t="s">
        <v>191</v>
      </c>
      <c r="M603" s="5">
        <v>5.7</v>
      </c>
      <c r="N603" s="5">
        <v>32.94</v>
      </c>
      <c r="O603" s="5" t="s">
        <v>364</v>
      </c>
      <c r="P603" s="5" t="s">
        <v>364</v>
      </c>
      <c r="Q603" s="5" t="s">
        <v>372</v>
      </c>
      <c r="R603" s="5">
        <v>715</v>
      </c>
      <c r="S603" s="5">
        <v>1086.8</v>
      </c>
      <c r="T603" s="5">
        <v>125.44</v>
      </c>
      <c r="U603" s="5">
        <v>125.44</v>
      </c>
      <c r="V603" s="5">
        <v>4</v>
      </c>
      <c r="W603" s="5" t="s">
        <v>357</v>
      </c>
      <c r="X603" s="5">
        <v>402</v>
      </c>
      <c r="Y603" s="5" t="s">
        <v>128</v>
      </c>
      <c r="Z603" s="5">
        <v>40202</v>
      </c>
      <c r="AA603" s="5" t="s">
        <v>192</v>
      </c>
      <c r="AB603" s="5" t="s">
        <v>373</v>
      </c>
      <c r="AC603" s="5" t="s">
        <v>361</v>
      </c>
      <c r="AD603" s="5" t="s">
        <v>362</v>
      </c>
      <c r="AE603" s="5" t="s">
        <v>363</v>
      </c>
      <c r="AF603" s="5" t="s">
        <v>374</v>
      </c>
      <c r="AG603" s="5" t="s">
        <v>375</v>
      </c>
      <c r="AH603" s="5" t="s">
        <v>193</v>
      </c>
      <c r="AI603" s="5" t="s">
        <v>364</v>
      </c>
      <c r="AJ603" s="5" t="s">
        <v>364</v>
      </c>
      <c r="AK603" s="5">
        <v>1.5</v>
      </c>
      <c r="AL603" s="6">
        <v>5</v>
      </c>
      <c r="AM603" s="6" t="s">
        <v>377</v>
      </c>
      <c r="AN603" s="6">
        <f t="shared" si="60"/>
        <v>6</v>
      </c>
      <c r="AO603" s="6">
        <v>6</v>
      </c>
      <c r="AP603" s="6">
        <v>6</v>
      </c>
      <c r="AQ603" s="6">
        <v>3</v>
      </c>
      <c r="AR603" s="6">
        <f t="shared" si="61"/>
        <v>12</v>
      </c>
      <c r="AS603" s="6">
        <f t="shared" si="62"/>
        <v>16.43</v>
      </c>
      <c r="AT603" s="6">
        <f t="shared" si="63"/>
        <v>6</v>
      </c>
      <c r="AU603" s="7">
        <v>0.5</v>
      </c>
      <c r="AV603" s="7">
        <f t="shared" si="64"/>
        <v>0.75</v>
      </c>
      <c r="AW603" s="5">
        <v>5.78</v>
      </c>
      <c r="AX603">
        <v>4</v>
      </c>
      <c r="AY603">
        <f>VLOOKUP(A603,'[2]查询当前所有门店保管帐库存（后勤用）'!$D$1:$G$65536,4,FALSE)</f>
        <v>21</v>
      </c>
      <c r="AZ603">
        <f t="shared" si="59"/>
        <v>13</v>
      </c>
    </row>
    <row r="604" spans="1:54">
      <c r="A604" s="5">
        <v>106021</v>
      </c>
      <c r="B604" s="5" t="s">
        <v>351</v>
      </c>
      <c r="C604" s="5"/>
      <c r="D604" s="5"/>
      <c r="E604" s="5" t="s">
        <v>194</v>
      </c>
      <c r="F604" s="5" t="s">
        <v>460</v>
      </c>
      <c r="G604" s="5" t="s">
        <v>195</v>
      </c>
      <c r="H604" s="5" t="s">
        <v>190</v>
      </c>
      <c r="I604" s="5">
        <v>183</v>
      </c>
      <c r="J604" s="5">
        <v>1046.74</v>
      </c>
      <c r="K604" s="5">
        <v>770.59</v>
      </c>
      <c r="L604" s="6" t="s">
        <v>196</v>
      </c>
      <c r="M604" s="5">
        <v>6.1</v>
      </c>
      <c r="N604" s="5">
        <v>34.89</v>
      </c>
      <c r="O604" s="5" t="s">
        <v>364</v>
      </c>
      <c r="P604" s="5" t="s">
        <v>364</v>
      </c>
      <c r="Q604" s="5" t="s">
        <v>372</v>
      </c>
      <c r="R604" s="5">
        <v>706</v>
      </c>
      <c r="S604" s="5">
        <v>1071.2500000001</v>
      </c>
      <c r="T604" s="5">
        <v>115.74</v>
      </c>
      <c r="U604" s="5">
        <v>115.74</v>
      </c>
      <c r="V604" s="5">
        <v>4</v>
      </c>
      <c r="W604" s="5" t="s">
        <v>357</v>
      </c>
      <c r="X604" s="5">
        <v>402</v>
      </c>
      <c r="Y604" s="5" t="s">
        <v>128</v>
      </c>
      <c r="Z604" s="5">
        <v>40202</v>
      </c>
      <c r="AA604" s="5" t="s">
        <v>192</v>
      </c>
      <c r="AB604" s="5" t="s">
        <v>373</v>
      </c>
      <c r="AC604" s="5" t="s">
        <v>361</v>
      </c>
      <c r="AD604" s="5" t="s">
        <v>362</v>
      </c>
      <c r="AE604" s="5" t="s">
        <v>363</v>
      </c>
      <c r="AF604" s="5" t="s">
        <v>374</v>
      </c>
      <c r="AG604" s="5" t="s">
        <v>375</v>
      </c>
      <c r="AH604" s="5" t="s">
        <v>197</v>
      </c>
      <c r="AI604" s="5" t="s">
        <v>364</v>
      </c>
      <c r="AJ604" s="5" t="s">
        <v>364</v>
      </c>
      <c r="AK604" s="5">
        <v>1.5</v>
      </c>
      <c r="AL604" s="6">
        <v>5</v>
      </c>
      <c r="AM604" s="6" t="s">
        <v>377</v>
      </c>
      <c r="AN604" s="6">
        <f t="shared" si="60"/>
        <v>0</v>
      </c>
      <c r="AO604" s="6">
        <v>6</v>
      </c>
      <c r="AP604" s="6">
        <v>6</v>
      </c>
      <c r="AQ604" s="6">
        <v>3</v>
      </c>
      <c r="AR604" s="6">
        <f t="shared" si="61"/>
        <v>0</v>
      </c>
      <c r="AS604" s="6">
        <f t="shared" si="62"/>
        <v>0</v>
      </c>
      <c r="AT604" s="6">
        <f t="shared" si="63"/>
        <v>0</v>
      </c>
      <c r="AU604" s="7">
        <v>0.5</v>
      </c>
      <c r="AV604" s="7">
        <f t="shared" si="64"/>
        <v>0.75</v>
      </c>
      <c r="AW604" s="5">
        <v>5.72</v>
      </c>
      <c r="AX604">
        <v>0</v>
      </c>
      <c r="AY604">
        <f>VLOOKUP(A604,'[2]查询当前所有门店保管帐库存（后勤用）'!$D$1:$G$65536,4,FALSE)</f>
        <v>20</v>
      </c>
      <c r="AZ604">
        <f t="shared" si="59"/>
        <v>20</v>
      </c>
    </row>
    <row r="605" spans="1:54">
      <c r="A605" s="5">
        <v>85358</v>
      </c>
      <c r="B605" s="5" t="s">
        <v>351</v>
      </c>
      <c r="C605" s="5">
        <f>VLOOKUP(A605,[1]查询时间段分门店销售明细!$D$1:$N$65536,11,FALSE)</f>
        <v>1</v>
      </c>
      <c r="D605" s="5">
        <f>VLOOKUP(A605,[1]查询时间段分门店销售明细!$D$1:$O$65536,12,FALSE)</f>
        <v>12</v>
      </c>
      <c r="E605" s="5" t="s">
        <v>42</v>
      </c>
      <c r="F605" s="5" t="s">
        <v>353</v>
      </c>
      <c r="G605" s="5" t="s">
        <v>198</v>
      </c>
      <c r="H605" s="5" t="s">
        <v>199</v>
      </c>
      <c r="I605" s="5">
        <v>199</v>
      </c>
      <c r="J605" s="5">
        <v>2349.2199999999998</v>
      </c>
      <c r="K605" s="5">
        <v>1828.46</v>
      </c>
      <c r="L605" s="6" t="s">
        <v>200</v>
      </c>
      <c r="M605" s="5">
        <v>6.63</v>
      </c>
      <c r="N605" s="5">
        <v>78.31</v>
      </c>
      <c r="O605" s="5" t="s">
        <v>364</v>
      </c>
      <c r="P605" s="5" t="s">
        <v>364</v>
      </c>
      <c r="Q605" s="5" t="s">
        <v>372</v>
      </c>
      <c r="R605" s="5">
        <v>719</v>
      </c>
      <c r="S605" s="5">
        <v>1893</v>
      </c>
      <c r="T605" s="5">
        <v>108.39</v>
      </c>
      <c r="U605" s="5">
        <v>108.39</v>
      </c>
      <c r="V605" s="5">
        <v>4</v>
      </c>
      <c r="W605" s="5" t="s">
        <v>357</v>
      </c>
      <c r="X605" s="5">
        <v>401</v>
      </c>
      <c r="Y605" s="5" t="s">
        <v>46</v>
      </c>
      <c r="Z605" s="5">
        <v>40102</v>
      </c>
      <c r="AA605" s="5" t="s">
        <v>47</v>
      </c>
      <c r="AB605" s="5" t="s">
        <v>373</v>
      </c>
      <c r="AC605" s="5" t="s">
        <v>361</v>
      </c>
      <c r="AD605" s="5" t="s">
        <v>362</v>
      </c>
      <c r="AE605" s="5" t="s">
        <v>363</v>
      </c>
      <c r="AF605" s="5" t="s">
        <v>374</v>
      </c>
      <c r="AG605" s="5" t="s">
        <v>375</v>
      </c>
      <c r="AH605" s="5" t="s">
        <v>201</v>
      </c>
      <c r="AI605" s="5" t="s">
        <v>364</v>
      </c>
      <c r="AJ605" s="5" t="s">
        <v>364</v>
      </c>
      <c r="AK605" s="5">
        <v>2.6</v>
      </c>
      <c r="AL605" s="6">
        <v>5</v>
      </c>
      <c r="AM605" s="6" t="s">
        <v>377</v>
      </c>
      <c r="AN605" s="6">
        <f t="shared" si="60"/>
        <v>2.6</v>
      </c>
      <c r="AO605" s="6">
        <v>12</v>
      </c>
      <c r="AP605" s="6">
        <v>12</v>
      </c>
      <c r="AQ605" s="6">
        <v>6</v>
      </c>
      <c r="AR605" s="6">
        <f t="shared" si="61"/>
        <v>6</v>
      </c>
      <c r="AS605" s="6">
        <f t="shared" si="62"/>
        <v>9.4</v>
      </c>
      <c r="AT605" s="6">
        <f t="shared" si="63"/>
        <v>3.4</v>
      </c>
      <c r="AU605" s="7">
        <v>0.56666666666666665</v>
      </c>
      <c r="AV605" s="7">
        <f t="shared" si="64"/>
        <v>0.78333333333333333</v>
      </c>
      <c r="AW605" s="5">
        <v>11.81</v>
      </c>
      <c r="AX605">
        <v>1</v>
      </c>
      <c r="AY605">
        <f>VLOOKUP(A605,'[2]查询当前所有门店保管帐库存（后勤用）'!$D$1:$G$65536,4,FALSE)</f>
        <v>20</v>
      </c>
      <c r="AZ605">
        <f t="shared" si="59"/>
        <v>18</v>
      </c>
    </row>
    <row r="606" spans="1:54">
      <c r="A606" s="5">
        <v>85359</v>
      </c>
      <c r="B606" s="5" t="s">
        <v>351</v>
      </c>
      <c r="C606" s="5"/>
      <c r="D606" s="5"/>
      <c r="E606" s="5" t="s">
        <v>42</v>
      </c>
      <c r="F606" s="5" t="s">
        <v>353</v>
      </c>
      <c r="G606" s="5" t="s">
        <v>202</v>
      </c>
      <c r="H606" s="5" t="s">
        <v>199</v>
      </c>
      <c r="I606" s="5">
        <v>88.332999999999998</v>
      </c>
      <c r="J606" s="5">
        <v>1807.52</v>
      </c>
      <c r="K606" s="5">
        <v>1378.2949799999999</v>
      </c>
      <c r="L606" s="6" t="s">
        <v>203</v>
      </c>
      <c r="M606" s="5">
        <v>2.94</v>
      </c>
      <c r="N606" s="5">
        <v>60.25</v>
      </c>
      <c r="O606" s="5" t="s">
        <v>364</v>
      </c>
      <c r="P606" s="5" t="s">
        <v>364</v>
      </c>
      <c r="Q606" s="5" t="s">
        <v>372</v>
      </c>
      <c r="R606" s="5">
        <v>420.334</v>
      </c>
      <c r="S606" s="5">
        <v>2039.6299589600001</v>
      </c>
      <c r="T606" s="5">
        <v>142.76</v>
      </c>
      <c r="U606" s="5">
        <v>142.76</v>
      </c>
      <c r="V606" s="5">
        <v>4</v>
      </c>
      <c r="W606" s="5" t="s">
        <v>357</v>
      </c>
      <c r="X606" s="5">
        <v>401</v>
      </c>
      <c r="Y606" s="5" t="s">
        <v>46</v>
      </c>
      <c r="Z606" s="5">
        <v>40102</v>
      </c>
      <c r="AA606" s="5" t="s">
        <v>47</v>
      </c>
      <c r="AB606" s="5" t="s">
        <v>373</v>
      </c>
      <c r="AC606" s="5" t="s">
        <v>361</v>
      </c>
      <c r="AD606" s="5" t="s">
        <v>362</v>
      </c>
      <c r="AE606" s="5" t="s">
        <v>363</v>
      </c>
      <c r="AF606" s="5" t="s">
        <v>374</v>
      </c>
      <c r="AG606" s="5" t="s">
        <v>375</v>
      </c>
      <c r="AH606" s="5" t="s">
        <v>201</v>
      </c>
      <c r="AI606" s="5" t="s">
        <v>364</v>
      </c>
      <c r="AJ606" s="5" t="s">
        <v>364</v>
      </c>
      <c r="AK606" s="5">
        <v>4.8</v>
      </c>
      <c r="AL606" s="6">
        <v>5</v>
      </c>
      <c r="AM606" s="6" t="s">
        <v>377</v>
      </c>
      <c r="AN606" s="6">
        <f t="shared" si="60"/>
        <v>0</v>
      </c>
      <c r="AO606" s="6">
        <v>22</v>
      </c>
      <c r="AP606" s="6">
        <v>22</v>
      </c>
      <c r="AQ606" s="6">
        <v>11</v>
      </c>
      <c r="AR606" s="6">
        <f t="shared" si="61"/>
        <v>0</v>
      </c>
      <c r="AS606" s="6">
        <f t="shared" si="62"/>
        <v>0</v>
      </c>
      <c r="AT606" s="6">
        <f t="shared" si="63"/>
        <v>0</v>
      </c>
      <c r="AU606" s="7">
        <v>0.5636363636363636</v>
      </c>
      <c r="AV606" s="7">
        <f t="shared" si="64"/>
        <v>0.78181818181818175</v>
      </c>
      <c r="AW606" s="5">
        <v>20.46</v>
      </c>
      <c r="AX606">
        <v>0</v>
      </c>
      <c r="AY606">
        <f>VLOOKUP(A606,'[2]查询当前所有门店保管帐库存（后勤用）'!$D$1:$G$65536,4,FALSE)</f>
        <v>15</v>
      </c>
      <c r="AZ606">
        <f t="shared" si="59"/>
        <v>15</v>
      </c>
    </row>
    <row r="607" spans="1:54">
      <c r="A607" s="5">
        <v>115437</v>
      </c>
      <c r="B607" s="5" t="s">
        <v>351</v>
      </c>
      <c r="C607" s="5"/>
      <c r="D607" s="5"/>
      <c r="E607" s="5" t="s">
        <v>232</v>
      </c>
      <c r="F607" s="5" t="s">
        <v>353</v>
      </c>
      <c r="G607" s="5" t="s">
        <v>233</v>
      </c>
      <c r="H607" s="5" t="s">
        <v>234</v>
      </c>
      <c r="I607" s="5">
        <v>384</v>
      </c>
      <c r="J607" s="5">
        <v>9468.11</v>
      </c>
      <c r="K607" s="5">
        <v>6584.96</v>
      </c>
      <c r="L607" s="6" t="s">
        <v>235</v>
      </c>
      <c r="M607" s="5">
        <v>12.8</v>
      </c>
      <c r="N607" s="5">
        <v>315.60000000000002</v>
      </c>
      <c r="O607" s="5" t="s">
        <v>364</v>
      </c>
      <c r="P607" s="5" t="s">
        <v>364</v>
      </c>
      <c r="Q607" s="5" t="s">
        <v>372</v>
      </c>
      <c r="R607" s="5">
        <v>461</v>
      </c>
      <c r="S607" s="5">
        <v>3465.8250000000999</v>
      </c>
      <c r="T607" s="5">
        <v>36.020000000000003</v>
      </c>
      <c r="U607" s="5">
        <v>36.020000000000003</v>
      </c>
      <c r="V607" s="5">
        <v>4</v>
      </c>
      <c r="W607" s="5" t="s">
        <v>357</v>
      </c>
      <c r="X607" s="5">
        <v>404</v>
      </c>
      <c r="Y607" s="5" t="s">
        <v>358</v>
      </c>
      <c r="Z607" s="5">
        <v>40409</v>
      </c>
      <c r="AA607" s="5" t="s">
        <v>359</v>
      </c>
      <c r="AB607" s="5" t="s">
        <v>373</v>
      </c>
      <c r="AC607" s="5" t="s">
        <v>361</v>
      </c>
      <c r="AD607" s="5" t="s">
        <v>362</v>
      </c>
      <c r="AE607" s="5" t="s">
        <v>363</v>
      </c>
      <c r="AF607" s="5" t="s">
        <v>374</v>
      </c>
      <c r="AG607" s="5" t="s">
        <v>375</v>
      </c>
      <c r="AH607" s="5" t="s">
        <v>236</v>
      </c>
      <c r="AI607" s="5" t="s">
        <v>364</v>
      </c>
      <c r="AJ607" s="5" t="s">
        <v>364</v>
      </c>
      <c r="AK607" s="5">
        <v>7.5</v>
      </c>
      <c r="AL607" s="6">
        <v>5</v>
      </c>
      <c r="AM607" s="6" t="s">
        <v>377</v>
      </c>
      <c r="AN607" s="6">
        <f t="shared" si="60"/>
        <v>0</v>
      </c>
      <c r="AO607" s="6">
        <v>25</v>
      </c>
      <c r="AP607" s="6">
        <v>25</v>
      </c>
      <c r="AQ607" s="6">
        <v>12.5</v>
      </c>
      <c r="AR607" s="6">
        <f t="shared" si="61"/>
        <v>0</v>
      </c>
      <c r="AS607" s="6">
        <f t="shared" si="62"/>
        <v>0</v>
      </c>
      <c r="AT607" s="6">
        <f t="shared" si="63"/>
        <v>0</v>
      </c>
      <c r="AU607" s="7">
        <v>0.4</v>
      </c>
      <c r="AV607" s="7">
        <f t="shared" si="64"/>
        <v>0.7</v>
      </c>
      <c r="AW607" s="5">
        <v>24.66</v>
      </c>
      <c r="AX607">
        <v>4</v>
      </c>
      <c r="AY607">
        <f>VLOOKUP(A607,'[2]查询当前所有门店保管帐库存（后勤用）'!$D$1:$G$65536,4,FALSE)</f>
        <v>12</v>
      </c>
      <c r="AZ607">
        <f t="shared" si="59"/>
        <v>4</v>
      </c>
      <c r="BB607">
        <f>VLOOKUP(A607,[3]请货管理细单!$B$1:$I$65536,8,FALSE)</f>
        <v>10</v>
      </c>
    </row>
    <row r="608" spans="1:54">
      <c r="A608" s="5">
        <v>115442</v>
      </c>
      <c r="B608" s="5" t="s">
        <v>351</v>
      </c>
      <c r="C608" s="5"/>
      <c r="D608" s="5"/>
      <c r="E608" s="5" t="s">
        <v>232</v>
      </c>
      <c r="F608" s="5" t="s">
        <v>353</v>
      </c>
      <c r="G608" s="5" t="s">
        <v>237</v>
      </c>
      <c r="H608" s="5" t="s">
        <v>234</v>
      </c>
      <c r="I608" s="5">
        <v>785</v>
      </c>
      <c r="J608" s="5">
        <v>11618.26</v>
      </c>
      <c r="K608" s="5">
        <v>8080.4949999999999</v>
      </c>
      <c r="L608" s="6" t="s">
        <v>235</v>
      </c>
      <c r="M608" s="5">
        <v>26.17</v>
      </c>
      <c r="N608" s="5">
        <v>387.28</v>
      </c>
      <c r="O608" s="5" t="s">
        <v>364</v>
      </c>
      <c r="P608" s="5" t="s">
        <v>364</v>
      </c>
      <c r="Q608" s="5" t="s">
        <v>372</v>
      </c>
      <c r="R608" s="5">
        <v>619</v>
      </c>
      <c r="S608" s="5">
        <v>2795.2200000000998</v>
      </c>
      <c r="T608" s="5">
        <v>23.66</v>
      </c>
      <c r="U608" s="5">
        <v>23.66</v>
      </c>
      <c r="V608" s="5">
        <v>4</v>
      </c>
      <c r="W608" s="5" t="s">
        <v>357</v>
      </c>
      <c r="X608" s="5">
        <v>404</v>
      </c>
      <c r="Y608" s="5" t="s">
        <v>358</v>
      </c>
      <c r="Z608" s="5">
        <v>40409</v>
      </c>
      <c r="AA608" s="5" t="s">
        <v>359</v>
      </c>
      <c r="AB608" s="5" t="s">
        <v>373</v>
      </c>
      <c r="AC608" s="5" t="s">
        <v>361</v>
      </c>
      <c r="AD608" s="5" t="s">
        <v>362</v>
      </c>
      <c r="AE608" s="5" t="s">
        <v>363</v>
      </c>
      <c r="AF608" s="5" t="s">
        <v>374</v>
      </c>
      <c r="AG608" s="5" t="s">
        <v>375</v>
      </c>
      <c r="AH608" s="5" t="s">
        <v>236</v>
      </c>
      <c r="AI608" s="5" t="s">
        <v>364</v>
      </c>
      <c r="AJ608" s="5" t="s">
        <v>364</v>
      </c>
      <c r="AK608" s="5">
        <v>4.5</v>
      </c>
      <c r="AL608" s="6">
        <v>5</v>
      </c>
      <c r="AM608" s="6" t="s">
        <v>377</v>
      </c>
      <c r="AN608" s="6">
        <f t="shared" si="60"/>
        <v>0</v>
      </c>
      <c r="AO608" s="6">
        <v>15</v>
      </c>
      <c r="AP608" s="6">
        <v>15</v>
      </c>
      <c r="AQ608" s="6">
        <v>7.5</v>
      </c>
      <c r="AR608" s="6">
        <f t="shared" si="61"/>
        <v>0</v>
      </c>
      <c r="AS608" s="6">
        <f t="shared" si="62"/>
        <v>0</v>
      </c>
      <c r="AT608" s="6">
        <f t="shared" si="63"/>
        <v>0</v>
      </c>
      <c r="AU608" s="7">
        <v>0.4</v>
      </c>
      <c r="AV608" s="7">
        <f t="shared" si="64"/>
        <v>0.7</v>
      </c>
      <c r="AW608" s="5">
        <v>14.8</v>
      </c>
      <c r="AX608">
        <v>10</v>
      </c>
      <c r="AY608">
        <f>VLOOKUP(A608,'[2]查询当前所有门店保管帐库存（后勤用）'!$D$1:$G$65536,4,FALSE)</f>
        <v>2</v>
      </c>
      <c r="AZ608">
        <f t="shared" si="59"/>
        <v>-18</v>
      </c>
      <c r="BA608">
        <v>20</v>
      </c>
      <c r="BB608">
        <f>VLOOKUP(A608,[3]请货管理细单!$B$1:$I$65536,8,FALSE)</f>
        <v>30</v>
      </c>
    </row>
    <row r="609" spans="1:52">
      <c r="A609" s="5">
        <v>100912</v>
      </c>
      <c r="B609" s="5" t="s">
        <v>534</v>
      </c>
      <c r="C609" s="5"/>
      <c r="D609" s="5"/>
      <c r="E609" s="5" t="s">
        <v>539</v>
      </c>
      <c r="F609" s="5" t="s">
        <v>353</v>
      </c>
      <c r="G609" s="5" t="s">
        <v>540</v>
      </c>
      <c r="H609" s="5" t="s">
        <v>529</v>
      </c>
      <c r="I609" s="5">
        <v>3</v>
      </c>
      <c r="J609" s="5">
        <v>156.69</v>
      </c>
      <c r="K609" s="5">
        <v>74.790000000000006</v>
      </c>
      <c r="L609" s="6" t="s">
        <v>541</v>
      </c>
      <c r="M609" s="5">
        <v>0.1</v>
      </c>
      <c r="N609" s="5">
        <v>5.22</v>
      </c>
      <c r="O609" s="5" t="s">
        <v>364</v>
      </c>
      <c r="P609" s="5" t="s">
        <v>364</v>
      </c>
      <c r="Q609" s="5" t="s">
        <v>372</v>
      </c>
      <c r="R609" s="5">
        <v>55</v>
      </c>
      <c r="S609" s="5">
        <v>1501.5</v>
      </c>
      <c r="T609" s="5">
        <v>550</v>
      </c>
      <c r="U609" s="5">
        <v>550</v>
      </c>
      <c r="V609" s="5">
        <v>3</v>
      </c>
      <c r="W609" s="5" t="s">
        <v>486</v>
      </c>
      <c r="X609" s="5">
        <v>311</v>
      </c>
      <c r="Y609" s="5" t="s">
        <v>542</v>
      </c>
      <c r="Z609" s="5">
        <v>31102</v>
      </c>
      <c r="AA609" s="5" t="s">
        <v>543</v>
      </c>
      <c r="AB609" s="5" t="s">
        <v>364</v>
      </c>
      <c r="AC609" s="5" t="s">
        <v>361</v>
      </c>
      <c r="AD609" s="5" t="s">
        <v>362</v>
      </c>
      <c r="AE609" s="5" t="s">
        <v>363</v>
      </c>
      <c r="AF609" s="5" t="s">
        <v>479</v>
      </c>
      <c r="AG609" s="5" t="s">
        <v>364</v>
      </c>
      <c r="AH609" s="5" t="s">
        <v>544</v>
      </c>
      <c r="AI609" s="5" t="s">
        <v>364</v>
      </c>
      <c r="AJ609" s="5" t="s">
        <v>364</v>
      </c>
      <c r="AK609" s="5">
        <v>27.3</v>
      </c>
      <c r="AL609" s="6">
        <v>25080</v>
      </c>
      <c r="AM609" s="6" t="s">
        <v>491</v>
      </c>
      <c r="AN609" s="6">
        <f t="shared" si="60"/>
        <v>0</v>
      </c>
      <c r="AO609" s="6">
        <v>78</v>
      </c>
      <c r="AP609" s="6">
        <v>78</v>
      </c>
      <c r="AQ609" s="6">
        <v>39</v>
      </c>
      <c r="AR609" s="6">
        <f t="shared" si="61"/>
        <v>0</v>
      </c>
      <c r="AS609" s="6">
        <f t="shared" si="62"/>
        <v>0</v>
      </c>
      <c r="AT609" s="6">
        <f t="shared" si="63"/>
        <v>0</v>
      </c>
      <c r="AU609" s="7">
        <v>0.3</v>
      </c>
      <c r="AV609" s="7">
        <f t="shared" si="64"/>
        <v>0.65</v>
      </c>
      <c r="AW609" s="5">
        <v>52.23</v>
      </c>
      <c r="AX609">
        <v>0</v>
      </c>
      <c r="AY609">
        <v>0</v>
      </c>
      <c r="AZ609">
        <f t="shared" si="59"/>
        <v>0</v>
      </c>
    </row>
    <row r="610" spans="1:52">
      <c r="A610" s="5">
        <v>77871</v>
      </c>
      <c r="B610" s="5" t="s">
        <v>351</v>
      </c>
      <c r="C610" s="5"/>
      <c r="D610" s="5"/>
      <c r="E610" s="5" t="s">
        <v>2525</v>
      </c>
      <c r="F610" s="5" t="s">
        <v>353</v>
      </c>
      <c r="G610" s="5" t="s">
        <v>2526</v>
      </c>
      <c r="H610" s="5" t="s">
        <v>2527</v>
      </c>
      <c r="I610" s="5" t="s">
        <v>364</v>
      </c>
      <c r="J610" s="5" t="s">
        <v>364</v>
      </c>
      <c r="K610" s="5" t="s">
        <v>364</v>
      </c>
      <c r="L610" s="6" t="s">
        <v>437</v>
      </c>
      <c r="M610" s="5" t="s">
        <v>364</v>
      </c>
      <c r="N610" s="5" t="s">
        <v>364</v>
      </c>
      <c r="O610" s="5" t="s">
        <v>364</v>
      </c>
      <c r="P610" s="5" t="s">
        <v>364</v>
      </c>
      <c r="Q610" s="5" t="s">
        <v>438</v>
      </c>
      <c r="R610" s="5">
        <v>1</v>
      </c>
      <c r="S610" s="5">
        <v>9.5</v>
      </c>
      <c r="T610" s="5" t="s">
        <v>438</v>
      </c>
      <c r="U610" s="5" t="s">
        <v>438</v>
      </c>
      <c r="V610" s="5">
        <v>1</v>
      </c>
      <c r="W610" s="5" t="s">
        <v>1346</v>
      </c>
      <c r="X610" s="5">
        <v>110</v>
      </c>
      <c r="Y610" s="5" t="s">
        <v>1383</v>
      </c>
      <c r="Z610" s="5">
        <v>11003</v>
      </c>
      <c r="AA610" s="5" t="s">
        <v>1483</v>
      </c>
      <c r="AB610" s="5" t="s">
        <v>364</v>
      </c>
      <c r="AC610" s="5" t="s">
        <v>361</v>
      </c>
      <c r="AD610" s="5" t="s">
        <v>489</v>
      </c>
      <c r="AE610" s="5" t="s">
        <v>363</v>
      </c>
      <c r="AF610" s="5" t="s">
        <v>364</v>
      </c>
      <c r="AG610" s="5" t="s">
        <v>364</v>
      </c>
      <c r="AH610" s="5" t="s">
        <v>2528</v>
      </c>
      <c r="AI610" s="5" t="s">
        <v>364</v>
      </c>
      <c r="AJ610" s="9">
        <v>40778</v>
      </c>
      <c r="AK610" s="5">
        <v>9.5</v>
      </c>
      <c r="AL610" s="6">
        <v>72100</v>
      </c>
      <c r="AM610" s="6" t="s">
        <v>2529</v>
      </c>
      <c r="AN610" s="6">
        <f t="shared" si="60"/>
        <v>0</v>
      </c>
      <c r="AO610" s="6">
        <v>38</v>
      </c>
      <c r="AP610" s="6">
        <v>38</v>
      </c>
      <c r="AQ610" s="6">
        <v>19</v>
      </c>
      <c r="AR610" s="6">
        <f t="shared" si="61"/>
        <v>0</v>
      </c>
      <c r="AS610" s="6">
        <f t="shared" si="62"/>
        <v>0</v>
      </c>
      <c r="AT610" s="6">
        <f t="shared" si="63"/>
        <v>0</v>
      </c>
      <c r="AU610" s="7">
        <v>0.5</v>
      </c>
      <c r="AV610" s="7">
        <f t="shared" si="64"/>
        <v>0.75</v>
      </c>
      <c r="AW610" s="5" t="s">
        <v>438</v>
      </c>
      <c r="AX610">
        <v>0</v>
      </c>
      <c r="AY610">
        <v>0</v>
      </c>
      <c r="AZ610">
        <f t="shared" si="59"/>
        <v>0</v>
      </c>
    </row>
    <row r="611" spans="1:52">
      <c r="A611" s="5">
        <v>53789</v>
      </c>
      <c r="B611" s="5" t="s">
        <v>351</v>
      </c>
      <c r="C611" s="5"/>
      <c r="D611" s="5"/>
      <c r="E611" s="5" t="s">
        <v>20</v>
      </c>
      <c r="F611" s="5" t="s">
        <v>353</v>
      </c>
      <c r="G611" s="5" t="s">
        <v>21</v>
      </c>
      <c r="H611" s="5" t="s">
        <v>22</v>
      </c>
      <c r="I611" s="5">
        <v>8</v>
      </c>
      <c r="J611" s="5">
        <v>385.57</v>
      </c>
      <c r="K611" s="5">
        <v>171.57</v>
      </c>
      <c r="L611" s="6" t="s">
        <v>23</v>
      </c>
      <c r="M611" s="5">
        <v>0.27</v>
      </c>
      <c r="N611" s="5">
        <v>12.85</v>
      </c>
      <c r="O611" s="5" t="s">
        <v>364</v>
      </c>
      <c r="P611" s="5" t="s">
        <v>364</v>
      </c>
      <c r="Q611" s="5" t="s">
        <v>372</v>
      </c>
      <c r="R611" s="5">
        <v>14</v>
      </c>
      <c r="S611" s="5">
        <v>530</v>
      </c>
      <c r="T611" s="5">
        <v>52.5</v>
      </c>
      <c r="U611" s="5">
        <v>52.5</v>
      </c>
      <c r="V611" s="5">
        <v>1</v>
      </c>
      <c r="W611" s="5" t="s">
        <v>1346</v>
      </c>
      <c r="X611" s="5">
        <v>112</v>
      </c>
      <c r="Y611" s="5" t="s">
        <v>1362</v>
      </c>
      <c r="Z611" s="5">
        <v>11203</v>
      </c>
      <c r="AA611" s="5" t="s">
        <v>1363</v>
      </c>
      <c r="AB611" s="5" t="s">
        <v>364</v>
      </c>
      <c r="AC611" s="5" t="s">
        <v>361</v>
      </c>
      <c r="AD611" s="5" t="s">
        <v>489</v>
      </c>
      <c r="AE611" s="5" t="s">
        <v>363</v>
      </c>
      <c r="AF611" s="5" t="s">
        <v>374</v>
      </c>
      <c r="AG611" s="5" t="s">
        <v>364</v>
      </c>
      <c r="AH611" s="5" t="s">
        <v>24</v>
      </c>
      <c r="AI611" s="5" t="s">
        <v>364</v>
      </c>
      <c r="AJ611" s="5" t="s">
        <v>364</v>
      </c>
      <c r="AK611" s="5">
        <v>19.600000000000001</v>
      </c>
      <c r="AL611" s="6">
        <v>1534</v>
      </c>
      <c r="AM611" s="6" t="s">
        <v>1397</v>
      </c>
      <c r="AN611" s="6">
        <f t="shared" si="60"/>
        <v>0</v>
      </c>
      <c r="AO611" s="6">
        <v>54</v>
      </c>
      <c r="AP611" s="6">
        <v>54</v>
      </c>
      <c r="AQ611" s="6">
        <v>27</v>
      </c>
      <c r="AR611" s="6">
        <f t="shared" si="61"/>
        <v>0</v>
      </c>
      <c r="AS611" s="6">
        <f t="shared" si="62"/>
        <v>0</v>
      </c>
      <c r="AT611" s="6">
        <f t="shared" si="63"/>
        <v>0</v>
      </c>
      <c r="AU611" s="7">
        <v>0.27407407407407403</v>
      </c>
      <c r="AV611" s="7">
        <f t="shared" si="64"/>
        <v>0.63703703703703696</v>
      </c>
      <c r="AW611" s="5">
        <v>48.2</v>
      </c>
      <c r="AX611">
        <v>0</v>
      </c>
      <c r="AY611">
        <v>0</v>
      </c>
      <c r="AZ611">
        <f t="shared" si="59"/>
        <v>0</v>
      </c>
    </row>
  </sheetData>
  <sheetCalcPr fullCalcOnLoad="1"/>
  <autoFilter ref="A1:BB61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J51"/>
  <sheetViews>
    <sheetView tabSelected="1" workbookViewId="0">
      <selection activeCell="C4" sqref="C4"/>
    </sheetView>
  </sheetViews>
  <sheetFormatPr defaultRowHeight="14.25"/>
  <cols>
    <col min="3" max="3" width="28.125" customWidth="1"/>
  </cols>
  <sheetData>
    <row r="1" spans="1:10">
      <c r="B1" s="10" t="s">
        <v>303</v>
      </c>
      <c r="C1" s="10" t="s">
        <v>307</v>
      </c>
      <c r="D1" s="10" t="s">
        <v>309</v>
      </c>
      <c r="E1" s="10" t="s">
        <v>308</v>
      </c>
      <c r="F1" s="11" t="s">
        <v>251</v>
      </c>
      <c r="G1" s="11" t="s">
        <v>146</v>
      </c>
      <c r="H1" s="12" t="s">
        <v>252</v>
      </c>
      <c r="I1" s="18" t="s">
        <v>147</v>
      </c>
      <c r="J1" s="18" t="s">
        <v>2349</v>
      </c>
    </row>
    <row r="2" spans="1:10">
      <c r="A2">
        <v>0</v>
      </c>
      <c r="B2" s="13">
        <v>265</v>
      </c>
      <c r="C2" s="14" t="s">
        <v>254</v>
      </c>
      <c r="D2" s="14" t="s">
        <v>255</v>
      </c>
      <c r="E2" s="14" t="s">
        <v>353</v>
      </c>
      <c r="F2" s="14">
        <v>13.13</v>
      </c>
      <c r="G2" s="14">
        <v>9.9</v>
      </c>
      <c r="H2" s="15">
        <v>-0.32626262626262631</v>
      </c>
      <c r="I2">
        <v>9.9</v>
      </c>
      <c r="J2">
        <v>4</v>
      </c>
    </row>
    <row r="3" spans="1:10">
      <c r="A3">
        <v>0</v>
      </c>
      <c r="B3" s="13">
        <v>496</v>
      </c>
      <c r="C3" s="14" t="s">
        <v>256</v>
      </c>
      <c r="D3" s="14" t="s">
        <v>257</v>
      </c>
      <c r="E3" s="14" t="s">
        <v>460</v>
      </c>
      <c r="F3" s="14">
        <v>1.665</v>
      </c>
      <c r="G3" s="14">
        <v>0.5</v>
      </c>
      <c r="H3" s="15">
        <v>-2.33</v>
      </c>
      <c r="J3">
        <v>2</v>
      </c>
    </row>
    <row r="4" spans="1:10">
      <c r="A4">
        <v>0</v>
      </c>
      <c r="B4" s="13">
        <v>706</v>
      </c>
      <c r="C4" s="14" t="s">
        <v>258</v>
      </c>
      <c r="D4" s="14" t="s">
        <v>259</v>
      </c>
      <c r="E4" s="14" t="s">
        <v>353</v>
      </c>
      <c r="F4" s="14">
        <v>13.7</v>
      </c>
      <c r="G4" s="14">
        <v>9.9</v>
      </c>
      <c r="H4" s="15">
        <v>-0.3838383838383837</v>
      </c>
      <c r="J4" t="e">
        <v>#N/A</v>
      </c>
    </row>
    <row r="5" spans="1:10">
      <c r="A5">
        <v>0</v>
      </c>
      <c r="B5" s="16">
        <v>803</v>
      </c>
      <c r="C5" s="17" t="s">
        <v>260</v>
      </c>
      <c r="D5" s="17" t="s">
        <v>261</v>
      </c>
      <c r="E5" s="17" t="s">
        <v>353</v>
      </c>
      <c r="F5" s="17">
        <v>8.1829999999999998</v>
      </c>
      <c r="G5" s="17">
        <v>5.9</v>
      </c>
      <c r="H5" s="15">
        <v>-0.38694915254237278</v>
      </c>
      <c r="J5" t="e">
        <v>#N/A</v>
      </c>
    </row>
    <row r="6" spans="1:10">
      <c r="A6">
        <v>0</v>
      </c>
      <c r="B6" s="16">
        <v>827</v>
      </c>
      <c r="C6" s="17" t="s">
        <v>2013</v>
      </c>
      <c r="D6" s="17" t="s">
        <v>262</v>
      </c>
      <c r="E6" s="17" t="s">
        <v>460</v>
      </c>
      <c r="F6" s="17">
        <v>4.3520000000000003</v>
      </c>
      <c r="G6" s="17">
        <v>2</v>
      </c>
      <c r="H6" s="15">
        <v>-1.1760000000000002</v>
      </c>
      <c r="J6" t="e">
        <v>#N/A</v>
      </c>
    </row>
    <row r="7" spans="1:10">
      <c r="A7">
        <v>0</v>
      </c>
      <c r="B7" s="13">
        <v>832</v>
      </c>
      <c r="C7" s="14" t="s">
        <v>263</v>
      </c>
      <c r="D7" s="14" t="s">
        <v>264</v>
      </c>
      <c r="E7" s="14" t="s">
        <v>1513</v>
      </c>
      <c r="F7" s="14">
        <v>7.5</v>
      </c>
      <c r="G7" s="14">
        <v>4.9000000000000004</v>
      </c>
      <c r="H7" s="15">
        <v>-0.53061224489795911</v>
      </c>
      <c r="J7">
        <v>2</v>
      </c>
    </row>
    <row r="8" spans="1:10">
      <c r="A8">
        <v>0</v>
      </c>
      <c r="B8" s="16">
        <v>838</v>
      </c>
      <c r="C8" s="17" t="s">
        <v>265</v>
      </c>
      <c r="D8" s="17" t="s">
        <v>266</v>
      </c>
      <c r="E8" s="17" t="s">
        <v>1513</v>
      </c>
      <c r="F8" s="17">
        <v>0.745</v>
      </c>
      <c r="G8" s="17">
        <v>0.2</v>
      </c>
      <c r="H8" s="15">
        <v>-2.7249999999999996</v>
      </c>
      <c r="J8" t="e">
        <v>#N/A</v>
      </c>
    </row>
    <row r="9" spans="1:10">
      <c r="A9">
        <v>0</v>
      </c>
      <c r="B9" s="16">
        <v>1239</v>
      </c>
      <c r="C9" s="17" t="s">
        <v>267</v>
      </c>
      <c r="D9" s="17" t="s">
        <v>268</v>
      </c>
      <c r="E9" s="17" t="s">
        <v>353</v>
      </c>
      <c r="F9" s="17">
        <v>25.23</v>
      </c>
      <c r="G9" s="17">
        <v>19.899999999999999</v>
      </c>
      <c r="H9" s="15">
        <v>-0.26783919597989964</v>
      </c>
      <c r="I9">
        <v>22.9</v>
      </c>
      <c r="J9" t="e">
        <v>#N/A</v>
      </c>
    </row>
    <row r="10" spans="1:10">
      <c r="A10">
        <v>0</v>
      </c>
      <c r="B10" s="13">
        <v>1264</v>
      </c>
      <c r="C10" s="14" t="s">
        <v>269</v>
      </c>
      <c r="D10" s="14" t="s">
        <v>406</v>
      </c>
      <c r="E10" s="14" t="s">
        <v>460</v>
      </c>
      <c r="F10" s="14">
        <v>11.8</v>
      </c>
      <c r="G10" s="14">
        <v>9.9</v>
      </c>
      <c r="H10" s="15">
        <v>-0.19191919191919196</v>
      </c>
      <c r="I10">
        <v>9</v>
      </c>
      <c r="J10">
        <v>1</v>
      </c>
    </row>
    <row r="11" spans="1:10">
      <c r="A11">
        <v>0</v>
      </c>
      <c r="B11" s="16">
        <v>1290</v>
      </c>
      <c r="C11" s="17" t="s">
        <v>270</v>
      </c>
      <c r="D11" s="17" t="s">
        <v>271</v>
      </c>
      <c r="E11" s="17" t="s">
        <v>353</v>
      </c>
      <c r="F11" s="17">
        <v>7.3719999999999999</v>
      </c>
      <c r="G11" s="17">
        <v>5.9</v>
      </c>
      <c r="H11" s="15">
        <v>-0.24949152542372871</v>
      </c>
      <c r="I11">
        <v>6.5</v>
      </c>
      <c r="J11" t="e">
        <v>#N/A</v>
      </c>
    </row>
    <row r="12" spans="1:10">
      <c r="A12">
        <v>0</v>
      </c>
      <c r="B12" s="13">
        <v>1486</v>
      </c>
      <c r="C12" s="14" t="s">
        <v>272</v>
      </c>
      <c r="D12" s="14" t="s">
        <v>273</v>
      </c>
      <c r="E12" s="14" t="s">
        <v>460</v>
      </c>
      <c r="F12" s="14">
        <v>4.0739999999999998</v>
      </c>
      <c r="G12" s="14">
        <v>2</v>
      </c>
      <c r="H12" s="15">
        <v>-1.0369999999999999</v>
      </c>
      <c r="J12">
        <v>10</v>
      </c>
    </row>
    <row r="13" spans="1:10">
      <c r="A13">
        <v>0</v>
      </c>
      <c r="B13" s="13">
        <v>1637</v>
      </c>
      <c r="C13" s="14" t="s">
        <v>2623</v>
      </c>
      <c r="D13" s="14" t="s">
        <v>274</v>
      </c>
      <c r="E13" s="14" t="s">
        <v>353</v>
      </c>
      <c r="F13" s="14">
        <v>8.6999999999999993</v>
      </c>
      <c r="G13" s="14">
        <v>5.9</v>
      </c>
      <c r="H13" s="15">
        <v>-0.47457627118644047</v>
      </c>
      <c r="I13">
        <v>8</v>
      </c>
      <c r="J13">
        <v>1</v>
      </c>
    </row>
    <row r="14" spans="1:10">
      <c r="A14">
        <v>0</v>
      </c>
      <c r="B14" s="16">
        <v>2012</v>
      </c>
      <c r="C14" s="17" t="s">
        <v>275</v>
      </c>
      <c r="D14" s="17" t="s">
        <v>276</v>
      </c>
      <c r="E14" s="17" t="s">
        <v>353</v>
      </c>
      <c r="F14" s="17">
        <v>62</v>
      </c>
      <c r="G14" s="17">
        <v>45</v>
      </c>
      <c r="H14" s="15">
        <v>-0.37777777777777777</v>
      </c>
      <c r="I14">
        <v>59.8</v>
      </c>
      <c r="J14" t="e">
        <v>#N/A</v>
      </c>
    </row>
    <row r="15" spans="1:10">
      <c r="A15">
        <v>0</v>
      </c>
      <c r="B15" s="13">
        <v>2015</v>
      </c>
      <c r="C15" s="14" t="s">
        <v>277</v>
      </c>
      <c r="D15" s="14" t="s">
        <v>278</v>
      </c>
      <c r="E15" s="14" t="s">
        <v>353</v>
      </c>
      <c r="F15" s="14">
        <v>7.27</v>
      </c>
      <c r="G15" s="14">
        <v>2.9</v>
      </c>
      <c r="H15" s="15">
        <v>-1.5068965517241377</v>
      </c>
      <c r="I15">
        <v>5.9</v>
      </c>
      <c r="J15">
        <v>48</v>
      </c>
    </row>
    <row r="16" spans="1:10">
      <c r="A16">
        <v>0</v>
      </c>
      <c r="B16" s="13">
        <v>2025</v>
      </c>
      <c r="C16" s="14" t="s">
        <v>279</v>
      </c>
      <c r="D16" s="14" t="s">
        <v>435</v>
      </c>
      <c r="E16" s="14" t="s">
        <v>353</v>
      </c>
      <c r="F16" s="14">
        <v>32.4</v>
      </c>
      <c r="G16" s="14">
        <v>19.899999999999999</v>
      </c>
      <c r="H16" s="15">
        <v>-0.62814070351758799</v>
      </c>
      <c r="I16">
        <v>28.9</v>
      </c>
      <c r="J16">
        <v>34</v>
      </c>
    </row>
    <row r="17" spans="1:10">
      <c r="A17">
        <v>0</v>
      </c>
      <c r="B17" s="13">
        <v>2242</v>
      </c>
      <c r="C17" s="14" t="s">
        <v>280</v>
      </c>
      <c r="D17" s="14" t="s">
        <v>255</v>
      </c>
      <c r="E17" s="14" t="s">
        <v>460</v>
      </c>
      <c r="F17" s="14">
        <v>8.6999999999999993</v>
      </c>
      <c r="G17" s="14">
        <v>4.9000000000000004</v>
      </c>
      <c r="H17" s="15">
        <v>-0.7755102040816324</v>
      </c>
      <c r="J17">
        <v>10</v>
      </c>
    </row>
    <row r="18" spans="1:10">
      <c r="A18">
        <v>0</v>
      </c>
      <c r="B18" s="13">
        <v>3564</v>
      </c>
      <c r="C18" s="14" t="s">
        <v>279</v>
      </c>
      <c r="D18" s="14" t="s">
        <v>281</v>
      </c>
      <c r="E18" s="14" t="s">
        <v>353</v>
      </c>
      <c r="F18" s="14">
        <v>22.36</v>
      </c>
      <c r="G18" s="14">
        <v>15.9</v>
      </c>
      <c r="H18" s="15">
        <v>-0.40628930817610054</v>
      </c>
      <c r="I18">
        <v>18.5</v>
      </c>
      <c r="J18">
        <v>3</v>
      </c>
    </row>
    <row r="19" spans="1:10">
      <c r="A19">
        <v>0</v>
      </c>
      <c r="B19" s="16">
        <v>3662</v>
      </c>
      <c r="C19" s="17" t="s">
        <v>282</v>
      </c>
      <c r="D19" s="17" t="s">
        <v>283</v>
      </c>
      <c r="E19" s="17" t="s">
        <v>353</v>
      </c>
      <c r="F19" s="17">
        <v>32.799999999999997</v>
      </c>
      <c r="G19" s="17">
        <v>25.5</v>
      </c>
      <c r="H19" s="15">
        <v>-0.28627450980392144</v>
      </c>
      <c r="I19">
        <v>28.9</v>
      </c>
      <c r="J19" t="e">
        <v>#N/A</v>
      </c>
    </row>
    <row r="20" spans="1:10">
      <c r="A20">
        <v>0</v>
      </c>
      <c r="B20" s="13">
        <v>3885</v>
      </c>
      <c r="C20" s="14" t="s">
        <v>284</v>
      </c>
      <c r="D20" s="14" t="s">
        <v>285</v>
      </c>
      <c r="E20" s="14" t="s">
        <v>353</v>
      </c>
      <c r="F20" s="14">
        <v>11.08</v>
      </c>
      <c r="G20" s="14">
        <v>5.9</v>
      </c>
      <c r="H20" s="15">
        <v>-0.87796610169491518</v>
      </c>
      <c r="I20">
        <v>9.8000000000000007</v>
      </c>
      <c r="J20">
        <v>2</v>
      </c>
    </row>
    <row r="21" spans="1:10">
      <c r="A21">
        <v>0</v>
      </c>
      <c r="B21" s="16">
        <v>10185</v>
      </c>
      <c r="C21" s="17" t="s">
        <v>286</v>
      </c>
      <c r="D21" s="17" t="s">
        <v>287</v>
      </c>
      <c r="E21" s="17" t="s">
        <v>353</v>
      </c>
      <c r="F21" s="17">
        <v>24.6</v>
      </c>
      <c r="G21" s="17">
        <v>19.899999999999999</v>
      </c>
      <c r="H21" s="15">
        <v>-0.23618090452261323</v>
      </c>
      <c r="I21">
        <v>22.5</v>
      </c>
      <c r="J21" t="e">
        <v>#N/A</v>
      </c>
    </row>
    <row r="22" spans="1:10">
      <c r="A22">
        <v>0</v>
      </c>
      <c r="B22" s="13">
        <v>11203</v>
      </c>
      <c r="C22" s="14" t="s">
        <v>288</v>
      </c>
      <c r="D22" s="14" t="s">
        <v>289</v>
      </c>
      <c r="E22" s="14" t="s">
        <v>460</v>
      </c>
      <c r="F22" s="14">
        <v>46.05</v>
      </c>
      <c r="G22" s="14">
        <v>45.5</v>
      </c>
      <c r="H22" s="15">
        <v>-1.2087912087912026E-2</v>
      </c>
      <c r="J22">
        <v>11</v>
      </c>
    </row>
    <row r="23" spans="1:10">
      <c r="A23">
        <v>0</v>
      </c>
      <c r="B23" s="13">
        <v>15308</v>
      </c>
      <c r="C23" s="14" t="s">
        <v>290</v>
      </c>
      <c r="D23" s="14" t="s">
        <v>291</v>
      </c>
      <c r="E23" s="14" t="s">
        <v>353</v>
      </c>
      <c r="F23" s="14">
        <v>29.5</v>
      </c>
      <c r="G23" s="14">
        <v>25.5</v>
      </c>
      <c r="H23" s="15">
        <v>-0.15686274509803921</v>
      </c>
      <c r="I23">
        <v>28.5</v>
      </c>
      <c r="J23">
        <v>3</v>
      </c>
    </row>
    <row r="24" spans="1:10">
      <c r="A24">
        <v>0</v>
      </c>
      <c r="B24" s="13">
        <v>16571</v>
      </c>
      <c r="C24" s="14" t="s">
        <v>292</v>
      </c>
      <c r="D24" s="14" t="s">
        <v>293</v>
      </c>
      <c r="E24" s="14" t="s">
        <v>353</v>
      </c>
      <c r="F24" s="14">
        <v>31</v>
      </c>
      <c r="G24" s="14">
        <v>25</v>
      </c>
      <c r="H24" s="15">
        <v>-0.24</v>
      </c>
      <c r="I24">
        <v>33.5</v>
      </c>
      <c r="J24">
        <v>4</v>
      </c>
    </row>
    <row r="25" spans="1:10">
      <c r="A25">
        <v>0</v>
      </c>
      <c r="B25" s="16">
        <v>17023</v>
      </c>
      <c r="C25" s="17" t="s">
        <v>292</v>
      </c>
      <c r="D25" s="17" t="s">
        <v>294</v>
      </c>
      <c r="E25" s="17" t="s">
        <v>353</v>
      </c>
      <c r="F25" s="17">
        <v>25</v>
      </c>
      <c r="G25" s="17">
        <v>19.899999999999999</v>
      </c>
      <c r="H25" s="15">
        <v>-0.25628140703517599</v>
      </c>
      <c r="I25">
        <v>27.5</v>
      </c>
      <c r="J25" t="e">
        <v>#N/A</v>
      </c>
    </row>
    <row r="26" spans="1:10">
      <c r="A26">
        <v>0</v>
      </c>
      <c r="B26" s="13">
        <v>19608</v>
      </c>
      <c r="C26" s="14" t="s">
        <v>295</v>
      </c>
      <c r="D26" s="14" t="s">
        <v>296</v>
      </c>
      <c r="E26" s="14" t="s">
        <v>353</v>
      </c>
      <c r="F26" s="14">
        <v>39</v>
      </c>
      <c r="G26" s="14">
        <v>32</v>
      </c>
      <c r="H26" s="15">
        <v>-0.21875</v>
      </c>
      <c r="I26">
        <v>38.5</v>
      </c>
      <c r="J26">
        <v>4</v>
      </c>
    </row>
    <row r="27" spans="1:10">
      <c r="A27">
        <v>0</v>
      </c>
      <c r="B27" s="16">
        <v>19946</v>
      </c>
      <c r="C27" s="17" t="s">
        <v>297</v>
      </c>
      <c r="D27" s="17" t="s">
        <v>298</v>
      </c>
      <c r="E27" s="17" t="s">
        <v>353</v>
      </c>
      <c r="F27" s="17">
        <v>23.66</v>
      </c>
      <c r="G27" s="17">
        <v>19.899999999999999</v>
      </c>
      <c r="H27" s="15">
        <v>-0.18894472361809053</v>
      </c>
      <c r="I27">
        <v>22.5</v>
      </c>
      <c r="J27" t="e">
        <v>#N/A</v>
      </c>
    </row>
    <row r="28" spans="1:10">
      <c r="A28">
        <v>0</v>
      </c>
      <c r="B28" s="13">
        <v>30337</v>
      </c>
      <c r="C28" s="14" t="s">
        <v>299</v>
      </c>
      <c r="D28" s="14" t="s">
        <v>300</v>
      </c>
      <c r="E28" s="14" t="s">
        <v>353</v>
      </c>
      <c r="F28" s="14">
        <v>12.63</v>
      </c>
      <c r="G28" s="14">
        <v>9.9</v>
      </c>
      <c r="H28" s="15">
        <v>-0.27575757575757581</v>
      </c>
      <c r="I28">
        <v>11.8</v>
      </c>
      <c r="J28">
        <v>15</v>
      </c>
    </row>
    <row r="29" spans="1:10">
      <c r="A29">
        <v>0</v>
      </c>
      <c r="B29" s="16">
        <v>30563</v>
      </c>
      <c r="C29" s="17" t="s">
        <v>301</v>
      </c>
      <c r="D29" s="17" t="s">
        <v>426</v>
      </c>
      <c r="E29" s="17" t="s">
        <v>353</v>
      </c>
      <c r="F29" s="17">
        <v>1.843</v>
      </c>
      <c r="G29" s="17">
        <v>1</v>
      </c>
      <c r="H29" s="15">
        <v>-0.84299999999999997</v>
      </c>
      <c r="J29" t="e">
        <v>#N/A</v>
      </c>
    </row>
    <row r="30" spans="1:10">
      <c r="A30">
        <v>0</v>
      </c>
      <c r="B30" s="13">
        <v>39271</v>
      </c>
      <c r="C30" s="14" t="s">
        <v>302</v>
      </c>
      <c r="D30" s="14" t="s">
        <v>257</v>
      </c>
      <c r="E30" s="14" t="s">
        <v>460</v>
      </c>
      <c r="F30" s="14">
        <v>29.548999999999999</v>
      </c>
      <c r="G30" s="14">
        <v>29.9</v>
      </c>
      <c r="H30" s="15">
        <v>1.1739130434782578E-2</v>
      </c>
      <c r="J30">
        <v>4</v>
      </c>
    </row>
    <row r="31" spans="1:10">
      <c r="B31">
        <v>78</v>
      </c>
      <c r="C31" s="19" t="s">
        <v>2750</v>
      </c>
      <c r="D31" s="20" t="s">
        <v>2780</v>
      </c>
      <c r="E31" s="19" t="s">
        <v>2782</v>
      </c>
      <c r="F31" s="19">
        <v>4.6529999999999996</v>
      </c>
      <c r="G31">
        <v>4</v>
      </c>
      <c r="H31">
        <f>(G31-F31)/F31</f>
        <v>-0.14033956587148069</v>
      </c>
    </row>
    <row r="32" spans="1:10">
      <c r="B32">
        <v>35927</v>
      </c>
      <c r="C32" s="20" t="s">
        <v>2751</v>
      </c>
      <c r="D32" s="19" t="s">
        <v>2781</v>
      </c>
      <c r="E32" s="19" t="s">
        <v>2782</v>
      </c>
      <c r="F32" s="20">
        <v>18.12</v>
      </c>
      <c r="G32">
        <v>15</v>
      </c>
      <c r="H32">
        <f t="shared" ref="H32:H51" si="0">(G32-F32)/F32</f>
        <v>-0.17218543046357621</v>
      </c>
    </row>
    <row r="33" spans="2:8">
      <c r="B33">
        <v>36431</v>
      </c>
      <c r="C33" s="19" t="s">
        <v>2752</v>
      </c>
      <c r="D33" s="20" t="s">
        <v>2781</v>
      </c>
      <c r="E33" s="19" t="s">
        <v>2782</v>
      </c>
      <c r="F33" s="19">
        <v>19</v>
      </c>
      <c r="G33">
        <v>15</v>
      </c>
      <c r="H33">
        <f t="shared" si="0"/>
        <v>-0.21052631578947367</v>
      </c>
    </row>
    <row r="34" spans="2:8">
      <c r="B34">
        <v>82179</v>
      </c>
      <c r="C34" s="20" t="s">
        <v>2753</v>
      </c>
      <c r="D34" t="s">
        <v>2759</v>
      </c>
      <c r="E34" s="19" t="s">
        <v>2782</v>
      </c>
      <c r="F34" s="20">
        <v>24.3</v>
      </c>
      <c r="G34">
        <v>26</v>
      </c>
      <c r="H34">
        <f t="shared" si="0"/>
        <v>6.9958847736625487E-2</v>
      </c>
    </row>
    <row r="35" spans="2:8">
      <c r="B35">
        <v>82184</v>
      </c>
      <c r="C35" s="19" t="s">
        <v>2754</v>
      </c>
      <c r="D35" t="s">
        <v>2759</v>
      </c>
      <c r="E35" s="19" t="s">
        <v>2782</v>
      </c>
      <c r="F35" s="19">
        <v>24.3</v>
      </c>
      <c r="G35">
        <v>26</v>
      </c>
      <c r="H35">
        <f t="shared" si="0"/>
        <v>6.9958847736625487E-2</v>
      </c>
    </row>
    <row r="36" spans="2:8">
      <c r="B36">
        <v>38689</v>
      </c>
      <c r="C36" s="20" t="s">
        <v>2755</v>
      </c>
      <c r="D36" t="s">
        <v>2768</v>
      </c>
      <c r="E36" s="19" t="s">
        <v>2782</v>
      </c>
      <c r="F36" s="20">
        <v>2.6</v>
      </c>
      <c r="G36">
        <v>3</v>
      </c>
      <c r="H36">
        <f t="shared" si="0"/>
        <v>0.1538461538461538</v>
      </c>
    </row>
    <row r="37" spans="2:8">
      <c r="B37">
        <v>763</v>
      </c>
      <c r="C37" s="19" t="s">
        <v>2756</v>
      </c>
      <c r="D37" t="s">
        <v>2779</v>
      </c>
      <c r="E37" s="19" t="s">
        <v>2782</v>
      </c>
      <c r="F37" s="19">
        <v>6.61</v>
      </c>
      <c r="G37">
        <v>5</v>
      </c>
      <c r="H37">
        <f t="shared" si="0"/>
        <v>-0.24357034795763999</v>
      </c>
    </row>
    <row r="38" spans="2:8">
      <c r="B38">
        <v>1800</v>
      </c>
      <c r="C38" s="20" t="s">
        <v>2757</v>
      </c>
      <c r="D38" t="s">
        <v>2758</v>
      </c>
      <c r="E38" s="19" t="s">
        <v>2782</v>
      </c>
      <c r="F38" s="20">
        <v>6.07</v>
      </c>
      <c r="G38">
        <v>3</v>
      </c>
      <c r="H38">
        <f t="shared" si="0"/>
        <v>-0.50576606260296542</v>
      </c>
    </row>
    <row r="39" spans="2:8">
      <c r="B39">
        <v>1544</v>
      </c>
      <c r="C39" s="19" t="s">
        <v>2760</v>
      </c>
      <c r="D39" t="s">
        <v>2778</v>
      </c>
      <c r="E39" s="19" t="s">
        <v>2782</v>
      </c>
      <c r="F39" s="19">
        <v>1.65</v>
      </c>
      <c r="G39">
        <v>1</v>
      </c>
      <c r="H39">
        <f t="shared" si="0"/>
        <v>-0.39393939393939392</v>
      </c>
    </row>
    <row r="40" spans="2:8">
      <c r="B40">
        <v>27689</v>
      </c>
      <c r="C40" s="20" t="s">
        <v>2761</v>
      </c>
      <c r="D40" t="s">
        <v>2777</v>
      </c>
      <c r="E40" s="19" t="s">
        <v>2782</v>
      </c>
      <c r="F40" s="20">
        <v>20.399999999999999</v>
      </c>
      <c r="G40">
        <v>16.5</v>
      </c>
      <c r="H40">
        <f t="shared" si="0"/>
        <v>-0.19117647058823523</v>
      </c>
    </row>
    <row r="41" spans="2:8">
      <c r="B41">
        <v>94</v>
      </c>
      <c r="C41" s="19" t="s">
        <v>2762</v>
      </c>
      <c r="D41" t="s">
        <v>2776</v>
      </c>
      <c r="E41" s="19" t="s">
        <v>2782</v>
      </c>
      <c r="F41" s="19">
        <v>22.23</v>
      </c>
      <c r="G41">
        <v>19</v>
      </c>
      <c r="H41">
        <f t="shared" si="0"/>
        <v>-0.14529914529914531</v>
      </c>
    </row>
    <row r="42" spans="2:8">
      <c r="B42">
        <v>272</v>
      </c>
      <c r="C42" s="20" t="s">
        <v>2763</v>
      </c>
      <c r="D42" t="s">
        <v>2775</v>
      </c>
      <c r="E42" s="19" t="s">
        <v>2782</v>
      </c>
      <c r="F42" s="20">
        <v>7.9</v>
      </c>
      <c r="G42">
        <v>6.8</v>
      </c>
      <c r="H42">
        <f t="shared" si="0"/>
        <v>-0.13924050632911397</v>
      </c>
    </row>
    <row r="43" spans="2:8">
      <c r="B43">
        <v>560</v>
      </c>
      <c r="C43" s="19" t="s">
        <v>2764</v>
      </c>
      <c r="D43" t="s">
        <v>2774</v>
      </c>
      <c r="E43" s="19" t="s">
        <v>253</v>
      </c>
      <c r="F43" s="19">
        <v>1.94</v>
      </c>
      <c r="G43">
        <v>1</v>
      </c>
      <c r="H43">
        <f t="shared" si="0"/>
        <v>-0.4845360824742268</v>
      </c>
    </row>
    <row r="44" spans="2:8">
      <c r="B44">
        <v>1527</v>
      </c>
      <c r="C44" s="20" t="s">
        <v>2765</v>
      </c>
      <c r="D44" t="s">
        <v>2773</v>
      </c>
      <c r="E44" s="19" t="s">
        <v>2782</v>
      </c>
      <c r="F44" s="20">
        <v>12.128</v>
      </c>
      <c r="G44">
        <v>9</v>
      </c>
      <c r="H44">
        <f t="shared" si="0"/>
        <v>-0.2579155672823219</v>
      </c>
    </row>
    <row r="45" spans="2:8">
      <c r="B45">
        <v>2176</v>
      </c>
      <c r="C45" s="19" t="s">
        <v>2766</v>
      </c>
      <c r="D45" t="s">
        <v>2772</v>
      </c>
      <c r="E45" s="19" t="s">
        <v>2782</v>
      </c>
      <c r="F45" s="19">
        <v>11</v>
      </c>
      <c r="G45">
        <v>8</v>
      </c>
      <c r="H45">
        <f t="shared" si="0"/>
        <v>-0.27272727272727271</v>
      </c>
    </row>
    <row r="46" spans="2:8">
      <c r="B46">
        <v>40516</v>
      </c>
      <c r="C46" s="20" t="s">
        <v>2767</v>
      </c>
      <c r="D46" t="s">
        <v>2770</v>
      </c>
      <c r="E46" s="19" t="s">
        <v>2783</v>
      </c>
      <c r="F46" s="20">
        <v>0.376</v>
      </c>
      <c r="G46">
        <v>0.1</v>
      </c>
      <c r="H46">
        <f t="shared" si="0"/>
        <v>-0.73404255319148937</v>
      </c>
    </row>
    <row r="47" spans="2:8">
      <c r="B47">
        <v>25391</v>
      </c>
      <c r="C47" s="19" t="s">
        <v>2769</v>
      </c>
      <c r="D47" t="s">
        <v>2771</v>
      </c>
      <c r="E47" s="19" t="s">
        <v>2784</v>
      </c>
      <c r="F47" s="19">
        <v>123</v>
      </c>
      <c r="G47">
        <v>280</v>
      </c>
      <c r="H47">
        <f t="shared" si="0"/>
        <v>1.2764227642276422</v>
      </c>
    </row>
    <row r="48" spans="2:8">
      <c r="B48">
        <v>10832</v>
      </c>
      <c r="C48" s="20" t="s">
        <v>2785</v>
      </c>
      <c r="D48" t="s">
        <v>2774</v>
      </c>
      <c r="E48" s="19" t="s">
        <v>2782</v>
      </c>
      <c r="F48" s="20">
        <v>4.2</v>
      </c>
      <c r="G48">
        <v>4</v>
      </c>
      <c r="H48">
        <f t="shared" si="0"/>
        <v>-4.7619047619047658E-2</v>
      </c>
    </row>
    <row r="49" spans="2:8">
      <c r="B49">
        <v>67448</v>
      </c>
      <c r="C49" s="19" t="s">
        <v>2786</v>
      </c>
      <c r="D49" t="s">
        <v>2787</v>
      </c>
      <c r="E49" s="19" t="s">
        <v>2782</v>
      </c>
      <c r="F49" s="19">
        <v>11.27</v>
      </c>
      <c r="G49">
        <v>13.5</v>
      </c>
      <c r="H49">
        <f t="shared" si="0"/>
        <v>0.19787045252883767</v>
      </c>
    </row>
    <row r="50" spans="2:8">
      <c r="B50">
        <v>117980</v>
      </c>
      <c r="C50" s="20" t="s">
        <v>2788</v>
      </c>
      <c r="D50" t="s">
        <v>2790</v>
      </c>
      <c r="E50" s="19" t="s">
        <v>253</v>
      </c>
      <c r="F50" s="20">
        <v>4.0999999999999996</v>
      </c>
      <c r="G50">
        <v>3.5</v>
      </c>
      <c r="H50">
        <f t="shared" si="0"/>
        <v>-0.14634146341463408</v>
      </c>
    </row>
    <row r="51" spans="2:8">
      <c r="B51">
        <v>30352</v>
      </c>
      <c r="C51" s="19" t="s">
        <v>2789</v>
      </c>
      <c r="D51" t="s">
        <v>2776</v>
      </c>
      <c r="E51" s="19" t="s">
        <v>2782</v>
      </c>
      <c r="F51" s="19">
        <v>2.4500000000000002</v>
      </c>
      <c r="G51">
        <v>3</v>
      </c>
      <c r="H51">
        <f t="shared" si="0"/>
        <v>0.22448979591836726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五折品种</vt:lpstr>
      <vt:lpstr>特价品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2013-01-10T02:35:59Z</dcterms:modified>
</cp:coreProperties>
</file>