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春节期间2.9-2.18日门店销售毛利额目标及任务" sheetId="6" r:id="rId1"/>
    <sheet name="片区目标" sheetId="5" r:id="rId2"/>
  </sheets>
  <externalReferences>
    <externalReference r:id="rId3"/>
  </externalReferences>
  <definedNames>
    <definedName name="_xlnm._FilterDatabase" localSheetId="0" hidden="1">'春节期间2.9-2.18日门店销售毛利额目标及任务'!$A$2:$X$150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<sst xmlns="http://schemas.openxmlformats.org/spreadsheetml/2006/main" count="809" uniqueCount="278">
  <si>
    <t>24年春节期间PK任务</t>
  </si>
  <si>
    <t>门店类别</t>
  </si>
  <si>
    <t>片区名称</t>
  </si>
  <si>
    <t>分组</t>
  </si>
  <si>
    <t>PK时间</t>
  </si>
  <si>
    <t>备注</t>
  </si>
  <si>
    <t>PK金</t>
  </si>
  <si>
    <t>2024.2.9--2.18日基础总任务
（一档任务）</t>
  </si>
  <si>
    <t>2024.2.9--2.18基础日均任务
（一档任务）</t>
  </si>
  <si>
    <t>2024.2.9--2.18日冲刺总任务
（二档任务）</t>
  </si>
  <si>
    <t>2024.2.9--2.18冲刺日均任务
（二档任务）</t>
  </si>
  <si>
    <t>序号</t>
  </si>
  <si>
    <t>门店ID</t>
  </si>
  <si>
    <t>门店名称</t>
  </si>
  <si>
    <t>销售</t>
  </si>
  <si>
    <t>毛利率</t>
  </si>
  <si>
    <t>毛利额</t>
  </si>
  <si>
    <t>泰和二街</t>
  </si>
  <si>
    <t>A3</t>
  </si>
  <si>
    <t>东南片区</t>
  </si>
  <si>
    <t>2.9-2.18</t>
  </si>
  <si>
    <t>彭州致和路店</t>
  </si>
  <si>
    <t>西门二片</t>
  </si>
  <si>
    <t>梨花街</t>
  </si>
  <si>
    <t>旗舰片区</t>
  </si>
  <si>
    <t>39.15%</t>
  </si>
  <si>
    <t>新都区新都街道万和北路药店</t>
  </si>
  <si>
    <t>成华区万科路药店</t>
  </si>
  <si>
    <t>高新区民丰大道西段药店</t>
  </si>
  <si>
    <t>A2</t>
  </si>
  <si>
    <t>锦江区庆云南街药店</t>
  </si>
  <si>
    <t>五津西路药店</t>
  </si>
  <si>
    <t>新津片区</t>
  </si>
  <si>
    <t>30.34%</t>
  </si>
  <si>
    <t>光华村街药店</t>
  </si>
  <si>
    <t>西门一片</t>
  </si>
  <si>
    <t>花照壁中横街</t>
  </si>
  <si>
    <t>新都区新繁镇繁江北路药店</t>
  </si>
  <si>
    <t>光华药店</t>
  </si>
  <si>
    <t>成都成汉太极大药房有限公司</t>
  </si>
  <si>
    <t>A1</t>
  </si>
  <si>
    <t>四川太极浆洗街药店</t>
  </si>
  <si>
    <t>青羊区十二桥药店</t>
  </si>
  <si>
    <t>青羊区北东街店</t>
  </si>
  <si>
    <t>三医院店（青龙街）</t>
  </si>
  <si>
    <t>旗舰店</t>
  </si>
  <si>
    <t>23年春节期间特药销售28.77万</t>
  </si>
  <si>
    <t>光华西一路</t>
  </si>
  <si>
    <t>B2</t>
  </si>
  <si>
    <t>东昌路店</t>
  </si>
  <si>
    <t>B1</t>
  </si>
  <si>
    <t>金牛区交大路第三药店</t>
  </si>
  <si>
    <t>崔家店路药店</t>
  </si>
  <si>
    <t>金马河</t>
  </si>
  <si>
    <t>金丝街药店</t>
  </si>
  <si>
    <t>静沙路</t>
  </si>
  <si>
    <t>雅安市太极智慧云医药科技有限公司</t>
  </si>
  <si>
    <t>24年春节任务</t>
  </si>
  <si>
    <t>蜀辉路店</t>
  </si>
  <si>
    <t>34.68%</t>
  </si>
  <si>
    <t>四川太极金牛区银沙路药店</t>
  </si>
  <si>
    <t>大悦路店</t>
  </si>
  <si>
    <t>银河北街</t>
  </si>
  <si>
    <t>33.52%</t>
  </si>
  <si>
    <t>新乐中街药店</t>
  </si>
  <si>
    <t>34.52%</t>
  </si>
  <si>
    <t>锦江区水杉街药店</t>
  </si>
  <si>
    <t>36.97%</t>
  </si>
  <si>
    <t>高新区大源北街药店</t>
  </si>
  <si>
    <t>新都区马超东路店</t>
  </si>
  <si>
    <t>武侯区科华街药店</t>
  </si>
  <si>
    <t>32.97%</t>
  </si>
  <si>
    <t>清江东路药店</t>
  </si>
  <si>
    <t>32.79%</t>
  </si>
  <si>
    <t>武侯区顺和街店</t>
  </si>
  <si>
    <t>32.21%</t>
  </si>
  <si>
    <t>锦江区观音桥街药店</t>
  </si>
  <si>
    <t>35.65%</t>
  </si>
  <si>
    <t>永康东路药店</t>
  </si>
  <si>
    <t>崇州片区</t>
  </si>
  <si>
    <t>新园大道药店</t>
  </si>
  <si>
    <t>34.07%</t>
  </si>
  <si>
    <t>成华区华泰路药店</t>
  </si>
  <si>
    <t>38.26%</t>
  </si>
  <si>
    <t>紫薇东路</t>
  </si>
  <si>
    <t>成华杉板桥南一路店</t>
  </si>
  <si>
    <t>34%</t>
  </si>
  <si>
    <t>四川太极金牛区蜀汉路药店</t>
  </si>
  <si>
    <t>37.11%</t>
  </si>
  <si>
    <t>通盈街药店</t>
  </si>
  <si>
    <t>35.44%</t>
  </si>
  <si>
    <t>贝森北路</t>
  </si>
  <si>
    <t>32.63%</t>
  </si>
  <si>
    <t>新津邓双镇岷江店</t>
  </si>
  <si>
    <t>36.92%</t>
  </si>
  <si>
    <t>花照壁</t>
  </si>
  <si>
    <t>35.25%</t>
  </si>
  <si>
    <t>二环路北四段药店（汇融名城）</t>
  </si>
  <si>
    <t>土龙路药店</t>
  </si>
  <si>
    <t>枣子巷药店</t>
  </si>
  <si>
    <t>培华东路店（六医院店）</t>
  </si>
  <si>
    <t>郫县郫筒镇一环路东南段药店</t>
  </si>
  <si>
    <t>大邑县晋原镇内蒙古大道桃源药店</t>
  </si>
  <si>
    <t>城郊一片</t>
  </si>
  <si>
    <t>成华区羊子山西路药店（兴元华盛）</t>
  </si>
  <si>
    <t>32.87%</t>
  </si>
  <si>
    <t>成华区华油路药店</t>
  </si>
  <si>
    <t>31.27%</t>
  </si>
  <si>
    <t>怀远店</t>
  </si>
  <si>
    <t>33.59%</t>
  </si>
  <si>
    <t>锦江区榕声路店</t>
  </si>
  <si>
    <t>33.65%</t>
  </si>
  <si>
    <t>邛崃中心药店</t>
  </si>
  <si>
    <t>32.48%</t>
  </si>
  <si>
    <t>四川太极新津五津西路二店</t>
  </si>
  <si>
    <t>杏林路</t>
  </si>
  <si>
    <t>水碾河</t>
  </si>
  <si>
    <t>C2</t>
  </si>
  <si>
    <t>33.74%</t>
  </si>
  <si>
    <t>邛崃市临邛镇凤凰大道药店</t>
  </si>
  <si>
    <t>32.06%</t>
  </si>
  <si>
    <t>大邑蜀望路店</t>
  </si>
  <si>
    <t>33.63%</t>
  </si>
  <si>
    <t>逸都路店</t>
  </si>
  <si>
    <t>红高路店</t>
  </si>
  <si>
    <t>大邑南街店</t>
  </si>
  <si>
    <t>33.09%</t>
  </si>
  <si>
    <t>天顺路店</t>
  </si>
  <si>
    <t>C1</t>
  </si>
  <si>
    <t>32.04%</t>
  </si>
  <si>
    <t>沙河源药店</t>
  </si>
  <si>
    <t>不参加</t>
  </si>
  <si>
    <t>吉瑞三路</t>
  </si>
  <si>
    <t>38.93%</t>
  </si>
  <si>
    <t>双流县西航港街道锦华路一段药店</t>
  </si>
  <si>
    <t>31.4%</t>
  </si>
  <si>
    <t>高新区天久南巷药店</t>
  </si>
  <si>
    <t>元通大道店</t>
  </si>
  <si>
    <t>32.59%</t>
  </si>
  <si>
    <t>金牛区黄苑东街药店</t>
  </si>
  <si>
    <t>33.96%</t>
  </si>
  <si>
    <t>建业路药店</t>
  </si>
  <si>
    <t>青羊区文和路药店</t>
  </si>
  <si>
    <t>大田坎街药店</t>
  </si>
  <si>
    <t>中和公济桥路药店</t>
  </si>
  <si>
    <t>35.03%</t>
  </si>
  <si>
    <t>中和大道药店</t>
  </si>
  <si>
    <t>成华区万宇路药店</t>
  </si>
  <si>
    <t>34.35%</t>
  </si>
  <si>
    <t>大华街药店</t>
  </si>
  <si>
    <t>驷马桥店</t>
  </si>
  <si>
    <t>38.02%</t>
  </si>
  <si>
    <t>崇州中心店</t>
  </si>
  <si>
    <t>35.4%</t>
  </si>
  <si>
    <t>观音阁店</t>
  </si>
  <si>
    <t>沙湾东一路</t>
  </si>
  <si>
    <t>32.82%</t>
  </si>
  <si>
    <t>金巷西街店</t>
  </si>
  <si>
    <t>33.97%</t>
  </si>
  <si>
    <t>医贸大道店</t>
  </si>
  <si>
    <t>32.67%</t>
  </si>
  <si>
    <t>经一路店</t>
  </si>
  <si>
    <t>35.74%</t>
  </si>
  <si>
    <t>长寿路</t>
  </si>
  <si>
    <t>34.03%</t>
  </si>
  <si>
    <t>倪家桥</t>
  </si>
  <si>
    <t>33.94%</t>
  </si>
  <si>
    <t>金祥店</t>
  </si>
  <si>
    <t>37.01%</t>
  </si>
  <si>
    <t>成华区华康路药店</t>
  </si>
  <si>
    <t>37.54%</t>
  </si>
  <si>
    <t>大石西路药店</t>
  </si>
  <si>
    <t>34.23%</t>
  </si>
  <si>
    <t>宏济路</t>
  </si>
  <si>
    <t>39.6%</t>
  </si>
  <si>
    <t>金牛区金沙路药店</t>
  </si>
  <si>
    <t>32.11%</t>
  </si>
  <si>
    <t>丝竹路</t>
  </si>
  <si>
    <t>33.31%</t>
  </si>
  <si>
    <t>锦江区劼人路药店</t>
  </si>
  <si>
    <t>五福桥东路</t>
  </si>
  <si>
    <t>蜀州中路店</t>
  </si>
  <si>
    <t>32.16%</t>
  </si>
  <si>
    <t>蜀源路店</t>
  </si>
  <si>
    <t>34.1%</t>
  </si>
  <si>
    <t>兴义镇万兴路药店</t>
  </si>
  <si>
    <t>34.96%</t>
  </si>
  <si>
    <t>潘家街店</t>
  </si>
  <si>
    <t>34.05%</t>
  </si>
  <si>
    <t>尚贤坊街药店</t>
  </si>
  <si>
    <t>新津武阳西路</t>
  </si>
  <si>
    <t>35.43%</t>
  </si>
  <si>
    <t>武侯区高攀西巷药店</t>
  </si>
  <si>
    <t>大邑县晋源镇东壕沟段药店</t>
  </si>
  <si>
    <t>武侯区聚萃街药店</t>
  </si>
  <si>
    <t>红星店</t>
  </si>
  <si>
    <t>38.78%</t>
  </si>
  <si>
    <t>锦江区柳翠路药店</t>
  </si>
  <si>
    <t>33.85%</t>
  </si>
  <si>
    <t>都江堰药店</t>
  </si>
  <si>
    <t>32.54%</t>
  </si>
  <si>
    <t>都江堰宝莲路</t>
  </si>
  <si>
    <t>邛崃翠荫街</t>
  </si>
  <si>
    <t>31.71%</t>
  </si>
  <si>
    <t>邛崃市羊安镇永康大道药店</t>
  </si>
  <si>
    <t>35.49%</t>
  </si>
  <si>
    <t>西部店</t>
  </si>
  <si>
    <t>三江店</t>
  </si>
  <si>
    <t>37.78%</t>
  </si>
  <si>
    <t>金带街药店</t>
  </si>
  <si>
    <t>34.9%</t>
  </si>
  <si>
    <t>郫县郫筒镇东大街药店</t>
  </si>
  <si>
    <t>38.4%</t>
  </si>
  <si>
    <t>蜀兴路店</t>
  </si>
  <si>
    <t>32.39%</t>
  </si>
  <si>
    <t>大邑县晋原镇东街药店</t>
  </si>
  <si>
    <t>双林路药店</t>
  </si>
  <si>
    <t>青羊区童子街</t>
  </si>
  <si>
    <t>35.98%</t>
  </si>
  <si>
    <t>都江堰市蒲阳路药店</t>
  </si>
  <si>
    <t>光华北五路店</t>
  </si>
  <si>
    <t>33.58%</t>
  </si>
  <si>
    <t>科华北路</t>
  </si>
  <si>
    <t>38.88%</t>
  </si>
  <si>
    <t>元华二巷</t>
  </si>
  <si>
    <t>温江区公平街道江安路药店</t>
  </si>
  <si>
    <t>37.04%</t>
  </si>
  <si>
    <t>都江堰市蒲阳镇堰问道西路药店</t>
  </si>
  <si>
    <t>37.35%</t>
  </si>
  <si>
    <t>西林一街</t>
  </si>
  <si>
    <t>36.28%</t>
  </si>
  <si>
    <t>都江堰奎光路中段药店</t>
  </si>
  <si>
    <t>35.84%</t>
  </si>
  <si>
    <t>大邑县新场镇文昌街药店</t>
  </si>
  <si>
    <t>32.71%</t>
  </si>
  <si>
    <t>新下街</t>
  </si>
  <si>
    <t>30.05%</t>
  </si>
  <si>
    <t>都江堰聚源镇药店</t>
  </si>
  <si>
    <t>33.45%</t>
  </si>
  <si>
    <t>都江堰幸福镇翔凤路药店</t>
  </si>
  <si>
    <t>33.2%</t>
  </si>
  <si>
    <t>大邑县沙渠镇方圆路药店</t>
  </si>
  <si>
    <t>33.38%</t>
  </si>
  <si>
    <t>大邑县安仁镇千禧街药店</t>
  </si>
  <si>
    <t>31.59%</t>
  </si>
  <si>
    <t>武侯区佳灵路</t>
  </si>
  <si>
    <t>华泰路二药店</t>
  </si>
  <si>
    <t>双流区东升街道三强西路药店</t>
  </si>
  <si>
    <t>35.89%</t>
  </si>
  <si>
    <t>尚锦路店</t>
  </si>
  <si>
    <t>大邑县晋原镇子龙路店</t>
  </si>
  <si>
    <t>30.67%</t>
  </si>
  <si>
    <t>大邑县晋原镇北街药店</t>
  </si>
  <si>
    <t>30.09%</t>
  </si>
  <si>
    <t>邛崃市临邛镇洪川小区药店</t>
  </si>
  <si>
    <t>32.89%</t>
  </si>
  <si>
    <t>大邑县晋原镇通达东路五段药店</t>
  </si>
  <si>
    <t>都江堰景中路店</t>
  </si>
  <si>
    <t>温江店</t>
  </si>
  <si>
    <t>泰和二街三药店</t>
  </si>
  <si>
    <t>四川太极高新区剑南大道药店</t>
  </si>
  <si>
    <t>25年春节任务</t>
  </si>
  <si>
    <t>24年春节期间片区pk目标及任务</t>
  </si>
  <si>
    <r>
      <rPr>
        <sz val="10.5"/>
        <color rgb="FF000000"/>
        <rFont val="等线"/>
        <charset val="134"/>
      </rPr>
      <t>片区名称</t>
    </r>
  </si>
  <si>
    <r>
      <rPr>
        <sz val="10.5"/>
        <color rgb="FF000000"/>
        <rFont val="等线"/>
        <charset val="134"/>
      </rPr>
      <t>门店数</t>
    </r>
  </si>
  <si>
    <r>
      <rPr>
        <sz val="10.5"/>
        <color rgb="FF000000"/>
        <rFont val="等线"/>
        <charset val="134"/>
      </rPr>
      <t>销售</t>
    </r>
  </si>
  <si>
    <r>
      <rPr>
        <sz val="10.5"/>
        <color rgb="FF000000"/>
        <rFont val="等线"/>
        <charset val="134"/>
      </rPr>
      <t>毛利</t>
    </r>
  </si>
  <si>
    <r>
      <rPr>
        <sz val="10.5"/>
        <color rgb="FF000000"/>
        <rFont val="等线"/>
        <charset val="134"/>
      </rPr>
      <t>毛利率</t>
    </r>
  </si>
  <si>
    <r>
      <rPr>
        <b/>
        <sz val="10.5"/>
        <color rgb="FF000000"/>
        <rFont val="宋体"/>
        <charset val="134"/>
      </rPr>
      <t>分组</t>
    </r>
  </si>
  <si>
    <r>
      <rPr>
        <b/>
        <sz val="10.5"/>
        <color rgb="FFFF0000"/>
        <rFont val="宋体"/>
        <charset val="134"/>
      </rPr>
      <t>片长投入</t>
    </r>
  </si>
  <si>
    <t>门店投入</t>
  </si>
  <si>
    <r>
      <rPr>
        <b/>
        <sz val="10.5"/>
        <color rgb="FF000000"/>
        <rFont val="Times New Roman"/>
        <charset val="134"/>
      </rPr>
      <t>PK</t>
    </r>
    <r>
      <rPr>
        <b/>
        <sz val="10.5"/>
        <color rgb="FF000000"/>
        <rFont val="宋体"/>
        <charset val="134"/>
      </rPr>
      <t>规则（10天合并考核）</t>
    </r>
  </si>
  <si>
    <r>
      <rPr>
        <b/>
        <sz val="10.5"/>
        <color rgb="FFFF0000"/>
        <rFont val="宋体"/>
        <charset val="134"/>
      </rPr>
      <t>PK金</t>
    </r>
  </si>
  <si>
    <t>pk金</t>
  </si>
  <si>
    <r>
      <rPr>
        <sz val="10.5"/>
        <color rgb="FF000000"/>
        <rFont val="宋体"/>
        <charset val="134"/>
      </rPr>
      <t>（1）每组片区</t>
    </r>
    <r>
      <rPr>
        <sz val="10.5"/>
        <color rgb="FFFF0000"/>
        <rFont val="宋体"/>
        <charset val="134"/>
      </rPr>
      <t>1档销售完成率排名第一，获得同组未完成1档销售片区投入的PK奖励。</t>
    </r>
  </si>
  <si>
    <r>
      <rPr>
        <sz val="10.5"/>
        <color rgb="FF000000"/>
        <rFont val="宋体"/>
        <charset val="134"/>
      </rPr>
      <t>（2）同组片区均达成1档销售，</t>
    </r>
    <r>
      <rPr>
        <sz val="10.5"/>
        <color rgb="FFFF0000"/>
        <rFont val="宋体"/>
        <charset val="134"/>
      </rPr>
      <t>退回片区PK金，片区销售完成率第一名PK奖励由公司支出同等金额。</t>
    </r>
  </si>
  <si>
    <t>（3）同组片区均未达到1档销售 ， 投入PK金归公司。</t>
  </si>
  <si>
    <r>
      <rPr>
        <b/>
        <sz val="10.5"/>
        <color rgb="FF000000"/>
        <rFont val="等线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</si>
</sst>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6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.5"/>
      <color rgb="FF000000"/>
      <name val="等线"/>
      <charset val="134"/>
      <scheme val="minor"/>
    </font>
    <font>
      <b/>
      <sz val="10.5"/>
      <color rgb="FF000000"/>
      <name val="宋体"/>
      <charset val="134"/>
    </font>
    <font>
      <b/>
      <sz val="10.5"/>
      <color rgb="FFFF0000"/>
      <name val="宋体"/>
      <charset val="134"/>
    </font>
    <font>
      <sz val="10.5"/>
      <name val="等线"/>
      <charset val="134"/>
    </font>
    <font>
      <sz val="10.5"/>
      <name val="等线"/>
      <charset val="134"/>
      <scheme val="minor"/>
    </font>
    <font>
      <b/>
      <sz val="10.5"/>
      <name val="宋体"/>
      <charset val="134"/>
    </font>
    <font>
      <b/>
      <sz val="10.5"/>
      <color rgb="FF000000"/>
      <name val="等线"/>
      <charset val="134"/>
      <scheme val="minor"/>
    </font>
    <font>
      <b/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2"/>
      <color rgb="FFFF0000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EA3324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0.5"/>
      <color rgb="FF000000"/>
      <name val="等线"/>
      <charset val="134"/>
    </font>
    <font>
      <sz val="10.5"/>
      <color rgb="FFFF0000"/>
      <name val="宋体"/>
      <charset val="134"/>
    </font>
    <font>
      <b/>
      <sz val="10.5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3" borderId="2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4" applyNumberFormat="0" applyAlignment="0" applyProtection="0">
      <alignment vertical="center"/>
    </xf>
    <xf numFmtId="0" fontId="32" fillId="5" borderId="25" applyNumberFormat="0" applyAlignment="0" applyProtection="0">
      <alignment vertical="center"/>
    </xf>
    <xf numFmtId="0" fontId="33" fillId="5" borderId="24" applyNumberFormat="0" applyAlignment="0" applyProtection="0">
      <alignment vertical="center"/>
    </xf>
    <xf numFmtId="0" fontId="34" fillId="6" borderId="26" applyNumberFormat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177" fontId="13" fillId="0" borderId="4" xfId="0" applyNumberFormat="1" applyFont="1" applyFill="1" applyBorder="1" applyAlignment="1" applyProtection="1">
      <alignment horizontal="center" vertical="center" wrapText="1"/>
    </xf>
    <xf numFmtId="177" fontId="13" fillId="0" borderId="5" xfId="0" applyNumberFormat="1" applyFont="1" applyFill="1" applyBorder="1" applyAlignment="1" applyProtection="1">
      <alignment horizontal="center" vertical="center"/>
    </xf>
    <xf numFmtId="177" fontId="13" fillId="0" borderId="6" xfId="0" applyNumberFormat="1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177" fontId="13" fillId="0" borderId="7" xfId="0" applyNumberFormat="1" applyFont="1" applyFill="1" applyBorder="1" applyAlignment="1" applyProtection="1">
      <alignment horizontal="center" vertical="center" wrapText="1"/>
    </xf>
    <xf numFmtId="9" fontId="13" fillId="0" borderId="2" xfId="0" applyNumberFormat="1" applyFont="1" applyFill="1" applyBorder="1" applyAlignment="1" applyProtection="1">
      <alignment horizontal="center" vertical="center" wrapText="1"/>
    </xf>
    <xf numFmtId="177" fontId="13" fillId="0" borderId="8" xfId="0" applyNumberFormat="1" applyFont="1" applyFill="1" applyBorder="1" applyAlignment="1" applyProtection="1">
      <alignment horizontal="center" vertical="center" wrapText="1"/>
    </xf>
    <xf numFmtId="177" fontId="13" fillId="0" borderId="9" xfId="0" applyNumberFormat="1" applyFont="1" applyFill="1" applyBorder="1" applyAlignment="1" applyProtection="1">
      <alignment horizontal="center" vertical="center"/>
    </xf>
    <xf numFmtId="177" fontId="13" fillId="0" borderId="10" xfId="0" applyNumberFormat="1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177" fontId="14" fillId="0" borderId="7" xfId="0" applyNumberFormat="1" applyFont="1" applyFill="1" applyBorder="1" applyAlignment="1" applyProtection="1">
      <alignment horizontal="center" vertical="center"/>
    </xf>
    <xf numFmtId="9" fontId="14" fillId="0" borderId="7" xfId="0" applyNumberFormat="1" applyFont="1" applyFill="1" applyBorder="1" applyAlignment="1" applyProtection="1">
      <alignment horizontal="center" vertical="center" wrapText="1"/>
    </xf>
    <xf numFmtId="177" fontId="14" fillId="0" borderId="11" xfId="0" applyNumberFormat="1" applyFont="1" applyFill="1" applyBorder="1" applyAlignment="1" applyProtection="1">
      <alignment horizontal="center" vertical="center" wrapText="1"/>
    </xf>
    <xf numFmtId="177" fontId="15" fillId="0" borderId="7" xfId="0" applyNumberFormat="1" applyFont="1" applyFill="1" applyBorder="1" applyAlignment="1" applyProtection="1">
      <alignment horizontal="center" vertical="center" wrapText="1"/>
    </xf>
    <xf numFmtId="177" fontId="16" fillId="0" borderId="2" xfId="0" applyNumberFormat="1" applyFont="1" applyFill="1" applyBorder="1" applyAlignment="1" applyProtection="1">
      <alignment horizontal="center" vertical="center" wrapText="1"/>
    </xf>
    <xf numFmtId="177" fontId="14" fillId="0" borderId="9" xfId="0" applyNumberFormat="1" applyFont="1" applyFill="1" applyBorder="1" applyAlignment="1" applyProtection="1">
      <alignment horizontal="center" vertical="center" wrapText="1"/>
    </xf>
    <xf numFmtId="177" fontId="15" fillId="0" borderId="7" xfId="0" applyNumberFormat="1" applyFont="1" applyFill="1" applyBorder="1" applyAlignment="1" applyProtection="1">
      <alignment horizontal="center" vertical="center"/>
    </xf>
    <xf numFmtId="177" fontId="14" fillId="0" borderId="2" xfId="0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center" vertical="center" wrapText="1"/>
    </xf>
    <xf numFmtId="177" fontId="14" fillId="0" borderId="5" xfId="0" applyNumberFormat="1" applyFont="1" applyFill="1" applyBorder="1" applyAlignment="1" applyProtection="1">
      <alignment horizontal="center" vertical="center"/>
    </xf>
    <xf numFmtId="177" fontId="14" fillId="0" borderId="9" xfId="0" applyNumberFormat="1" applyFont="1" applyFill="1" applyBorder="1" applyAlignment="1" applyProtection="1">
      <alignment horizontal="center" vertical="center"/>
    </xf>
    <xf numFmtId="177" fontId="14" fillId="0" borderId="11" xfId="0" applyNumberFormat="1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177" fontId="14" fillId="2" borderId="7" xfId="0" applyNumberFormat="1" applyFont="1" applyFill="1" applyBorder="1" applyAlignment="1" applyProtection="1">
      <alignment horizontal="center" vertical="center"/>
    </xf>
    <xf numFmtId="9" fontId="14" fillId="2" borderId="7" xfId="0" applyNumberFormat="1" applyFont="1" applyFill="1" applyBorder="1" applyAlignment="1" applyProtection="1">
      <alignment horizontal="center" vertical="center" wrapText="1"/>
    </xf>
    <xf numFmtId="177" fontId="14" fillId="2" borderId="5" xfId="0" applyNumberFormat="1" applyFont="1" applyFill="1" applyBorder="1" applyAlignment="1" applyProtection="1">
      <alignment horizontal="center" vertical="center"/>
    </xf>
    <xf numFmtId="177" fontId="15" fillId="2" borderId="7" xfId="0" applyNumberFormat="1" applyFont="1" applyFill="1" applyBorder="1" applyAlignment="1" applyProtection="1">
      <alignment horizontal="center" vertical="center" wrapText="1"/>
    </xf>
    <xf numFmtId="177" fontId="16" fillId="2" borderId="2" xfId="0" applyNumberFormat="1" applyFont="1" applyFill="1" applyBorder="1" applyAlignment="1" applyProtection="1">
      <alignment horizontal="center" vertical="center" wrapText="1"/>
    </xf>
    <xf numFmtId="177" fontId="17" fillId="0" borderId="2" xfId="0" applyNumberFormat="1" applyFont="1" applyFill="1" applyBorder="1" applyAlignment="1" applyProtection="1">
      <alignment horizontal="center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177" fontId="15" fillId="0" borderId="13" xfId="0" applyNumberFormat="1" applyFont="1" applyFill="1" applyBorder="1" applyAlignment="1" applyProtection="1">
      <alignment horizontal="center" vertical="center"/>
    </xf>
    <xf numFmtId="177" fontId="14" fillId="0" borderId="14" xfId="0" applyNumberFormat="1" applyFont="1" applyFill="1" applyBorder="1" applyAlignment="1" applyProtection="1">
      <alignment horizontal="center" vertical="center"/>
    </xf>
    <xf numFmtId="177" fontId="14" fillId="0" borderId="15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horizontal="center" vertical="center"/>
    </xf>
    <xf numFmtId="177" fontId="14" fillId="0" borderId="16" xfId="0" applyNumberFormat="1" applyFont="1" applyFill="1" applyBorder="1" applyAlignment="1" applyProtection="1">
      <alignment horizontal="center" vertical="center"/>
    </xf>
    <xf numFmtId="177" fontId="14" fillId="0" borderId="3" xfId="0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177" fontId="14" fillId="0" borderId="7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/>
    </xf>
    <xf numFmtId="177" fontId="17" fillId="0" borderId="7" xfId="0" applyNumberFormat="1" applyFont="1" applyFill="1" applyBorder="1" applyAlignment="1" applyProtection="1">
      <alignment horizontal="center" vertical="center"/>
    </xf>
    <xf numFmtId="9" fontId="17" fillId="0" borderId="7" xfId="0" applyNumberFormat="1" applyFont="1" applyFill="1" applyBorder="1" applyAlignment="1" applyProtection="1">
      <alignment horizontal="center" vertical="center" wrapText="1"/>
    </xf>
    <xf numFmtId="9" fontId="17" fillId="0" borderId="9" xfId="0" applyNumberFormat="1" applyFont="1" applyFill="1" applyBorder="1" applyAlignment="1" applyProtection="1">
      <alignment horizontal="center" vertical="center" wrapText="1"/>
    </xf>
    <xf numFmtId="177" fontId="17" fillId="0" borderId="12" xfId="0" applyNumberFormat="1" applyFont="1" applyFill="1" applyBorder="1" applyAlignment="1" applyProtection="1">
      <alignment horizontal="center" vertical="center"/>
    </xf>
    <xf numFmtId="177" fontId="17" fillId="0" borderId="13" xfId="0" applyNumberFormat="1" applyFont="1" applyFill="1" applyBorder="1" applyAlignment="1" applyProtection="1">
      <alignment horizontal="center" vertical="center"/>
    </xf>
    <xf numFmtId="177" fontId="18" fillId="0" borderId="6" xfId="0" applyNumberFormat="1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center" vertical="center" wrapText="1"/>
    </xf>
    <xf numFmtId="10" fontId="18" fillId="0" borderId="1" xfId="0" applyNumberFormat="1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18" fillId="0" borderId="10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 applyProtection="1">
      <alignment horizontal="center" vertical="center"/>
    </xf>
    <xf numFmtId="177" fontId="15" fillId="0" borderId="17" xfId="0" applyNumberFormat="1" applyFont="1" applyFill="1" applyBorder="1" applyAlignment="1" applyProtection="1">
      <alignment horizontal="center" vertical="center"/>
    </xf>
    <xf numFmtId="10" fontId="15" fillId="0" borderId="17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5" fillId="2" borderId="2" xfId="0" applyNumberFormat="1" applyFont="1" applyFill="1" applyBorder="1" applyAlignment="1" applyProtection="1">
      <alignment horizontal="center" vertical="center"/>
    </xf>
    <xf numFmtId="177" fontId="15" fillId="2" borderId="17" xfId="0" applyNumberFormat="1" applyFont="1" applyFill="1" applyBorder="1" applyAlignment="1" applyProtection="1">
      <alignment horizontal="center" vertical="center"/>
    </xf>
    <xf numFmtId="10" fontId="15" fillId="2" borderId="17" xfId="0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9" fontId="15" fillId="0" borderId="17" xfId="0" applyNumberFormat="1" applyFont="1" applyFill="1" applyBorder="1" applyAlignment="1" applyProtection="1">
      <alignment horizontal="center" vertical="center"/>
    </xf>
    <xf numFmtId="177" fontId="17" fillId="0" borderId="17" xfId="0" applyNumberFormat="1" applyFont="1" applyFill="1" applyBorder="1" applyAlignment="1" applyProtection="1">
      <alignment horizontal="center" vertical="center"/>
    </xf>
    <xf numFmtId="10" fontId="17" fillId="0" borderId="17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77" fontId="17" fillId="0" borderId="16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4" fillId="0" borderId="17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</xf>
    <xf numFmtId="177" fontId="17" fillId="0" borderId="15" xfId="0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9" fontId="15" fillId="0" borderId="7" xfId="0" applyNumberFormat="1" applyFont="1" applyFill="1" applyBorder="1" applyAlignment="1" applyProtection="1">
      <alignment horizontal="center" vertical="center" wrapText="1"/>
    </xf>
    <xf numFmtId="177" fontId="15" fillId="0" borderId="16" xfId="0" applyNumberFormat="1" applyFont="1" applyFill="1" applyBorder="1" applyAlignment="1" applyProtection="1">
      <alignment horizontal="center" vertical="center"/>
    </xf>
    <xf numFmtId="177" fontId="15" fillId="0" borderId="19" xfId="0" applyNumberFormat="1" applyFont="1" applyFill="1" applyBorder="1" applyAlignment="1" applyProtection="1">
      <alignment horizontal="center" vertical="center"/>
    </xf>
    <xf numFmtId="9" fontId="14" fillId="0" borderId="5" xfId="0" applyNumberFormat="1" applyFont="1" applyFill="1" applyBorder="1" applyAlignment="1" applyProtection="1">
      <alignment horizontal="center" vertical="center" wrapText="1"/>
    </xf>
    <xf numFmtId="177" fontId="14" fillId="0" borderId="6" xfId="0" applyNumberFormat="1" applyFont="1" applyFill="1" applyBorder="1" applyAlignment="1" applyProtection="1">
      <alignment horizontal="center" vertical="center"/>
    </xf>
    <xf numFmtId="9" fontId="14" fillId="0" borderId="1" xfId="0" applyNumberFormat="1" applyFont="1" applyFill="1" applyBorder="1" applyAlignment="1" applyProtection="1">
      <alignment horizontal="center" vertical="center" wrapText="1"/>
    </xf>
    <xf numFmtId="177" fontId="15" fillId="0" borderId="13" xfId="0" applyNumberFormat="1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9" fontId="14" fillId="0" borderId="15" xfId="0" applyNumberFormat="1" applyFont="1" applyFill="1" applyBorder="1" applyAlignment="1" applyProtection="1">
      <alignment horizontal="center" vertical="center" wrapText="1"/>
    </xf>
    <xf numFmtId="177" fontId="14" fillId="0" borderId="4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</xf>
    <xf numFmtId="9" fontId="17" fillId="0" borderId="1" xfId="0" applyNumberFormat="1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5" fillId="0" borderId="6" xfId="0" applyNumberFormat="1" applyFont="1" applyFill="1" applyBorder="1" applyAlignment="1" applyProtection="1">
      <alignment horizontal="center" vertical="center"/>
    </xf>
    <xf numFmtId="10" fontId="15" fillId="0" borderId="20" xfId="0" applyNumberFormat="1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0" fontId="14" fillId="0" borderId="15" xfId="0" applyNumberFormat="1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26149;&#33410;&#26399;&#38388;&#20998;&#38376;&#24215;&#38144;&#21806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>销售笔数</v>
          </cell>
          <cell r="F1" t="str">
            <v>平均客单价</v>
          </cell>
          <cell r="G1" t="str">
            <v>收入</v>
          </cell>
          <cell r="H1" t="str">
            <v>毛利</v>
          </cell>
          <cell r="I1" t="str">
            <v>毛利率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片区主管</v>
          </cell>
          <cell r="E2" t="str">
            <v>销售笔数</v>
          </cell>
          <cell r="F2" t="str">
            <v>平均客单价</v>
          </cell>
          <cell r="G2" t="str">
            <v>收入</v>
          </cell>
          <cell r="H2" t="str">
            <v>毛利</v>
          </cell>
          <cell r="I2" t="str">
            <v>毛利率</v>
          </cell>
        </row>
        <row r="3">
          <cell r="A3">
            <v>307</v>
          </cell>
          <cell r="B3" t="str">
            <v>四川太极旗舰店</v>
          </cell>
          <cell r="C3" t="str">
            <v>旗舰片区</v>
          </cell>
          <cell r="D3" t="str">
            <v>谭勤娟</v>
          </cell>
          <cell r="E3">
            <v>1484</v>
          </cell>
          <cell r="F3">
            <v>359.06</v>
          </cell>
          <cell r="G3">
            <v>532838.46</v>
          </cell>
          <cell r="H3">
            <v>85666.75</v>
          </cell>
          <cell r="I3" t="str">
            <v>16.07%</v>
          </cell>
        </row>
        <row r="4">
          <cell r="A4">
            <v>114685</v>
          </cell>
          <cell r="B4" t="str">
            <v>四川太极青羊区青龙街药店</v>
          </cell>
          <cell r="C4" t="str">
            <v>旗舰片区</v>
          </cell>
          <cell r="D4" t="str">
            <v>谭勤娟</v>
          </cell>
          <cell r="E4">
            <v>818</v>
          </cell>
          <cell r="F4">
            <v>197.41</v>
          </cell>
          <cell r="G4">
            <v>161478.96</v>
          </cell>
          <cell r="H4">
            <v>22670.06</v>
          </cell>
          <cell r="I4" t="str">
            <v>14.03%</v>
          </cell>
        </row>
        <row r="5">
          <cell r="A5">
            <v>517</v>
          </cell>
          <cell r="B5" t="str">
            <v>四川太极青羊区北东街店</v>
          </cell>
          <cell r="C5" t="str">
            <v>西门一片</v>
          </cell>
          <cell r="D5" t="str">
            <v>刘琴英</v>
          </cell>
          <cell r="E5">
            <v>1220</v>
          </cell>
          <cell r="F5">
            <v>109.43</v>
          </cell>
          <cell r="G5">
            <v>133509.04</v>
          </cell>
          <cell r="H5">
            <v>31588.2</v>
          </cell>
          <cell r="I5" t="str">
            <v>23.65%</v>
          </cell>
        </row>
        <row r="6">
          <cell r="A6">
            <v>582</v>
          </cell>
          <cell r="B6" t="str">
            <v>四川太极青羊区十二桥药店</v>
          </cell>
          <cell r="C6" t="str">
            <v>西门一片</v>
          </cell>
          <cell r="D6" t="str">
            <v>刘琴英</v>
          </cell>
          <cell r="E6">
            <v>902</v>
          </cell>
          <cell r="F6">
            <v>146.52</v>
          </cell>
          <cell r="G6">
            <v>132164</v>
          </cell>
          <cell r="H6">
            <v>30216.51</v>
          </cell>
          <cell r="I6" t="str">
            <v>22.86%</v>
          </cell>
        </row>
        <row r="7">
          <cell r="A7">
            <v>337</v>
          </cell>
          <cell r="B7" t="str">
            <v>四川太极浆洗街药店</v>
          </cell>
          <cell r="C7" t="str">
            <v>旗舰片区</v>
          </cell>
          <cell r="D7" t="str">
            <v>谭勤娟</v>
          </cell>
          <cell r="E7">
            <v>1253</v>
          </cell>
          <cell r="F7">
            <v>103.24</v>
          </cell>
          <cell r="G7">
            <v>129363.42</v>
          </cell>
          <cell r="H7">
            <v>38434.97</v>
          </cell>
          <cell r="I7" t="str">
            <v>29.71%</v>
          </cell>
        </row>
        <row r="8">
          <cell r="A8">
            <v>329</v>
          </cell>
          <cell r="B8" t="str">
            <v>四川太极温江店</v>
          </cell>
          <cell r="C8" t="str">
            <v>西门二片</v>
          </cell>
          <cell r="D8" t="str">
            <v>林禹帅</v>
          </cell>
          <cell r="E8">
            <v>326</v>
          </cell>
          <cell r="F8">
            <v>378.25</v>
          </cell>
          <cell r="G8">
            <v>123309.2</v>
          </cell>
          <cell r="H8">
            <v>36715.41</v>
          </cell>
          <cell r="I8" t="str">
            <v>29.77%</v>
          </cell>
        </row>
        <row r="9">
          <cell r="A9">
            <v>750</v>
          </cell>
          <cell r="B9" t="str">
            <v>成都成汉太极大药房有限公司</v>
          </cell>
          <cell r="C9" t="str">
            <v>旗舰片区</v>
          </cell>
          <cell r="D9" t="str">
            <v>谭勤娟</v>
          </cell>
          <cell r="E9">
            <v>618</v>
          </cell>
          <cell r="F9">
            <v>164.15</v>
          </cell>
          <cell r="G9">
            <v>101443.86</v>
          </cell>
          <cell r="H9">
            <v>33587.4</v>
          </cell>
          <cell r="I9" t="str">
            <v>33.1%</v>
          </cell>
        </row>
        <row r="10">
          <cell r="A10">
            <v>343</v>
          </cell>
          <cell r="B10" t="str">
            <v>四川太极光华药店</v>
          </cell>
          <cell r="C10" t="str">
            <v>西门一片</v>
          </cell>
          <cell r="D10" t="str">
            <v>刘琴英</v>
          </cell>
          <cell r="E10">
            <v>687</v>
          </cell>
          <cell r="F10">
            <v>141.11</v>
          </cell>
          <cell r="G10">
            <v>96943.88</v>
          </cell>
          <cell r="H10">
            <v>29282.79</v>
          </cell>
          <cell r="I10" t="str">
            <v>30.2%</v>
          </cell>
        </row>
        <row r="11">
          <cell r="A11">
            <v>111400</v>
          </cell>
          <cell r="B11" t="str">
            <v>四川太极邛崃市文君街道杏林路药店</v>
          </cell>
          <cell r="C11" t="str">
            <v>城郊一片</v>
          </cell>
          <cell r="D11" t="str">
            <v>任会茹</v>
          </cell>
          <cell r="E11">
            <v>636</v>
          </cell>
          <cell r="F11">
            <v>137.83</v>
          </cell>
          <cell r="G11">
            <v>87662.46</v>
          </cell>
          <cell r="H11">
            <v>21509.67</v>
          </cell>
          <cell r="I11" t="str">
            <v>24.53%</v>
          </cell>
        </row>
        <row r="12">
          <cell r="A12">
            <v>341</v>
          </cell>
          <cell r="B12" t="str">
            <v>四川太极邛崃中心药店</v>
          </cell>
          <cell r="C12" t="str">
            <v>城郊一片</v>
          </cell>
          <cell r="D12" t="str">
            <v>任会茹</v>
          </cell>
          <cell r="E12">
            <v>753</v>
          </cell>
          <cell r="F12">
            <v>112.94</v>
          </cell>
          <cell r="G12">
            <v>85044.96</v>
          </cell>
          <cell r="H12">
            <v>27627.74</v>
          </cell>
          <cell r="I12" t="str">
            <v>32.48%</v>
          </cell>
        </row>
        <row r="13">
          <cell r="A13">
            <v>730</v>
          </cell>
          <cell r="B13" t="str">
            <v>四川太极新都区新繁镇繁江北路药店</v>
          </cell>
          <cell r="C13" t="str">
            <v>西门二片</v>
          </cell>
          <cell r="D13" t="str">
            <v>林禹帅</v>
          </cell>
          <cell r="E13">
            <v>841</v>
          </cell>
          <cell r="F13">
            <v>94.89</v>
          </cell>
          <cell r="G13">
            <v>79805.13</v>
          </cell>
          <cell r="H13">
            <v>24111.82</v>
          </cell>
          <cell r="I13" t="str">
            <v>30.21%</v>
          </cell>
        </row>
        <row r="14">
          <cell r="A14">
            <v>117491</v>
          </cell>
          <cell r="B14" t="str">
            <v>四川太极金牛区花照壁中横街药店</v>
          </cell>
          <cell r="C14" t="str">
            <v>西门一片</v>
          </cell>
          <cell r="D14" t="str">
            <v>刘琴英</v>
          </cell>
          <cell r="E14">
            <v>460</v>
          </cell>
          <cell r="F14">
            <v>171.69</v>
          </cell>
          <cell r="G14">
            <v>78977.55</v>
          </cell>
          <cell r="H14">
            <v>13949.36</v>
          </cell>
          <cell r="I14" t="str">
            <v>17.66%</v>
          </cell>
        </row>
        <row r="15">
          <cell r="A15">
            <v>365</v>
          </cell>
          <cell r="B15" t="str">
            <v>四川太极光华村街药店</v>
          </cell>
          <cell r="C15" t="str">
            <v>西门一片</v>
          </cell>
          <cell r="D15" t="str">
            <v>刘琴英</v>
          </cell>
          <cell r="E15">
            <v>820</v>
          </cell>
          <cell r="F15">
            <v>95</v>
          </cell>
          <cell r="G15">
            <v>77900.4</v>
          </cell>
          <cell r="H15">
            <v>21433.31</v>
          </cell>
          <cell r="I15" t="str">
            <v>27.51%</v>
          </cell>
        </row>
        <row r="16">
          <cell r="A16">
            <v>108656</v>
          </cell>
          <cell r="B16" t="str">
            <v>四川太极新津县五津镇五津西路二药房</v>
          </cell>
          <cell r="C16" t="str">
            <v>新津片</v>
          </cell>
          <cell r="D16" t="str">
            <v>王燕丽</v>
          </cell>
          <cell r="E16">
            <v>562</v>
          </cell>
          <cell r="F16">
            <v>112.73</v>
          </cell>
          <cell r="G16">
            <v>63353.43</v>
          </cell>
          <cell r="H16">
            <v>17228.8</v>
          </cell>
          <cell r="I16" t="str">
            <v>27.19%</v>
          </cell>
        </row>
        <row r="17">
          <cell r="A17">
            <v>385</v>
          </cell>
          <cell r="B17" t="str">
            <v>四川太极五津西路药店</v>
          </cell>
          <cell r="C17" t="str">
            <v>新津片</v>
          </cell>
          <cell r="D17" t="str">
            <v>王燕丽</v>
          </cell>
          <cell r="E17">
            <v>550</v>
          </cell>
          <cell r="F17">
            <v>111.87</v>
          </cell>
          <cell r="G17">
            <v>61527.32</v>
          </cell>
          <cell r="H17">
            <v>18667.93</v>
          </cell>
          <cell r="I17" t="str">
            <v>30.34%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>旗舰片区</v>
          </cell>
          <cell r="D18" t="str">
            <v>谭勤娟</v>
          </cell>
          <cell r="E18">
            <v>453</v>
          </cell>
          <cell r="F18">
            <v>127.98</v>
          </cell>
          <cell r="G18">
            <v>57972.83</v>
          </cell>
          <cell r="H18">
            <v>13698.83</v>
          </cell>
          <cell r="I18" t="str">
            <v>23.62%</v>
          </cell>
        </row>
        <row r="19">
          <cell r="A19">
            <v>571</v>
          </cell>
          <cell r="B19" t="str">
            <v>四川太极高新区锦城大道药店</v>
          </cell>
          <cell r="C19" t="str">
            <v>东南片区</v>
          </cell>
          <cell r="D19" t="str">
            <v>曾蕾蕾</v>
          </cell>
          <cell r="E19">
            <v>536</v>
          </cell>
          <cell r="F19">
            <v>102.58</v>
          </cell>
          <cell r="G19">
            <v>54980.44</v>
          </cell>
          <cell r="H19">
            <v>17919.29</v>
          </cell>
          <cell r="I19" t="str">
            <v>32.59%</v>
          </cell>
        </row>
        <row r="20">
          <cell r="A20">
            <v>546</v>
          </cell>
          <cell r="B20" t="str">
            <v>四川太极锦江区榕声路店</v>
          </cell>
          <cell r="C20" t="str">
            <v>东南片区</v>
          </cell>
          <cell r="D20" t="str">
            <v>曾蕾蕾</v>
          </cell>
          <cell r="E20">
            <v>577</v>
          </cell>
          <cell r="F20">
            <v>90.89</v>
          </cell>
          <cell r="G20">
            <v>52444.1</v>
          </cell>
          <cell r="H20">
            <v>17650.94</v>
          </cell>
          <cell r="I20" t="str">
            <v>33.65%</v>
          </cell>
        </row>
        <row r="21">
          <cell r="A21">
            <v>54</v>
          </cell>
          <cell r="B21" t="str">
            <v>四川太极怀远店</v>
          </cell>
          <cell r="C21" t="str">
            <v>崇州片</v>
          </cell>
          <cell r="D21" t="str">
            <v>胡建梅</v>
          </cell>
          <cell r="E21">
            <v>631</v>
          </cell>
          <cell r="F21">
            <v>80.31</v>
          </cell>
          <cell r="G21">
            <v>50677.15</v>
          </cell>
          <cell r="H21">
            <v>17025.81</v>
          </cell>
          <cell r="I21" t="str">
            <v>33.59%</v>
          </cell>
        </row>
        <row r="22">
          <cell r="A22">
            <v>578</v>
          </cell>
          <cell r="B22" t="str">
            <v>四川太极成华区华油路药店</v>
          </cell>
          <cell r="C22" t="str">
            <v>西门一片</v>
          </cell>
          <cell r="D22" t="str">
            <v>刘琴英</v>
          </cell>
          <cell r="E22">
            <v>398</v>
          </cell>
          <cell r="F22">
            <v>125.41</v>
          </cell>
          <cell r="G22">
            <v>49912.48</v>
          </cell>
          <cell r="H22">
            <v>15610.23</v>
          </cell>
          <cell r="I22" t="str">
            <v>31.27%</v>
          </cell>
        </row>
        <row r="23">
          <cell r="A23">
            <v>585</v>
          </cell>
          <cell r="B23" t="str">
            <v>四川太极成华区羊子山西路药店（兴元华盛）</v>
          </cell>
          <cell r="C23" t="str">
            <v>西门一片</v>
          </cell>
          <cell r="D23" t="str">
            <v>刘琴英</v>
          </cell>
          <cell r="E23">
            <v>651</v>
          </cell>
          <cell r="F23">
            <v>73.3</v>
          </cell>
          <cell r="G23">
            <v>47719.91</v>
          </cell>
          <cell r="H23">
            <v>15687.52</v>
          </cell>
          <cell r="I23" t="str">
            <v>32.87%</v>
          </cell>
        </row>
        <row r="24">
          <cell r="A24">
            <v>707</v>
          </cell>
          <cell r="B24" t="str">
            <v>四川太极成华区万科路药店</v>
          </cell>
          <cell r="C24" t="str">
            <v>东南片区</v>
          </cell>
          <cell r="D24" t="str">
            <v>曾蕾蕾</v>
          </cell>
          <cell r="E24">
            <v>603</v>
          </cell>
          <cell r="F24">
            <v>78.29</v>
          </cell>
          <cell r="G24">
            <v>47211.6</v>
          </cell>
          <cell r="H24">
            <v>11768.68</v>
          </cell>
          <cell r="I24" t="str">
            <v>24.92%</v>
          </cell>
        </row>
        <row r="25">
          <cell r="A25">
            <v>746</v>
          </cell>
          <cell r="B25" t="str">
            <v>四川太极大邑县晋原镇内蒙古大道桃源药店</v>
          </cell>
          <cell r="C25" t="str">
            <v>城郊一片</v>
          </cell>
          <cell r="D25" t="str">
            <v>任会茹</v>
          </cell>
          <cell r="E25">
            <v>692</v>
          </cell>
          <cell r="F25">
            <v>67.81</v>
          </cell>
          <cell r="G25">
            <v>46926.26</v>
          </cell>
          <cell r="H25">
            <v>14663.84</v>
          </cell>
          <cell r="I25" t="str">
            <v>31.24%</v>
          </cell>
        </row>
        <row r="26">
          <cell r="A26">
            <v>114844</v>
          </cell>
          <cell r="B26" t="str">
            <v>四川太极成华区培华东路药店</v>
          </cell>
          <cell r="C26" t="str">
            <v>西门一片</v>
          </cell>
          <cell r="D26" t="str">
            <v>刘琴英</v>
          </cell>
          <cell r="E26">
            <v>395</v>
          </cell>
          <cell r="F26">
            <v>115.27</v>
          </cell>
          <cell r="G26">
            <v>45533.02</v>
          </cell>
          <cell r="H26">
            <v>12325.52</v>
          </cell>
          <cell r="I26" t="str">
            <v>27.06%</v>
          </cell>
        </row>
        <row r="27">
          <cell r="A27">
            <v>107658</v>
          </cell>
          <cell r="B27" t="str">
            <v>四川太极新都区新都街道万和北路药店</v>
          </cell>
          <cell r="C27" t="str">
            <v>西门二片</v>
          </cell>
          <cell r="D27" t="str">
            <v>林禹帅</v>
          </cell>
          <cell r="E27">
            <v>744</v>
          </cell>
          <cell r="F27">
            <v>60.35</v>
          </cell>
          <cell r="G27">
            <v>44897.06</v>
          </cell>
          <cell r="H27">
            <v>14896.35</v>
          </cell>
          <cell r="I27" t="str">
            <v>33.17%</v>
          </cell>
        </row>
        <row r="28">
          <cell r="A28">
            <v>359</v>
          </cell>
          <cell r="B28" t="str">
            <v>四川太极枣子巷药店</v>
          </cell>
          <cell r="C28" t="str">
            <v>西门一片</v>
          </cell>
          <cell r="D28" t="str">
            <v>刘琴英</v>
          </cell>
          <cell r="E28">
            <v>539</v>
          </cell>
          <cell r="F28">
            <v>82.01</v>
          </cell>
          <cell r="G28">
            <v>44202.52</v>
          </cell>
          <cell r="H28">
            <v>14098.64</v>
          </cell>
          <cell r="I28" t="str">
            <v>31.89%</v>
          </cell>
        </row>
        <row r="29">
          <cell r="A29">
            <v>379</v>
          </cell>
          <cell r="B29" t="str">
            <v>四川太极土龙路药店</v>
          </cell>
          <cell r="C29" t="str">
            <v>西门一片</v>
          </cell>
          <cell r="D29" t="str">
            <v>刘琴英</v>
          </cell>
          <cell r="E29">
            <v>519</v>
          </cell>
          <cell r="F29">
            <v>83.3</v>
          </cell>
          <cell r="G29">
            <v>43230.7</v>
          </cell>
          <cell r="H29">
            <v>13349.26</v>
          </cell>
          <cell r="I29" t="str">
            <v>30.87%</v>
          </cell>
        </row>
        <row r="30">
          <cell r="A30">
            <v>581</v>
          </cell>
          <cell r="B30" t="str">
            <v>四川太极成华区二环路北四段药店（汇融名城）</v>
          </cell>
          <cell r="C30" t="str">
            <v>西门一片</v>
          </cell>
          <cell r="D30" t="str">
            <v>刘琴英</v>
          </cell>
          <cell r="E30">
            <v>623</v>
          </cell>
          <cell r="F30">
            <v>68.47</v>
          </cell>
          <cell r="G30">
            <v>42658.2</v>
          </cell>
          <cell r="H30">
            <v>13187.68</v>
          </cell>
          <cell r="I30" t="str">
            <v>30.91%</v>
          </cell>
        </row>
        <row r="31">
          <cell r="A31">
            <v>587</v>
          </cell>
          <cell r="B31" t="str">
            <v>四川太极都江堰景中路店</v>
          </cell>
          <cell r="C31" t="str">
            <v>城郊一片</v>
          </cell>
          <cell r="D31" t="str">
            <v>任会茹</v>
          </cell>
          <cell r="E31">
            <v>662</v>
          </cell>
          <cell r="F31">
            <v>63.68</v>
          </cell>
          <cell r="G31">
            <v>42156.88</v>
          </cell>
          <cell r="H31">
            <v>12087.75</v>
          </cell>
          <cell r="I31" t="str">
            <v>28.67%</v>
          </cell>
        </row>
        <row r="32">
          <cell r="A32">
            <v>111219</v>
          </cell>
          <cell r="B32" t="str">
            <v>四川太极金牛区花照壁药店</v>
          </cell>
          <cell r="C32" t="str">
            <v>西门一片</v>
          </cell>
          <cell r="D32" t="str">
            <v>刘琴英</v>
          </cell>
          <cell r="E32">
            <v>542</v>
          </cell>
          <cell r="F32">
            <v>76.03</v>
          </cell>
          <cell r="G32">
            <v>41205.88</v>
          </cell>
          <cell r="H32">
            <v>14526.52</v>
          </cell>
          <cell r="I32" t="str">
            <v>35.25%</v>
          </cell>
        </row>
        <row r="33">
          <cell r="A33">
            <v>717</v>
          </cell>
          <cell r="B33" t="str">
            <v>四川太极大邑县晋原镇通达东路五段药店</v>
          </cell>
          <cell r="C33" t="str">
            <v>城郊一片</v>
          </cell>
          <cell r="D33" t="str">
            <v>任会茹</v>
          </cell>
          <cell r="E33">
            <v>478</v>
          </cell>
          <cell r="F33">
            <v>86.05</v>
          </cell>
          <cell r="G33">
            <v>41132.66</v>
          </cell>
          <cell r="H33">
            <v>12619.32</v>
          </cell>
          <cell r="I33" t="str">
            <v>30.67%</v>
          </cell>
        </row>
        <row r="34">
          <cell r="A34">
            <v>514</v>
          </cell>
          <cell r="B34" t="str">
            <v>四川太极新津邓双镇岷江店</v>
          </cell>
          <cell r="C34" t="str">
            <v>新津片</v>
          </cell>
          <cell r="D34" t="str">
            <v>王燕丽</v>
          </cell>
          <cell r="E34">
            <v>604</v>
          </cell>
          <cell r="F34">
            <v>67.29</v>
          </cell>
          <cell r="G34">
            <v>40644.16</v>
          </cell>
          <cell r="H34">
            <v>15008.75</v>
          </cell>
          <cell r="I34" t="str">
            <v>36.92%</v>
          </cell>
        </row>
        <row r="35">
          <cell r="A35">
            <v>103198</v>
          </cell>
          <cell r="B35" t="str">
            <v>四川太极青羊区贝森北路药店</v>
          </cell>
          <cell r="C35" t="str">
            <v>西门一片</v>
          </cell>
          <cell r="D35" t="str">
            <v>刘琴英</v>
          </cell>
          <cell r="E35">
            <v>408</v>
          </cell>
          <cell r="F35">
            <v>97.09</v>
          </cell>
          <cell r="G35">
            <v>39612.35</v>
          </cell>
          <cell r="H35">
            <v>12928.8</v>
          </cell>
          <cell r="I35" t="str">
            <v>32.63%</v>
          </cell>
        </row>
        <row r="36">
          <cell r="A36">
            <v>373</v>
          </cell>
          <cell r="B36" t="str">
            <v>四川太极通盈街药店</v>
          </cell>
          <cell r="C36" t="str">
            <v>东南片区</v>
          </cell>
          <cell r="D36" t="str">
            <v>曾蕾蕾</v>
          </cell>
          <cell r="E36">
            <v>432</v>
          </cell>
          <cell r="F36">
            <v>91.38</v>
          </cell>
          <cell r="G36">
            <v>39477.29</v>
          </cell>
          <cell r="H36">
            <v>13992.34</v>
          </cell>
          <cell r="I36" t="str">
            <v>35.44%</v>
          </cell>
        </row>
        <row r="37">
          <cell r="A37">
            <v>106066</v>
          </cell>
          <cell r="B37" t="str">
            <v>四川太极锦江区梨花街药店</v>
          </cell>
          <cell r="C37" t="str">
            <v>旗舰片区</v>
          </cell>
          <cell r="D37" t="str">
            <v>谭勤娟</v>
          </cell>
          <cell r="E37">
            <v>532</v>
          </cell>
          <cell r="F37">
            <v>73.67</v>
          </cell>
          <cell r="G37">
            <v>39189.81</v>
          </cell>
          <cell r="H37">
            <v>15344.93</v>
          </cell>
          <cell r="I37" t="str">
            <v>39.15%</v>
          </cell>
        </row>
        <row r="38">
          <cell r="A38">
            <v>721</v>
          </cell>
          <cell r="B38" t="str">
            <v>四川太极邛崃市临邛镇洪川小区药店</v>
          </cell>
          <cell r="C38" t="str">
            <v>城郊一片</v>
          </cell>
          <cell r="D38" t="str">
            <v>任会茹</v>
          </cell>
          <cell r="E38">
            <v>567</v>
          </cell>
          <cell r="F38">
            <v>68.13</v>
          </cell>
          <cell r="G38">
            <v>38628.47</v>
          </cell>
          <cell r="H38">
            <v>12708.61</v>
          </cell>
          <cell r="I38" t="str">
            <v>32.89%</v>
          </cell>
        </row>
        <row r="39">
          <cell r="A39">
            <v>105267</v>
          </cell>
          <cell r="B39" t="str">
            <v>四川太极金牛区蜀汉路药店</v>
          </cell>
          <cell r="C39" t="str">
            <v>西门一片</v>
          </cell>
          <cell r="D39" t="str">
            <v>刘琴英</v>
          </cell>
          <cell r="E39">
            <v>486</v>
          </cell>
          <cell r="F39">
            <v>76.23</v>
          </cell>
          <cell r="G39">
            <v>37046.79</v>
          </cell>
          <cell r="H39">
            <v>13749.12</v>
          </cell>
          <cell r="I39" t="str">
            <v>37.11%</v>
          </cell>
        </row>
        <row r="40">
          <cell r="A40">
            <v>107728</v>
          </cell>
          <cell r="B40" t="str">
            <v>四川太极大邑县晋原镇北街药店</v>
          </cell>
          <cell r="C40" t="str">
            <v>城郊一片</v>
          </cell>
          <cell r="D40" t="str">
            <v>任会茹</v>
          </cell>
          <cell r="E40">
            <v>343</v>
          </cell>
          <cell r="F40">
            <v>107.67</v>
          </cell>
          <cell r="G40">
            <v>36931.26</v>
          </cell>
          <cell r="H40">
            <v>11114.52</v>
          </cell>
          <cell r="I40" t="str">
            <v>30.09%</v>
          </cell>
        </row>
        <row r="41">
          <cell r="A41">
            <v>539</v>
          </cell>
          <cell r="B41" t="str">
            <v>四川太极大邑县晋原镇子龙路店</v>
          </cell>
          <cell r="C41" t="str">
            <v>城郊一片</v>
          </cell>
          <cell r="D41" t="str">
            <v>任会茹</v>
          </cell>
          <cell r="E41">
            <v>485</v>
          </cell>
          <cell r="F41">
            <v>74.91</v>
          </cell>
          <cell r="G41">
            <v>36330.42</v>
          </cell>
          <cell r="H41">
            <v>11143.59</v>
          </cell>
          <cell r="I41" t="str">
            <v>30.67%</v>
          </cell>
        </row>
        <row r="42">
          <cell r="A42">
            <v>747</v>
          </cell>
          <cell r="B42" t="str">
            <v>四川太极郫县郫筒镇一环路东南段药店</v>
          </cell>
          <cell r="C42" t="str">
            <v>西门二片</v>
          </cell>
          <cell r="D42" t="str">
            <v>林禹帅</v>
          </cell>
          <cell r="E42">
            <v>415</v>
          </cell>
          <cell r="F42">
            <v>87.06</v>
          </cell>
          <cell r="G42">
            <v>36130.36</v>
          </cell>
          <cell r="H42">
            <v>10419.47</v>
          </cell>
          <cell r="I42" t="str">
            <v>28.83%</v>
          </cell>
        </row>
        <row r="43">
          <cell r="A43">
            <v>511</v>
          </cell>
          <cell r="B43" t="str">
            <v>四川太极成华杉板桥南一路店</v>
          </cell>
          <cell r="C43" t="str">
            <v>东南片区</v>
          </cell>
          <cell r="D43" t="str">
            <v>曾蕾蕾</v>
          </cell>
          <cell r="E43">
            <v>487</v>
          </cell>
          <cell r="F43">
            <v>74.11</v>
          </cell>
          <cell r="G43">
            <v>36089.45</v>
          </cell>
          <cell r="H43">
            <v>12270.81</v>
          </cell>
          <cell r="I43" t="str">
            <v>34%</v>
          </cell>
        </row>
        <row r="44">
          <cell r="A44">
            <v>113008</v>
          </cell>
          <cell r="B44" t="str">
            <v>四川太极成都高新区尚锦路药店</v>
          </cell>
          <cell r="C44" t="str">
            <v>西门二片</v>
          </cell>
          <cell r="D44" t="str">
            <v>林禹帅</v>
          </cell>
          <cell r="E44">
            <v>276</v>
          </cell>
          <cell r="F44">
            <v>130.44</v>
          </cell>
          <cell r="G44">
            <v>36001.29</v>
          </cell>
          <cell r="H44">
            <v>6861.08</v>
          </cell>
          <cell r="I44" t="str">
            <v>19.05%</v>
          </cell>
        </row>
        <row r="45">
          <cell r="A45">
            <v>105910</v>
          </cell>
          <cell r="B45" t="str">
            <v>四川太极高新区紫薇东路药店</v>
          </cell>
          <cell r="C45" t="str">
            <v>旗舰片区</v>
          </cell>
          <cell r="D45" t="str">
            <v>谭勤娟</v>
          </cell>
          <cell r="E45">
            <v>506</v>
          </cell>
          <cell r="F45">
            <v>71.15</v>
          </cell>
          <cell r="G45">
            <v>36000.01</v>
          </cell>
          <cell r="H45">
            <v>11373.73</v>
          </cell>
          <cell r="I45" t="str">
            <v>31.59%</v>
          </cell>
        </row>
        <row r="46">
          <cell r="A46">
            <v>712</v>
          </cell>
          <cell r="B46" t="str">
            <v>四川太极成华区华泰路药店</v>
          </cell>
          <cell r="C46" t="str">
            <v>东南片区</v>
          </cell>
          <cell r="D46" t="str">
            <v>曾蕾蕾</v>
          </cell>
          <cell r="E46">
            <v>618</v>
          </cell>
          <cell r="F46">
            <v>57.76</v>
          </cell>
          <cell r="G46">
            <v>35694.12</v>
          </cell>
          <cell r="H46">
            <v>13657.6</v>
          </cell>
          <cell r="I46" t="str">
            <v>38.26%</v>
          </cell>
        </row>
        <row r="47">
          <cell r="A47">
            <v>733</v>
          </cell>
          <cell r="B47" t="str">
            <v>四川太极双流区东升街道三强西路药店</v>
          </cell>
          <cell r="C47" t="str">
            <v>东南片区</v>
          </cell>
          <cell r="D47" t="str">
            <v>曾蕾蕾</v>
          </cell>
          <cell r="E47">
            <v>521</v>
          </cell>
          <cell r="F47">
            <v>68.26</v>
          </cell>
          <cell r="G47">
            <v>35564.16</v>
          </cell>
          <cell r="H47">
            <v>12764.52</v>
          </cell>
          <cell r="I47" t="str">
            <v>35.89%</v>
          </cell>
        </row>
        <row r="48">
          <cell r="A48">
            <v>377</v>
          </cell>
          <cell r="B48" t="str">
            <v>四川太极新园大道药店</v>
          </cell>
          <cell r="C48" t="str">
            <v>东南片区</v>
          </cell>
          <cell r="D48" t="str">
            <v>曾蕾蕾</v>
          </cell>
          <cell r="E48">
            <v>565</v>
          </cell>
          <cell r="F48">
            <v>62.48</v>
          </cell>
          <cell r="G48">
            <v>35298.83</v>
          </cell>
          <cell r="H48">
            <v>12028.2</v>
          </cell>
          <cell r="I48" t="str">
            <v>34.07%</v>
          </cell>
        </row>
        <row r="49">
          <cell r="A49">
            <v>122198</v>
          </cell>
          <cell r="B49" t="str">
            <v>四川太极成华区华泰路二药店</v>
          </cell>
          <cell r="C49" t="str">
            <v>东南片区</v>
          </cell>
          <cell r="D49" t="str">
            <v>曾蕾蕾</v>
          </cell>
          <cell r="E49">
            <v>355</v>
          </cell>
          <cell r="F49">
            <v>98.97</v>
          </cell>
          <cell r="G49">
            <v>35133.4</v>
          </cell>
          <cell r="H49">
            <v>10073.59</v>
          </cell>
          <cell r="I49" t="str">
            <v>28.67%</v>
          </cell>
        </row>
        <row r="50">
          <cell r="A50">
            <v>102565</v>
          </cell>
          <cell r="B50" t="str">
            <v>四川太极武侯区佳灵路药店</v>
          </cell>
          <cell r="C50" t="str">
            <v>西门一片</v>
          </cell>
          <cell r="D50" t="str">
            <v>刘琴英</v>
          </cell>
          <cell r="E50">
            <v>508</v>
          </cell>
          <cell r="F50">
            <v>68.98</v>
          </cell>
          <cell r="G50">
            <v>35041.34</v>
          </cell>
          <cell r="H50">
            <v>10021.37</v>
          </cell>
          <cell r="I50" t="str">
            <v>28.59%</v>
          </cell>
        </row>
        <row r="51">
          <cell r="A51">
            <v>104428</v>
          </cell>
          <cell r="B51" t="str">
            <v>四川太极崇州市崇阳镇永康东路药店 </v>
          </cell>
          <cell r="C51" t="str">
            <v>崇州片</v>
          </cell>
          <cell r="D51" t="str">
            <v>胡建梅</v>
          </cell>
          <cell r="E51">
            <v>485</v>
          </cell>
          <cell r="F51">
            <v>71.97</v>
          </cell>
          <cell r="G51">
            <v>34903.22</v>
          </cell>
          <cell r="H51">
            <v>10948.37</v>
          </cell>
          <cell r="I51" t="str">
            <v>31.36%</v>
          </cell>
        </row>
        <row r="52">
          <cell r="A52">
            <v>724</v>
          </cell>
          <cell r="B52" t="str">
            <v>四川太极锦江区观音桥街药店</v>
          </cell>
          <cell r="C52" t="str">
            <v>东南片区</v>
          </cell>
          <cell r="D52" t="str">
            <v>曾蕾蕾</v>
          </cell>
          <cell r="E52">
            <v>547</v>
          </cell>
          <cell r="F52">
            <v>63.34</v>
          </cell>
          <cell r="G52">
            <v>34647.57</v>
          </cell>
          <cell r="H52">
            <v>12355.31</v>
          </cell>
          <cell r="I52" t="str">
            <v>35.65%</v>
          </cell>
        </row>
        <row r="53">
          <cell r="A53">
            <v>594</v>
          </cell>
          <cell r="B53" t="str">
            <v>四川太极大邑县安仁镇千禧街药店</v>
          </cell>
          <cell r="C53" t="str">
            <v>城郊一片</v>
          </cell>
          <cell r="D53" t="str">
            <v>任会茹</v>
          </cell>
          <cell r="E53">
            <v>418</v>
          </cell>
          <cell r="F53">
            <v>82.05</v>
          </cell>
          <cell r="G53">
            <v>34296.44</v>
          </cell>
          <cell r="H53">
            <v>10834.86</v>
          </cell>
          <cell r="I53" t="str">
            <v>31.59%</v>
          </cell>
        </row>
        <row r="54">
          <cell r="A54">
            <v>716</v>
          </cell>
          <cell r="B54" t="str">
            <v>四川太极大邑县沙渠镇方圆路药店</v>
          </cell>
          <cell r="C54" t="str">
            <v>城郊一片</v>
          </cell>
          <cell r="D54" t="str">
            <v>任会茹</v>
          </cell>
          <cell r="E54">
            <v>368</v>
          </cell>
          <cell r="F54">
            <v>92.25</v>
          </cell>
          <cell r="G54">
            <v>33949.83</v>
          </cell>
          <cell r="H54">
            <v>11333.24</v>
          </cell>
          <cell r="I54" t="str">
            <v>33.38%</v>
          </cell>
        </row>
        <row r="55">
          <cell r="A55">
            <v>513</v>
          </cell>
          <cell r="B55" t="str">
            <v>四川太极武侯区顺和街店</v>
          </cell>
          <cell r="C55" t="str">
            <v>西门二片</v>
          </cell>
          <cell r="D55" t="str">
            <v>林禹帅</v>
          </cell>
          <cell r="E55">
            <v>332</v>
          </cell>
          <cell r="F55">
            <v>101.75</v>
          </cell>
          <cell r="G55">
            <v>33781.29</v>
          </cell>
          <cell r="H55">
            <v>10881.86</v>
          </cell>
          <cell r="I55" t="str">
            <v>32.21%</v>
          </cell>
        </row>
        <row r="56">
          <cell r="A56">
            <v>706</v>
          </cell>
          <cell r="B56" t="str">
            <v>四川太极都江堰幸福镇翔凤路药店</v>
          </cell>
          <cell r="C56" t="str">
            <v>城郊一片</v>
          </cell>
          <cell r="D56" t="str">
            <v>任会茹</v>
          </cell>
          <cell r="E56">
            <v>456</v>
          </cell>
          <cell r="F56">
            <v>74.07</v>
          </cell>
          <cell r="G56">
            <v>33776.19</v>
          </cell>
          <cell r="H56">
            <v>11214.48</v>
          </cell>
          <cell r="I56" t="str">
            <v>33.2%</v>
          </cell>
        </row>
        <row r="57">
          <cell r="A57">
            <v>713</v>
          </cell>
          <cell r="B57" t="str">
            <v>四川太极都江堰聚源镇药店</v>
          </cell>
          <cell r="C57" t="str">
            <v>城郊一片</v>
          </cell>
          <cell r="D57" t="str">
            <v>任会茹</v>
          </cell>
          <cell r="E57">
            <v>297</v>
          </cell>
          <cell r="F57">
            <v>112.63</v>
          </cell>
          <cell r="G57">
            <v>33450.45</v>
          </cell>
          <cell r="H57">
            <v>11191.34</v>
          </cell>
          <cell r="I57" t="str">
            <v>33.45%</v>
          </cell>
        </row>
        <row r="58">
          <cell r="A58">
            <v>357</v>
          </cell>
          <cell r="B58" t="str">
            <v>四川太极清江东路药店</v>
          </cell>
          <cell r="C58" t="str">
            <v>西门一片</v>
          </cell>
          <cell r="D58" t="str">
            <v>刘琴英</v>
          </cell>
          <cell r="E58">
            <v>454</v>
          </cell>
          <cell r="F58">
            <v>73.52</v>
          </cell>
          <cell r="G58">
            <v>33380.11</v>
          </cell>
          <cell r="H58">
            <v>10948.41</v>
          </cell>
          <cell r="I58" t="str">
            <v>32.79%</v>
          </cell>
        </row>
        <row r="59">
          <cell r="A59">
            <v>744</v>
          </cell>
          <cell r="B59" t="str">
            <v>四川太极武侯区科华街药店</v>
          </cell>
          <cell r="C59" t="str">
            <v>旗舰片区</v>
          </cell>
          <cell r="D59" t="str">
            <v>谭勤娟</v>
          </cell>
          <cell r="E59">
            <v>469</v>
          </cell>
          <cell r="F59">
            <v>71.05</v>
          </cell>
          <cell r="G59">
            <v>33323.33</v>
          </cell>
          <cell r="H59">
            <v>10988.09</v>
          </cell>
          <cell r="I59" t="str">
            <v>32.97%</v>
          </cell>
        </row>
        <row r="60">
          <cell r="A60">
            <v>709</v>
          </cell>
          <cell r="B60" t="str">
            <v>四川太极新都区马超东路店</v>
          </cell>
          <cell r="C60" t="str">
            <v>西门二片</v>
          </cell>
          <cell r="D60" t="str">
            <v>林禹帅</v>
          </cell>
          <cell r="E60">
            <v>407</v>
          </cell>
          <cell r="F60">
            <v>81.72</v>
          </cell>
          <cell r="G60">
            <v>33258.63</v>
          </cell>
          <cell r="H60">
            <v>8006.85</v>
          </cell>
          <cell r="I60" t="str">
            <v>24.07%</v>
          </cell>
        </row>
        <row r="61">
          <cell r="A61">
            <v>105751</v>
          </cell>
          <cell r="B61" t="str">
            <v>四川太极高新区新下街药店</v>
          </cell>
          <cell r="C61" t="str">
            <v>东南片区</v>
          </cell>
          <cell r="D61" t="str">
            <v>曾蕾蕾</v>
          </cell>
          <cell r="E61">
            <v>424</v>
          </cell>
          <cell r="F61">
            <v>73.79</v>
          </cell>
          <cell r="G61">
            <v>31286.8</v>
          </cell>
          <cell r="H61">
            <v>9401.87</v>
          </cell>
          <cell r="I61" t="str">
            <v>30.05%</v>
          </cell>
        </row>
        <row r="62">
          <cell r="A62">
            <v>720</v>
          </cell>
          <cell r="B62" t="str">
            <v>四川太极大邑县新场镇文昌街药店</v>
          </cell>
          <cell r="C62" t="str">
            <v>城郊一片</v>
          </cell>
          <cell r="D62" t="str">
            <v>任会茹</v>
          </cell>
          <cell r="E62">
            <v>505</v>
          </cell>
          <cell r="F62">
            <v>61.95</v>
          </cell>
          <cell r="G62">
            <v>31285.19</v>
          </cell>
          <cell r="H62">
            <v>10235.88</v>
          </cell>
          <cell r="I62" t="str">
            <v>32.71%</v>
          </cell>
        </row>
        <row r="63">
          <cell r="A63">
            <v>737</v>
          </cell>
          <cell r="B63" t="str">
            <v>四川太极高新区大源北街药店</v>
          </cell>
          <cell r="C63" t="str">
            <v>东南片区</v>
          </cell>
          <cell r="D63" t="str">
            <v>曾蕾蕾</v>
          </cell>
          <cell r="E63">
            <v>468</v>
          </cell>
          <cell r="F63">
            <v>66.5</v>
          </cell>
          <cell r="G63">
            <v>31124.02</v>
          </cell>
          <cell r="H63">
            <v>9819.21</v>
          </cell>
          <cell r="I63" t="str">
            <v>31.54%</v>
          </cell>
        </row>
        <row r="64">
          <cell r="A64">
            <v>704</v>
          </cell>
          <cell r="B64" t="str">
            <v>四川太极都江堰奎光路中段药店</v>
          </cell>
          <cell r="C64" t="str">
            <v>城郊一片</v>
          </cell>
          <cell r="D64" t="str">
            <v>任会茹</v>
          </cell>
          <cell r="E64">
            <v>507</v>
          </cell>
          <cell r="F64">
            <v>61.34</v>
          </cell>
          <cell r="G64">
            <v>31098.5</v>
          </cell>
          <cell r="H64">
            <v>11146.14</v>
          </cell>
          <cell r="I64" t="str">
            <v>35.84%</v>
          </cell>
        </row>
        <row r="65">
          <cell r="A65">
            <v>120844</v>
          </cell>
          <cell r="B65" t="str">
            <v>四川太极彭州市致和镇南三环路药店</v>
          </cell>
          <cell r="C65" t="str">
            <v>西门二片</v>
          </cell>
          <cell r="D65" t="str">
            <v>林禹帅</v>
          </cell>
          <cell r="E65">
            <v>355</v>
          </cell>
          <cell r="F65">
            <v>86.45</v>
          </cell>
          <cell r="G65">
            <v>30688.65</v>
          </cell>
          <cell r="H65">
            <v>8778.2</v>
          </cell>
          <cell r="I65" t="str">
            <v>28.6%</v>
          </cell>
        </row>
        <row r="66">
          <cell r="A66">
            <v>103199</v>
          </cell>
          <cell r="B66" t="str">
            <v>四川太极成华区西林一街药店</v>
          </cell>
          <cell r="C66" t="str">
            <v>西门一片</v>
          </cell>
          <cell r="D66" t="str">
            <v>刘琴英</v>
          </cell>
          <cell r="E66">
            <v>432</v>
          </cell>
          <cell r="F66">
            <v>69.95</v>
          </cell>
          <cell r="G66">
            <v>30216.39</v>
          </cell>
          <cell r="H66">
            <v>10963.71</v>
          </cell>
          <cell r="I66" t="str">
            <v>36.28%</v>
          </cell>
        </row>
        <row r="67">
          <cell r="A67">
            <v>710</v>
          </cell>
          <cell r="B67" t="str">
            <v>四川太极都江堰市蒲阳镇堰问道西路药店</v>
          </cell>
          <cell r="C67" t="str">
            <v>城郊一片</v>
          </cell>
          <cell r="D67" t="str">
            <v>任会茹</v>
          </cell>
          <cell r="E67">
            <v>435</v>
          </cell>
          <cell r="F67">
            <v>68.38</v>
          </cell>
          <cell r="G67">
            <v>29746.69</v>
          </cell>
          <cell r="H67">
            <v>11112.82</v>
          </cell>
          <cell r="I67" t="str">
            <v>37.35%</v>
          </cell>
        </row>
        <row r="68">
          <cell r="A68">
            <v>101453</v>
          </cell>
          <cell r="B68" t="str">
            <v>四川太极温江区公平街道江安路药店</v>
          </cell>
          <cell r="C68" t="str">
            <v>西门二片</v>
          </cell>
          <cell r="D68" t="str">
            <v>林禹帅</v>
          </cell>
          <cell r="E68">
            <v>433</v>
          </cell>
          <cell r="F68">
            <v>67.62</v>
          </cell>
          <cell r="G68">
            <v>29278.62</v>
          </cell>
          <cell r="H68">
            <v>10847.01</v>
          </cell>
          <cell r="I68" t="str">
            <v>37.04%</v>
          </cell>
        </row>
        <row r="69">
          <cell r="A69">
            <v>399</v>
          </cell>
          <cell r="B69" t="str">
            <v>四川太极大药房连锁有限公司成都高新区成汉南路药店</v>
          </cell>
          <cell r="C69" t="str">
            <v>旗舰片区</v>
          </cell>
          <cell r="D69" t="str">
            <v>谭勤娟</v>
          </cell>
          <cell r="E69">
            <v>407</v>
          </cell>
          <cell r="F69">
            <v>71.47</v>
          </cell>
          <cell r="G69">
            <v>29089.62</v>
          </cell>
          <cell r="H69">
            <v>9400.43</v>
          </cell>
          <cell r="I69" t="str">
            <v>32.31%</v>
          </cell>
        </row>
        <row r="70">
          <cell r="A70">
            <v>106485</v>
          </cell>
          <cell r="B70" t="str">
            <v>四川太极成都高新区元华二巷药店</v>
          </cell>
          <cell r="C70" t="str">
            <v>旗舰片区</v>
          </cell>
          <cell r="D70" t="str">
            <v>谭勤娟</v>
          </cell>
          <cell r="E70">
            <v>346</v>
          </cell>
          <cell r="F70">
            <v>83.29</v>
          </cell>
          <cell r="G70">
            <v>28818.86</v>
          </cell>
          <cell r="H70">
            <v>9113.37</v>
          </cell>
          <cell r="I70" t="str">
            <v>31.62%</v>
          </cell>
        </row>
        <row r="71">
          <cell r="A71">
            <v>598</v>
          </cell>
          <cell r="B71" t="str">
            <v>四川太极锦江区水杉街药店</v>
          </cell>
          <cell r="C71" t="str">
            <v>东南片区</v>
          </cell>
          <cell r="D71" t="str">
            <v>曾蕾蕾</v>
          </cell>
          <cell r="E71">
            <v>452</v>
          </cell>
          <cell r="F71">
            <v>63.49</v>
          </cell>
          <cell r="G71">
            <v>28696.75</v>
          </cell>
          <cell r="H71">
            <v>10609.47</v>
          </cell>
          <cell r="I71" t="str">
            <v>36.97%</v>
          </cell>
        </row>
        <row r="72">
          <cell r="A72">
            <v>118074</v>
          </cell>
          <cell r="B72" t="str">
            <v>四川太极高新区泰和二街药店</v>
          </cell>
          <cell r="C72" t="str">
            <v>东南片区</v>
          </cell>
          <cell r="D72" t="str">
            <v>曾蕾蕾</v>
          </cell>
          <cell r="E72">
            <v>391</v>
          </cell>
          <cell r="F72">
            <v>71.95</v>
          </cell>
          <cell r="G72">
            <v>28130.96</v>
          </cell>
          <cell r="H72">
            <v>9145.43</v>
          </cell>
          <cell r="I72" t="str">
            <v>32.51%</v>
          </cell>
        </row>
        <row r="73">
          <cell r="A73">
            <v>387</v>
          </cell>
          <cell r="B73" t="str">
            <v>四川太极新乐中街药店</v>
          </cell>
          <cell r="C73" t="str">
            <v>东南片区</v>
          </cell>
          <cell r="D73" t="str">
            <v>曾蕾蕾</v>
          </cell>
          <cell r="E73">
            <v>440</v>
          </cell>
          <cell r="F73">
            <v>63.73</v>
          </cell>
          <cell r="G73">
            <v>28042.41</v>
          </cell>
          <cell r="H73">
            <v>9682.16</v>
          </cell>
          <cell r="I73" t="str">
            <v>34.52%</v>
          </cell>
        </row>
        <row r="74">
          <cell r="A74">
            <v>102934</v>
          </cell>
          <cell r="B74" t="str">
            <v>四川太极金牛区银河北街药店</v>
          </cell>
          <cell r="C74" t="str">
            <v>西门一片</v>
          </cell>
          <cell r="D74" t="str">
            <v>刘琴英</v>
          </cell>
          <cell r="E74">
            <v>405</v>
          </cell>
          <cell r="F74">
            <v>68.38</v>
          </cell>
          <cell r="G74">
            <v>27694.7</v>
          </cell>
          <cell r="H74">
            <v>9284.25</v>
          </cell>
          <cell r="I74" t="str">
            <v>33.52%</v>
          </cell>
        </row>
        <row r="75">
          <cell r="A75">
            <v>116919</v>
          </cell>
          <cell r="B75" t="str">
            <v>四川太极武侯区科华北路药店</v>
          </cell>
          <cell r="C75" t="str">
            <v>旗舰片区</v>
          </cell>
          <cell r="D75" t="str">
            <v>谭勤娟</v>
          </cell>
          <cell r="E75">
            <v>349</v>
          </cell>
          <cell r="F75">
            <v>78.8</v>
          </cell>
          <cell r="G75">
            <v>27500.31</v>
          </cell>
          <cell r="H75">
            <v>10693.78</v>
          </cell>
          <cell r="I75" t="str">
            <v>38.88%</v>
          </cell>
        </row>
        <row r="76">
          <cell r="A76">
            <v>106569</v>
          </cell>
          <cell r="B76" t="str">
            <v>四川太极武侯区大悦路药店</v>
          </cell>
          <cell r="C76" t="str">
            <v>西门二片</v>
          </cell>
          <cell r="D76" t="str">
            <v>林禹帅</v>
          </cell>
          <cell r="E76">
            <v>343</v>
          </cell>
          <cell r="F76">
            <v>80.16</v>
          </cell>
          <cell r="G76">
            <v>27495.96</v>
          </cell>
          <cell r="H76">
            <v>8373.1</v>
          </cell>
          <cell r="I76" t="str">
            <v>30.45%</v>
          </cell>
        </row>
        <row r="77">
          <cell r="A77">
            <v>108277</v>
          </cell>
          <cell r="B77" t="str">
            <v>四川太极金牛区银沙路药店</v>
          </cell>
          <cell r="C77" t="str">
            <v>西门一片</v>
          </cell>
          <cell r="D77" t="str">
            <v>刘琴英</v>
          </cell>
          <cell r="E77">
            <v>422</v>
          </cell>
          <cell r="F77">
            <v>64.93</v>
          </cell>
          <cell r="G77">
            <v>27400.46</v>
          </cell>
          <cell r="H77">
            <v>8357.7</v>
          </cell>
          <cell r="I77" t="str">
            <v>30.5%</v>
          </cell>
        </row>
        <row r="78">
          <cell r="A78">
            <v>114286</v>
          </cell>
          <cell r="B78" t="str">
            <v>四川太极青羊区光华北五路药店</v>
          </cell>
          <cell r="C78" t="str">
            <v>西门二片</v>
          </cell>
          <cell r="D78" t="str">
            <v>林禹帅</v>
          </cell>
          <cell r="E78">
            <v>372</v>
          </cell>
          <cell r="F78">
            <v>73.43</v>
          </cell>
          <cell r="G78">
            <v>27317.23</v>
          </cell>
          <cell r="H78">
            <v>9174.24</v>
          </cell>
          <cell r="I78" t="str">
            <v>33.58%</v>
          </cell>
        </row>
        <row r="79">
          <cell r="A79">
            <v>738</v>
          </cell>
          <cell r="B79" t="str">
            <v>四川太极都江堰市蒲阳路药店</v>
          </cell>
          <cell r="C79" t="str">
            <v>城郊一片</v>
          </cell>
          <cell r="D79" t="str">
            <v>任会茹</v>
          </cell>
          <cell r="E79">
            <v>352</v>
          </cell>
          <cell r="F79">
            <v>77.47</v>
          </cell>
          <cell r="G79">
            <v>27269.95</v>
          </cell>
          <cell r="H79">
            <v>8503.13</v>
          </cell>
          <cell r="I79" t="str">
            <v>31.18%</v>
          </cell>
        </row>
        <row r="80">
          <cell r="A80">
            <v>102935</v>
          </cell>
          <cell r="B80" t="str">
            <v>四川太极青羊区童子街药店</v>
          </cell>
          <cell r="C80" t="str">
            <v>旗舰片区</v>
          </cell>
          <cell r="D80" t="str">
            <v>谭勤娟</v>
          </cell>
          <cell r="E80">
            <v>276</v>
          </cell>
          <cell r="F80">
            <v>98.79</v>
          </cell>
          <cell r="G80">
            <v>27266.92</v>
          </cell>
          <cell r="H80">
            <v>9810.84</v>
          </cell>
          <cell r="I80" t="str">
            <v>35.98%</v>
          </cell>
        </row>
        <row r="81">
          <cell r="A81">
            <v>355</v>
          </cell>
          <cell r="B81" t="str">
            <v>四川太极双林路药店</v>
          </cell>
          <cell r="C81" t="str">
            <v>东南片区</v>
          </cell>
          <cell r="D81" t="str">
            <v>曾蕾蕾</v>
          </cell>
          <cell r="E81">
            <v>285</v>
          </cell>
          <cell r="F81">
            <v>95.23</v>
          </cell>
          <cell r="G81">
            <v>27139.46</v>
          </cell>
          <cell r="H81">
            <v>8488.33</v>
          </cell>
          <cell r="I81" t="str">
            <v>31.27%</v>
          </cell>
        </row>
        <row r="82">
          <cell r="A82">
            <v>748</v>
          </cell>
          <cell r="B82" t="str">
            <v>四川太极大邑县晋原镇东街药店</v>
          </cell>
          <cell r="C82" t="str">
            <v>城郊一片</v>
          </cell>
          <cell r="D82" t="str">
            <v>任会茹</v>
          </cell>
          <cell r="E82">
            <v>349</v>
          </cell>
          <cell r="F82">
            <v>77.7</v>
          </cell>
          <cell r="G82">
            <v>27117.64</v>
          </cell>
          <cell r="H82">
            <v>8646.7</v>
          </cell>
          <cell r="I82" t="str">
            <v>31.88%</v>
          </cell>
        </row>
        <row r="83">
          <cell r="A83">
            <v>106399</v>
          </cell>
          <cell r="B83" t="str">
            <v>四川太极青羊区蜀辉路药店</v>
          </cell>
          <cell r="C83" t="str">
            <v>西门二片</v>
          </cell>
          <cell r="D83" t="str">
            <v>林禹帅</v>
          </cell>
          <cell r="E83">
            <v>371</v>
          </cell>
          <cell r="F83">
            <v>71.63</v>
          </cell>
          <cell r="G83">
            <v>26576.37</v>
          </cell>
          <cell r="H83">
            <v>9218.38</v>
          </cell>
          <cell r="I83" t="str">
            <v>34.68%</v>
          </cell>
        </row>
        <row r="84">
          <cell r="A84">
            <v>113025</v>
          </cell>
          <cell r="B84" t="str">
            <v>四川太极青羊区蜀鑫路药店</v>
          </cell>
          <cell r="C84" t="str">
            <v>西门二片</v>
          </cell>
          <cell r="D84" t="str">
            <v>林禹帅</v>
          </cell>
          <cell r="E84">
            <v>278</v>
          </cell>
          <cell r="F84">
            <v>94.48</v>
          </cell>
          <cell r="G84">
            <v>26264.43</v>
          </cell>
          <cell r="H84">
            <v>8508.16</v>
          </cell>
          <cell r="I84" t="str">
            <v>32.39%</v>
          </cell>
        </row>
        <row r="85">
          <cell r="A85">
            <v>572</v>
          </cell>
          <cell r="B85" t="str">
            <v>四川太极郫县郫筒镇东大街药店</v>
          </cell>
          <cell r="C85" t="str">
            <v>西门二片</v>
          </cell>
          <cell r="D85" t="str">
            <v>林禹帅</v>
          </cell>
          <cell r="E85">
            <v>404</v>
          </cell>
          <cell r="F85">
            <v>64.5</v>
          </cell>
          <cell r="G85">
            <v>26058.14</v>
          </cell>
          <cell r="H85">
            <v>10006.54</v>
          </cell>
          <cell r="I85" t="str">
            <v>38.4%</v>
          </cell>
        </row>
        <row r="86">
          <cell r="A86">
            <v>117184</v>
          </cell>
          <cell r="B86" t="str">
            <v>四川太极锦江区静沙南路药店</v>
          </cell>
          <cell r="C86" t="str">
            <v>东南片区</v>
          </cell>
          <cell r="D86" t="str">
            <v>曾蕾蕾</v>
          </cell>
          <cell r="E86">
            <v>323</v>
          </cell>
          <cell r="F86">
            <v>80.42</v>
          </cell>
          <cell r="G86">
            <v>25975.13</v>
          </cell>
          <cell r="H86">
            <v>9659.6</v>
          </cell>
          <cell r="I86" t="str">
            <v>37.18%</v>
          </cell>
        </row>
        <row r="87">
          <cell r="A87">
            <v>367</v>
          </cell>
          <cell r="B87" t="str">
            <v>四川太极金带街药店</v>
          </cell>
          <cell r="C87" t="str">
            <v>崇州片</v>
          </cell>
          <cell r="D87" t="str">
            <v>胡建梅</v>
          </cell>
          <cell r="E87">
            <v>398</v>
          </cell>
          <cell r="F87">
            <v>65.11</v>
          </cell>
          <cell r="G87">
            <v>25912.81</v>
          </cell>
          <cell r="H87">
            <v>9045.13</v>
          </cell>
          <cell r="I87" t="str">
            <v>34.9%</v>
          </cell>
        </row>
        <row r="88">
          <cell r="A88">
            <v>56</v>
          </cell>
          <cell r="B88" t="str">
            <v>四川太极三江店</v>
          </cell>
          <cell r="C88" t="str">
            <v>崇州片</v>
          </cell>
          <cell r="D88" t="str">
            <v>胡建梅</v>
          </cell>
          <cell r="E88">
            <v>378</v>
          </cell>
          <cell r="F88">
            <v>67.21</v>
          </cell>
          <cell r="G88">
            <v>25405.72</v>
          </cell>
          <cell r="H88">
            <v>9600.31</v>
          </cell>
          <cell r="I88" t="str">
            <v>37.78%</v>
          </cell>
        </row>
        <row r="89">
          <cell r="A89">
            <v>391</v>
          </cell>
          <cell r="B89" t="str">
            <v>四川太极金丝街药店</v>
          </cell>
          <cell r="C89" t="str">
            <v>西门一片</v>
          </cell>
          <cell r="D89" t="str">
            <v>刘琴英</v>
          </cell>
          <cell r="E89">
            <v>489</v>
          </cell>
          <cell r="F89">
            <v>51.81</v>
          </cell>
          <cell r="G89">
            <v>25335.6</v>
          </cell>
          <cell r="H89">
            <v>9399.37</v>
          </cell>
          <cell r="I89" t="str">
            <v>37.09%</v>
          </cell>
        </row>
        <row r="90">
          <cell r="A90">
            <v>103639</v>
          </cell>
          <cell r="B90" t="str">
            <v>四川太极成华区金马河路药店</v>
          </cell>
          <cell r="C90" t="str">
            <v>东南片区</v>
          </cell>
          <cell r="D90" t="str">
            <v>曾蕾蕾</v>
          </cell>
          <cell r="E90">
            <v>424</v>
          </cell>
          <cell r="F90">
            <v>59.66</v>
          </cell>
          <cell r="G90">
            <v>25296.53</v>
          </cell>
          <cell r="H90">
            <v>8346.4</v>
          </cell>
          <cell r="I90" t="str">
            <v>32.99%</v>
          </cell>
        </row>
        <row r="91">
          <cell r="A91">
            <v>515</v>
          </cell>
          <cell r="B91" t="str">
            <v>四川太极成华区崔家店路药店</v>
          </cell>
          <cell r="C91" t="str">
            <v>东南片区</v>
          </cell>
          <cell r="D91" t="str">
            <v>曾蕾蕾</v>
          </cell>
          <cell r="E91">
            <v>454</v>
          </cell>
          <cell r="F91">
            <v>55.24</v>
          </cell>
          <cell r="G91">
            <v>25077.55</v>
          </cell>
          <cell r="H91">
            <v>7934.38</v>
          </cell>
          <cell r="I91" t="str">
            <v>31.63%</v>
          </cell>
        </row>
        <row r="92">
          <cell r="A92">
            <v>732</v>
          </cell>
          <cell r="B92" t="str">
            <v>四川太极邛崃市羊安镇永康大道药店</v>
          </cell>
          <cell r="C92" t="str">
            <v>城郊一片</v>
          </cell>
          <cell r="D92" t="str">
            <v>任会茹</v>
          </cell>
          <cell r="E92">
            <v>377</v>
          </cell>
          <cell r="F92">
            <v>65.83</v>
          </cell>
          <cell r="G92">
            <v>24816.74</v>
          </cell>
          <cell r="H92">
            <v>8807.51</v>
          </cell>
          <cell r="I92" t="str">
            <v>35.49%</v>
          </cell>
        </row>
        <row r="93">
          <cell r="A93">
            <v>726</v>
          </cell>
          <cell r="B93" t="str">
            <v>四川太极金牛区交大路第三药店</v>
          </cell>
          <cell r="C93" t="str">
            <v>西门一片</v>
          </cell>
          <cell r="D93" t="str">
            <v>刘琴英</v>
          </cell>
          <cell r="E93">
            <v>380</v>
          </cell>
          <cell r="F93">
            <v>64.63</v>
          </cell>
          <cell r="G93">
            <v>24560.89</v>
          </cell>
          <cell r="H93">
            <v>7959.18</v>
          </cell>
          <cell r="I93" t="str">
            <v>32.4%</v>
          </cell>
        </row>
        <row r="94">
          <cell r="A94">
            <v>102564</v>
          </cell>
          <cell r="B94" t="str">
            <v>四川太极邛崃市临邛镇翠荫街药店</v>
          </cell>
          <cell r="C94" t="str">
            <v>城郊一片</v>
          </cell>
          <cell r="D94" t="str">
            <v>任会茹</v>
          </cell>
          <cell r="E94">
            <v>361</v>
          </cell>
          <cell r="F94">
            <v>67.49</v>
          </cell>
          <cell r="G94">
            <v>24363</v>
          </cell>
          <cell r="H94">
            <v>7726.4</v>
          </cell>
          <cell r="I94" t="str">
            <v>31.71%</v>
          </cell>
        </row>
        <row r="95">
          <cell r="A95">
            <v>114622</v>
          </cell>
          <cell r="B95" t="str">
            <v>四川太极成华区东昌路一药店</v>
          </cell>
          <cell r="C95" t="str">
            <v>西门一片</v>
          </cell>
          <cell r="D95" t="str">
            <v>刘琴英</v>
          </cell>
          <cell r="E95">
            <v>462</v>
          </cell>
          <cell r="F95">
            <v>52.54</v>
          </cell>
          <cell r="G95">
            <v>24273.64</v>
          </cell>
          <cell r="H95">
            <v>9140.82</v>
          </cell>
          <cell r="I95" t="str">
            <v>37.65%</v>
          </cell>
        </row>
        <row r="96">
          <cell r="A96">
            <v>110378</v>
          </cell>
          <cell r="B96" t="str">
            <v>四川太极都江堰市永丰街道宝莲路药店</v>
          </cell>
          <cell r="C96" t="str">
            <v>城郊一片</v>
          </cell>
          <cell r="D96" t="str">
            <v>任会茹</v>
          </cell>
          <cell r="E96">
            <v>268</v>
          </cell>
          <cell r="F96">
            <v>90.35</v>
          </cell>
          <cell r="G96">
            <v>24212.95</v>
          </cell>
          <cell r="H96">
            <v>6690.59</v>
          </cell>
          <cell r="I96" t="str">
            <v>27.63%</v>
          </cell>
        </row>
        <row r="97">
          <cell r="A97">
            <v>351</v>
          </cell>
          <cell r="B97" t="str">
            <v>四川太极都江堰药店</v>
          </cell>
          <cell r="C97" t="str">
            <v>城郊一片</v>
          </cell>
          <cell r="D97" t="str">
            <v>任会茹</v>
          </cell>
          <cell r="E97">
            <v>413</v>
          </cell>
          <cell r="F97">
            <v>57.49</v>
          </cell>
          <cell r="G97">
            <v>23741.48</v>
          </cell>
          <cell r="H97">
            <v>7726.34</v>
          </cell>
          <cell r="I97" t="str">
            <v>32.54%</v>
          </cell>
        </row>
        <row r="98">
          <cell r="A98">
            <v>112888</v>
          </cell>
          <cell r="B98" t="str">
            <v>四川太极武侯区双楠路药店</v>
          </cell>
          <cell r="C98" t="str">
            <v>西门二片</v>
          </cell>
          <cell r="D98" t="str">
            <v>林禹帅</v>
          </cell>
          <cell r="E98">
            <v>344</v>
          </cell>
          <cell r="F98">
            <v>69</v>
          </cell>
          <cell r="G98">
            <v>23737.45</v>
          </cell>
          <cell r="H98">
            <v>8434.75</v>
          </cell>
          <cell r="I98" t="str">
            <v>35.53%</v>
          </cell>
        </row>
        <row r="99">
          <cell r="A99">
            <v>723</v>
          </cell>
          <cell r="B99" t="str">
            <v>四川太极锦江区柳翠路药店</v>
          </cell>
          <cell r="C99" t="str">
            <v>东南片区</v>
          </cell>
          <cell r="D99" t="str">
            <v>曾蕾蕾</v>
          </cell>
          <cell r="E99">
            <v>436</v>
          </cell>
          <cell r="F99">
            <v>53.3</v>
          </cell>
          <cell r="G99">
            <v>23237.82</v>
          </cell>
          <cell r="H99">
            <v>7866.67</v>
          </cell>
          <cell r="I99" t="str">
            <v>33.85%</v>
          </cell>
        </row>
        <row r="100">
          <cell r="A100">
            <v>308</v>
          </cell>
          <cell r="B100" t="str">
            <v>四川太极红星店</v>
          </cell>
          <cell r="C100" t="str">
            <v>旗舰片区</v>
          </cell>
          <cell r="D100" t="str">
            <v>谭勤娟</v>
          </cell>
          <cell r="E100">
            <v>337</v>
          </cell>
          <cell r="F100">
            <v>68.44</v>
          </cell>
          <cell r="G100">
            <v>23063.93</v>
          </cell>
          <cell r="H100">
            <v>8945.19</v>
          </cell>
          <cell r="I100" t="str">
            <v>38.78%</v>
          </cell>
        </row>
        <row r="101">
          <cell r="A101">
            <v>752</v>
          </cell>
          <cell r="B101" t="str">
            <v>四川太极大药房连锁有限公司武侯区聚萃街药店</v>
          </cell>
          <cell r="C101" t="str">
            <v>西门二片</v>
          </cell>
          <cell r="D101" t="str">
            <v>林禹帅</v>
          </cell>
          <cell r="E101">
            <v>399</v>
          </cell>
          <cell r="F101">
            <v>56.75</v>
          </cell>
          <cell r="G101">
            <v>22642.3</v>
          </cell>
          <cell r="H101">
            <v>6778.55</v>
          </cell>
          <cell r="I101" t="str">
            <v>29.93%</v>
          </cell>
        </row>
        <row r="102">
          <cell r="A102">
            <v>549</v>
          </cell>
          <cell r="B102" t="str">
            <v>四川太极大邑县晋源镇东壕沟段药店</v>
          </cell>
          <cell r="C102" t="str">
            <v>城郊一片</v>
          </cell>
          <cell r="D102" t="str">
            <v>任会茹</v>
          </cell>
          <cell r="E102">
            <v>223</v>
          </cell>
          <cell r="F102">
            <v>100.55</v>
          </cell>
          <cell r="G102">
            <v>22422.81</v>
          </cell>
          <cell r="H102">
            <v>6650</v>
          </cell>
          <cell r="I102" t="str">
            <v>29.65%</v>
          </cell>
        </row>
        <row r="103">
          <cell r="A103">
            <v>102567</v>
          </cell>
          <cell r="B103" t="str">
            <v>四川太极新津县五津镇武阳西路药店</v>
          </cell>
          <cell r="C103" t="str">
            <v>新津片</v>
          </cell>
          <cell r="D103" t="str">
            <v>王燕丽</v>
          </cell>
          <cell r="E103">
            <v>348</v>
          </cell>
          <cell r="F103">
            <v>63.21</v>
          </cell>
          <cell r="G103">
            <v>21998.59</v>
          </cell>
          <cell r="H103">
            <v>7794.74</v>
          </cell>
          <cell r="I103" t="str">
            <v>35.43%</v>
          </cell>
        </row>
        <row r="104">
          <cell r="A104">
            <v>754</v>
          </cell>
          <cell r="B104" t="str">
            <v>四川太极大药房连锁有限公司崇州市崇阳镇尚贤坊街药店</v>
          </cell>
          <cell r="C104" t="str">
            <v>崇州片</v>
          </cell>
          <cell r="D104" t="str">
            <v>胡建梅</v>
          </cell>
          <cell r="E104">
            <v>286</v>
          </cell>
          <cell r="F104">
            <v>76.9</v>
          </cell>
          <cell r="G104">
            <v>21992.87</v>
          </cell>
          <cell r="H104">
            <v>6730.38</v>
          </cell>
          <cell r="I104" t="str">
            <v>30.6%</v>
          </cell>
        </row>
        <row r="105">
          <cell r="A105">
            <v>113833</v>
          </cell>
          <cell r="B105" t="str">
            <v>四川太极青羊区光华西一路药店</v>
          </cell>
          <cell r="C105" t="str">
            <v>西门二片</v>
          </cell>
          <cell r="D105" t="str">
            <v>林禹帅</v>
          </cell>
          <cell r="E105">
            <v>360</v>
          </cell>
          <cell r="F105">
            <v>59.66</v>
          </cell>
          <cell r="G105">
            <v>21477.96</v>
          </cell>
          <cell r="H105">
            <v>7028.88</v>
          </cell>
          <cell r="I105" t="str">
            <v>32.72%</v>
          </cell>
        </row>
        <row r="106">
          <cell r="A106">
            <v>104533</v>
          </cell>
          <cell r="B106" t="str">
            <v>四川太极大邑县晋原镇潘家街药店</v>
          </cell>
          <cell r="C106" t="str">
            <v>城郊一片</v>
          </cell>
          <cell r="D106" t="str">
            <v>任会茹</v>
          </cell>
          <cell r="E106">
            <v>334</v>
          </cell>
          <cell r="F106">
            <v>63.91</v>
          </cell>
          <cell r="G106">
            <v>21345.66</v>
          </cell>
          <cell r="H106">
            <v>7268.99</v>
          </cell>
          <cell r="I106" t="str">
            <v>34.05%</v>
          </cell>
        </row>
        <row r="107">
          <cell r="A107">
            <v>371</v>
          </cell>
          <cell r="B107" t="str">
            <v>四川太极兴义镇万兴路药店</v>
          </cell>
          <cell r="C107" t="str">
            <v>新津片</v>
          </cell>
          <cell r="D107" t="str">
            <v>王燕丽</v>
          </cell>
          <cell r="E107">
            <v>376</v>
          </cell>
          <cell r="F107">
            <v>56.71</v>
          </cell>
          <cell r="G107">
            <v>21322.25</v>
          </cell>
          <cell r="H107">
            <v>7455.29</v>
          </cell>
          <cell r="I107" t="str">
            <v>34.96%</v>
          </cell>
        </row>
        <row r="108">
          <cell r="A108">
            <v>119263</v>
          </cell>
          <cell r="B108" t="str">
            <v>四川太极青羊区蜀源路药店</v>
          </cell>
          <cell r="C108" t="str">
            <v>西门二片</v>
          </cell>
          <cell r="D108" t="str">
            <v>林禹帅</v>
          </cell>
          <cell r="E108">
            <v>344</v>
          </cell>
          <cell r="F108">
            <v>61.16</v>
          </cell>
          <cell r="G108">
            <v>21040.31</v>
          </cell>
          <cell r="H108">
            <v>7175.97</v>
          </cell>
          <cell r="I108" t="str">
            <v>34.1%</v>
          </cell>
        </row>
        <row r="109">
          <cell r="A109">
            <v>104838</v>
          </cell>
          <cell r="B109" t="str">
            <v>四川太极崇州市崇阳镇蜀州中路药店</v>
          </cell>
          <cell r="C109" t="str">
            <v>崇州片</v>
          </cell>
          <cell r="D109" t="str">
            <v>胡建梅</v>
          </cell>
          <cell r="E109">
            <v>429</v>
          </cell>
          <cell r="F109">
            <v>48.31</v>
          </cell>
          <cell r="G109">
            <v>20726.74</v>
          </cell>
          <cell r="H109">
            <v>6666.45</v>
          </cell>
          <cell r="I109" t="str">
            <v>32.16%</v>
          </cell>
        </row>
        <row r="110">
          <cell r="A110">
            <v>112415</v>
          </cell>
          <cell r="B110" t="str">
            <v>四川太极金牛区五福桥东路药店</v>
          </cell>
          <cell r="C110" t="str">
            <v>西门一片</v>
          </cell>
          <cell r="D110" t="str">
            <v>刘琴英</v>
          </cell>
          <cell r="E110">
            <v>377</v>
          </cell>
          <cell r="F110">
            <v>54.24</v>
          </cell>
          <cell r="G110">
            <v>20448.59</v>
          </cell>
          <cell r="H110">
            <v>6275.19</v>
          </cell>
          <cell r="I110" t="str">
            <v>30.68%</v>
          </cell>
        </row>
        <row r="111">
          <cell r="A111">
            <v>102479</v>
          </cell>
          <cell r="B111" t="str">
            <v>四川太极锦江区劼人路药店</v>
          </cell>
          <cell r="C111" t="str">
            <v>东南片区</v>
          </cell>
          <cell r="D111" t="str">
            <v>曾蕾蕾</v>
          </cell>
          <cell r="E111">
            <v>281</v>
          </cell>
          <cell r="F111">
            <v>72.77</v>
          </cell>
          <cell r="G111">
            <v>20447.91</v>
          </cell>
          <cell r="H111">
            <v>6189.96</v>
          </cell>
          <cell r="I111" t="str">
            <v>30.27%</v>
          </cell>
        </row>
        <row r="112">
          <cell r="A112">
            <v>106865</v>
          </cell>
          <cell r="B112" t="str">
            <v>四川太极武侯区丝竹路药店</v>
          </cell>
          <cell r="C112" t="str">
            <v>旗舰片区</v>
          </cell>
          <cell r="D112" t="str">
            <v>谭勤娟</v>
          </cell>
          <cell r="E112">
            <v>261</v>
          </cell>
          <cell r="F112">
            <v>78.3</v>
          </cell>
          <cell r="G112">
            <v>20435.7</v>
          </cell>
          <cell r="H112">
            <v>6808.63</v>
          </cell>
          <cell r="I112" t="str">
            <v>33.31%</v>
          </cell>
        </row>
        <row r="113">
          <cell r="A113">
            <v>745</v>
          </cell>
          <cell r="B113" t="str">
            <v>四川太极金牛区金沙路药店</v>
          </cell>
          <cell r="C113" t="str">
            <v>西门一片</v>
          </cell>
          <cell r="D113" t="str">
            <v>刘琴英</v>
          </cell>
          <cell r="E113">
            <v>363</v>
          </cell>
          <cell r="F113">
            <v>55.49</v>
          </cell>
          <cell r="G113">
            <v>20142.08</v>
          </cell>
          <cell r="H113">
            <v>6468.8</v>
          </cell>
          <cell r="I113" t="str">
            <v>32.11%</v>
          </cell>
        </row>
        <row r="114">
          <cell r="A114">
            <v>116482</v>
          </cell>
          <cell r="B114" t="str">
            <v>四川太极锦江区宏济中路药店</v>
          </cell>
          <cell r="C114" t="str">
            <v>旗舰片区</v>
          </cell>
          <cell r="D114" t="str">
            <v>谭勤娟</v>
          </cell>
          <cell r="E114">
            <v>283</v>
          </cell>
          <cell r="F114">
            <v>70.68</v>
          </cell>
          <cell r="G114">
            <v>20001.65</v>
          </cell>
          <cell r="H114">
            <v>7921.75</v>
          </cell>
          <cell r="I114" t="str">
            <v>39.6%</v>
          </cell>
        </row>
        <row r="115">
          <cell r="A115">
            <v>570</v>
          </cell>
          <cell r="B115" t="str">
            <v>四川太极青羊区大石西路药店</v>
          </cell>
          <cell r="C115" t="str">
            <v>西门二片</v>
          </cell>
          <cell r="D115" t="str">
            <v>林禹帅</v>
          </cell>
          <cell r="E115">
            <v>331</v>
          </cell>
          <cell r="F115">
            <v>59.64</v>
          </cell>
          <cell r="G115">
            <v>19741.33</v>
          </cell>
          <cell r="H115">
            <v>6759.37</v>
          </cell>
          <cell r="I115" t="str">
            <v>34.23%</v>
          </cell>
        </row>
        <row r="116">
          <cell r="A116">
            <v>740</v>
          </cell>
          <cell r="B116" t="str">
            <v>四川太极成华区华康路药店</v>
          </cell>
          <cell r="C116" t="str">
            <v>东南片区</v>
          </cell>
          <cell r="D116" t="str">
            <v>曾蕾蕾</v>
          </cell>
          <cell r="E116">
            <v>306</v>
          </cell>
          <cell r="F116">
            <v>64.17</v>
          </cell>
          <cell r="G116">
            <v>19634.73</v>
          </cell>
          <cell r="H116">
            <v>7372.2</v>
          </cell>
          <cell r="I116" t="str">
            <v>37.54%</v>
          </cell>
        </row>
        <row r="117">
          <cell r="A117">
            <v>118951</v>
          </cell>
          <cell r="B117" t="str">
            <v>四川太极青羊区金祥路药店</v>
          </cell>
          <cell r="C117" t="str">
            <v>西门二片</v>
          </cell>
          <cell r="D117" t="str">
            <v>林禹帅</v>
          </cell>
          <cell r="E117">
            <v>311</v>
          </cell>
          <cell r="F117">
            <v>60.81</v>
          </cell>
          <cell r="G117">
            <v>18912.83</v>
          </cell>
          <cell r="H117">
            <v>7000.99</v>
          </cell>
          <cell r="I117" t="str">
            <v>37.01%</v>
          </cell>
        </row>
        <row r="118">
          <cell r="A118">
            <v>113299</v>
          </cell>
          <cell r="B118" t="str">
            <v>四川太极武侯区倪家桥路药店</v>
          </cell>
          <cell r="C118" t="str">
            <v>旗舰片区</v>
          </cell>
          <cell r="D118" t="str">
            <v>谭勤娟</v>
          </cell>
          <cell r="E118">
            <v>379</v>
          </cell>
          <cell r="F118">
            <v>49.6</v>
          </cell>
          <cell r="G118">
            <v>18797.96</v>
          </cell>
          <cell r="H118">
            <v>6380.24</v>
          </cell>
          <cell r="I118" t="str">
            <v>33.94%</v>
          </cell>
        </row>
        <row r="119">
          <cell r="A119">
            <v>117310</v>
          </cell>
          <cell r="B119" t="str">
            <v>四川太极武侯区长寿路药店</v>
          </cell>
          <cell r="C119" t="str">
            <v>西门一片</v>
          </cell>
          <cell r="D119" t="str">
            <v>刘琴英</v>
          </cell>
          <cell r="E119">
            <v>298</v>
          </cell>
          <cell r="F119">
            <v>62.76</v>
          </cell>
          <cell r="G119">
            <v>18702.81</v>
          </cell>
          <cell r="H119">
            <v>6365.93</v>
          </cell>
          <cell r="I119" t="str">
            <v>34.03%</v>
          </cell>
        </row>
        <row r="120">
          <cell r="A120">
            <v>116773</v>
          </cell>
          <cell r="B120" t="str">
            <v>四川太极青羊区经一路药店</v>
          </cell>
          <cell r="C120" t="str">
            <v>西门二片</v>
          </cell>
          <cell r="D120" t="str">
            <v>林禹帅</v>
          </cell>
          <cell r="E120">
            <v>262</v>
          </cell>
          <cell r="F120">
            <v>71.23</v>
          </cell>
          <cell r="G120">
            <v>18662.4</v>
          </cell>
          <cell r="H120">
            <v>6670.69</v>
          </cell>
          <cell r="I120" t="str">
            <v>35.74%</v>
          </cell>
        </row>
        <row r="121">
          <cell r="A121">
            <v>122906</v>
          </cell>
          <cell r="B121" t="str">
            <v>四川太极新都区斑竹园街道医贸大道药店</v>
          </cell>
          <cell r="C121" t="str">
            <v>西门二片</v>
          </cell>
          <cell r="D121" t="str">
            <v>林禹帅</v>
          </cell>
          <cell r="E121">
            <v>371</v>
          </cell>
          <cell r="F121">
            <v>50.29</v>
          </cell>
          <cell r="G121">
            <v>18658.04</v>
          </cell>
          <cell r="H121">
            <v>6096.12</v>
          </cell>
          <cell r="I121" t="str">
            <v>32.67%</v>
          </cell>
        </row>
        <row r="122">
          <cell r="A122">
            <v>117637</v>
          </cell>
          <cell r="B122" t="str">
            <v>四川太极大邑晋原街道金巷西街药店</v>
          </cell>
          <cell r="C122" t="str">
            <v>城郊一片</v>
          </cell>
          <cell r="D122" t="str">
            <v>任会茹</v>
          </cell>
          <cell r="E122">
            <v>338</v>
          </cell>
          <cell r="F122">
            <v>55.11</v>
          </cell>
          <cell r="G122">
            <v>18626.21</v>
          </cell>
          <cell r="H122">
            <v>6329.13</v>
          </cell>
          <cell r="I122" t="str">
            <v>33.97%</v>
          </cell>
        </row>
        <row r="123">
          <cell r="A123">
            <v>118151</v>
          </cell>
          <cell r="B123" t="str">
            <v>四川太极金牛区沙湾东一路药店</v>
          </cell>
          <cell r="C123" t="str">
            <v>西门一片</v>
          </cell>
          <cell r="D123" t="str">
            <v>刘琴英</v>
          </cell>
          <cell r="E123">
            <v>307</v>
          </cell>
          <cell r="F123">
            <v>60.37</v>
          </cell>
          <cell r="G123">
            <v>18533.15</v>
          </cell>
          <cell r="H123">
            <v>6082.71</v>
          </cell>
          <cell r="I123" t="str">
            <v>32.82%</v>
          </cell>
        </row>
        <row r="124">
          <cell r="A124">
            <v>117923</v>
          </cell>
          <cell r="B124" t="str">
            <v>四川太极大邑县观音阁街西段店</v>
          </cell>
          <cell r="C124" t="str">
            <v>城郊一片</v>
          </cell>
          <cell r="D124" t="str">
            <v>任会茹</v>
          </cell>
          <cell r="E124">
            <v>285</v>
          </cell>
          <cell r="F124">
            <v>62.98</v>
          </cell>
          <cell r="G124">
            <v>17948.15</v>
          </cell>
          <cell r="H124">
            <v>5939.82</v>
          </cell>
          <cell r="I124" t="str">
            <v>33.09%</v>
          </cell>
        </row>
        <row r="125">
          <cell r="A125">
            <v>104430</v>
          </cell>
          <cell r="B125" t="str">
            <v>四川太极高新区中和大道药店</v>
          </cell>
          <cell r="C125" t="str">
            <v>东南片区</v>
          </cell>
          <cell r="D125" t="str">
            <v>曾蕾蕾</v>
          </cell>
          <cell r="E125">
            <v>288</v>
          </cell>
          <cell r="F125">
            <v>61.98</v>
          </cell>
          <cell r="G125">
            <v>17850.71</v>
          </cell>
          <cell r="H125">
            <v>5083.89</v>
          </cell>
          <cell r="I125" t="str">
            <v>28.48%</v>
          </cell>
        </row>
        <row r="126">
          <cell r="A126">
            <v>104429</v>
          </cell>
          <cell r="B126" t="str">
            <v>四川太极武侯区大华街药店</v>
          </cell>
          <cell r="C126" t="str">
            <v>西门二片</v>
          </cell>
          <cell r="D126" t="str">
            <v>林禹帅</v>
          </cell>
          <cell r="E126">
            <v>287</v>
          </cell>
          <cell r="F126">
            <v>61.9</v>
          </cell>
          <cell r="G126">
            <v>17764.06</v>
          </cell>
          <cell r="H126">
            <v>5161.71</v>
          </cell>
          <cell r="I126" t="str">
            <v>29.05%</v>
          </cell>
        </row>
        <row r="127">
          <cell r="A127">
            <v>52</v>
          </cell>
          <cell r="B127" t="str">
            <v>四川太极崇州中心店</v>
          </cell>
          <cell r="C127" t="str">
            <v>崇州片</v>
          </cell>
          <cell r="D127" t="str">
            <v>胡建梅</v>
          </cell>
          <cell r="E127">
            <v>263</v>
          </cell>
          <cell r="F127">
            <v>67</v>
          </cell>
          <cell r="G127">
            <v>17621.32</v>
          </cell>
          <cell r="H127">
            <v>6239.58</v>
          </cell>
          <cell r="I127" t="str">
            <v>35.4%</v>
          </cell>
        </row>
        <row r="128">
          <cell r="A128">
            <v>743</v>
          </cell>
          <cell r="B128" t="str">
            <v>四川太极成华区万宇路药店</v>
          </cell>
          <cell r="C128" t="str">
            <v>东南片区</v>
          </cell>
          <cell r="D128" t="str">
            <v>曾蕾蕾</v>
          </cell>
          <cell r="E128">
            <v>311</v>
          </cell>
          <cell r="F128">
            <v>55.32</v>
          </cell>
          <cell r="G128">
            <v>17205.5</v>
          </cell>
          <cell r="H128">
            <v>5911.01</v>
          </cell>
          <cell r="I128" t="str">
            <v>34.35%</v>
          </cell>
        </row>
        <row r="129">
          <cell r="A129">
            <v>119262</v>
          </cell>
          <cell r="B129" t="str">
            <v>四川太极成华区驷马桥三路药店</v>
          </cell>
          <cell r="C129" t="str">
            <v>西门一片</v>
          </cell>
          <cell r="D129" t="str">
            <v>刘琴英</v>
          </cell>
          <cell r="E129">
            <v>278</v>
          </cell>
          <cell r="F129">
            <v>59.51</v>
          </cell>
          <cell r="G129">
            <v>16543.45</v>
          </cell>
          <cell r="H129">
            <v>6291.28</v>
          </cell>
          <cell r="I129" t="str">
            <v>38.02%</v>
          </cell>
        </row>
        <row r="130">
          <cell r="A130">
            <v>311</v>
          </cell>
          <cell r="B130" t="str">
            <v>四川太极西部店</v>
          </cell>
          <cell r="C130" t="str">
            <v>西门一片</v>
          </cell>
          <cell r="D130" t="str">
            <v>刘琴英</v>
          </cell>
          <cell r="E130">
            <v>89</v>
          </cell>
          <cell r="F130">
            <v>182.14</v>
          </cell>
          <cell r="G130">
            <v>16210.53</v>
          </cell>
          <cell r="H130">
            <v>3752.14</v>
          </cell>
          <cell r="I130" t="str">
            <v>23.14%</v>
          </cell>
        </row>
        <row r="131">
          <cell r="A131">
            <v>106568</v>
          </cell>
          <cell r="B131" t="str">
            <v>四川太极高新区中和公济桥路药店</v>
          </cell>
          <cell r="C131" t="str">
            <v>东南片区</v>
          </cell>
          <cell r="D131" t="str">
            <v>曾蕾蕾</v>
          </cell>
          <cell r="E131">
            <v>161</v>
          </cell>
          <cell r="F131">
            <v>100.28</v>
          </cell>
          <cell r="G131">
            <v>16144.62</v>
          </cell>
          <cell r="H131">
            <v>5655.48</v>
          </cell>
          <cell r="I131" t="str">
            <v>35.03%</v>
          </cell>
        </row>
        <row r="132">
          <cell r="A132">
            <v>727</v>
          </cell>
          <cell r="B132" t="str">
            <v>四川太极金牛区黄苑东街药店</v>
          </cell>
          <cell r="C132" t="str">
            <v>西门一片</v>
          </cell>
          <cell r="D132" t="str">
            <v>刘琴英</v>
          </cell>
          <cell r="E132">
            <v>258</v>
          </cell>
          <cell r="F132">
            <v>56.43</v>
          </cell>
          <cell r="G132">
            <v>14558.93</v>
          </cell>
          <cell r="H132">
            <v>4944.37</v>
          </cell>
          <cell r="I132" t="str">
            <v>33.96%</v>
          </cell>
        </row>
        <row r="133">
          <cell r="A133">
            <v>123007</v>
          </cell>
          <cell r="B133" t="str">
            <v>四川太极大邑县青霞街道元通路南段药店</v>
          </cell>
          <cell r="C133" t="str">
            <v>城郊一片</v>
          </cell>
          <cell r="D133" t="str">
            <v>任会茹</v>
          </cell>
          <cell r="E133">
            <v>228</v>
          </cell>
          <cell r="F133">
            <v>63.19</v>
          </cell>
          <cell r="G133">
            <v>14407.27</v>
          </cell>
          <cell r="H133">
            <v>4696.36</v>
          </cell>
          <cell r="I133" t="str">
            <v>32.59%</v>
          </cell>
        </row>
        <row r="134">
          <cell r="A134">
            <v>573</v>
          </cell>
          <cell r="B134" t="str">
            <v>四川太极双流县西航港街道锦华路一段药店</v>
          </cell>
          <cell r="C134" t="str">
            <v>东南片区</v>
          </cell>
          <cell r="D134" t="str">
            <v>曾蕾蕾</v>
          </cell>
          <cell r="E134">
            <v>262</v>
          </cell>
          <cell r="F134">
            <v>51.99</v>
          </cell>
          <cell r="G134">
            <v>13620.19</v>
          </cell>
          <cell r="H134">
            <v>4276.85</v>
          </cell>
          <cell r="I134" t="str">
            <v>31.4%</v>
          </cell>
        </row>
        <row r="135">
          <cell r="A135">
            <v>339</v>
          </cell>
          <cell r="B135" t="str">
            <v>四川太极沙河源药店</v>
          </cell>
          <cell r="C135" t="str">
            <v>西门一片</v>
          </cell>
          <cell r="D135" t="str">
            <v>刘琴英</v>
          </cell>
          <cell r="E135">
            <v>193</v>
          </cell>
          <cell r="F135">
            <v>67.98</v>
          </cell>
          <cell r="G135">
            <v>13119.39</v>
          </cell>
          <cell r="H135">
            <v>3683.22</v>
          </cell>
          <cell r="I135" t="str">
            <v>28.07%</v>
          </cell>
        </row>
        <row r="136">
          <cell r="A136">
            <v>114848</v>
          </cell>
          <cell r="B136" t="str">
            <v>四川太极大药房连锁有限公司成都高新区吉瑞三路二药房</v>
          </cell>
          <cell r="C136" t="str">
            <v>东南片区</v>
          </cell>
          <cell r="D136" t="str">
            <v>曾蕾蕾</v>
          </cell>
          <cell r="E136">
            <v>163</v>
          </cell>
          <cell r="F136">
            <v>75.82</v>
          </cell>
          <cell r="G136">
            <v>12358.86</v>
          </cell>
          <cell r="H136">
            <v>4812.35</v>
          </cell>
          <cell r="I136" t="str">
            <v>38.93%</v>
          </cell>
        </row>
        <row r="137">
          <cell r="A137">
            <v>114069</v>
          </cell>
          <cell r="B137" t="str">
            <v>四川太极大药房连锁有限公司成都高新区天久南巷药店</v>
          </cell>
          <cell r="C137" t="str">
            <v>东南片区</v>
          </cell>
          <cell r="D137" t="str">
            <v>曾蕾蕾</v>
          </cell>
          <cell r="E137">
            <v>254</v>
          </cell>
          <cell r="F137">
            <v>45.31</v>
          </cell>
          <cell r="G137">
            <v>11509.75</v>
          </cell>
          <cell r="H137">
            <v>4166.82</v>
          </cell>
          <cell r="I137" t="str">
            <v>36.2%</v>
          </cell>
        </row>
        <row r="138">
          <cell r="A138">
            <v>115971</v>
          </cell>
          <cell r="B138" t="str">
            <v>四川太极高新区天顺路药店</v>
          </cell>
          <cell r="C138" t="str">
            <v>东南片区</v>
          </cell>
          <cell r="D138" t="str">
            <v>曾蕾蕾</v>
          </cell>
          <cell r="E138">
            <v>211</v>
          </cell>
          <cell r="F138">
            <v>51.31</v>
          </cell>
          <cell r="G138">
            <v>10825.75</v>
          </cell>
          <cell r="H138">
            <v>3469.06</v>
          </cell>
          <cell r="I138" t="str">
            <v>32.04%</v>
          </cell>
        </row>
        <row r="139">
          <cell r="A139">
            <v>122718</v>
          </cell>
          <cell r="B139" t="str">
            <v>四川太极大邑县晋原街道南街药店</v>
          </cell>
          <cell r="C139" t="str">
            <v>城郊一片</v>
          </cell>
          <cell r="D139" t="str">
            <v>任会茹</v>
          </cell>
          <cell r="E139">
            <v>194</v>
          </cell>
          <cell r="F139">
            <v>54.86</v>
          </cell>
          <cell r="G139">
            <v>10642.32</v>
          </cell>
          <cell r="H139">
            <v>3522.38</v>
          </cell>
          <cell r="I139" t="str">
            <v>33.09%</v>
          </cell>
        </row>
        <row r="140">
          <cell r="A140">
            <v>113298</v>
          </cell>
          <cell r="B140" t="str">
            <v>四川太极武侯区逸都路药店</v>
          </cell>
          <cell r="C140" t="str">
            <v>西门二片</v>
          </cell>
          <cell r="D140" t="str">
            <v>林禹帅</v>
          </cell>
          <cell r="E140">
            <v>166</v>
          </cell>
          <cell r="F140">
            <v>50.75</v>
          </cell>
          <cell r="G140">
            <v>8424.69</v>
          </cell>
          <cell r="H140">
            <v>2187.18</v>
          </cell>
          <cell r="I140" t="str">
            <v>25.96%</v>
          </cell>
        </row>
        <row r="141">
          <cell r="A141">
            <v>122686</v>
          </cell>
          <cell r="B141" t="str">
            <v>四川太极大邑县晋原街道蜀望路药店</v>
          </cell>
          <cell r="C141" t="str">
            <v>城郊一片</v>
          </cell>
          <cell r="D141" t="str">
            <v>任会茹</v>
          </cell>
          <cell r="E141">
            <v>154</v>
          </cell>
          <cell r="F141">
            <v>54.5</v>
          </cell>
          <cell r="G141">
            <v>8392.89</v>
          </cell>
          <cell r="H141">
            <v>2823.16</v>
          </cell>
          <cell r="I141" t="str">
            <v>33.63%</v>
          </cell>
        </row>
        <row r="142">
          <cell r="A142">
            <v>591</v>
          </cell>
          <cell r="B142" t="str">
            <v>四川太极邛崃市文君街道凤凰大道药店</v>
          </cell>
          <cell r="C142" t="str">
            <v>城郊一片</v>
          </cell>
          <cell r="D142" t="str">
            <v>任会茹</v>
          </cell>
          <cell r="E142">
            <v>141</v>
          </cell>
          <cell r="F142">
            <v>56.17</v>
          </cell>
          <cell r="G142">
            <v>7920.56</v>
          </cell>
          <cell r="H142">
            <v>2539.53</v>
          </cell>
          <cell r="I142" t="str">
            <v>32.06%</v>
          </cell>
        </row>
        <row r="143">
          <cell r="A143">
            <v>128640</v>
          </cell>
          <cell r="B143" t="str">
            <v>四川太极大药房连锁有限公司郫都区红光街道红高东路药店</v>
          </cell>
          <cell r="C143" t="str">
            <v>西门二片</v>
          </cell>
          <cell r="D143" t="str">
            <v>林禹帅</v>
          </cell>
          <cell r="E143">
            <v>187</v>
          </cell>
          <cell r="F143">
            <v>40.32</v>
          </cell>
          <cell r="G143">
            <v>7540.74</v>
          </cell>
          <cell r="H143">
            <v>2255.65</v>
          </cell>
          <cell r="I143" t="str">
            <v>29.91%</v>
          </cell>
        </row>
        <row r="144">
          <cell r="A144">
            <v>122176</v>
          </cell>
          <cell r="B144" t="str">
            <v>四川太极崇州市怀远镇文井北路药店</v>
          </cell>
          <cell r="C144" t="str">
            <v>崇州片</v>
          </cell>
          <cell r="D144" t="str">
            <v>胡建梅</v>
          </cell>
          <cell r="E144">
            <v>192</v>
          </cell>
          <cell r="F144">
            <v>38.9</v>
          </cell>
          <cell r="G144">
            <v>7469.55</v>
          </cell>
          <cell r="H144">
            <v>2935.45</v>
          </cell>
          <cell r="I144" t="str">
            <v>39.29%</v>
          </cell>
        </row>
        <row r="145">
          <cell r="A145">
            <v>118758</v>
          </cell>
          <cell r="B145" t="str">
            <v>四川太极成华区水碾河路药店</v>
          </cell>
          <cell r="C145" t="str">
            <v>东南片区</v>
          </cell>
          <cell r="D145" t="str">
            <v>曾蕾蕾</v>
          </cell>
          <cell r="E145">
            <v>155</v>
          </cell>
          <cell r="F145">
            <v>46.97</v>
          </cell>
          <cell r="G145">
            <v>7280.7</v>
          </cell>
          <cell r="H145">
            <v>2456.64</v>
          </cell>
          <cell r="I145" t="str">
            <v>33.74%</v>
          </cell>
        </row>
        <row r="146">
          <cell r="A146">
            <v>345</v>
          </cell>
          <cell r="B146" t="str">
            <v>四川太极B区西部店</v>
          </cell>
          <cell r="C146" t="str">
            <v>团购片</v>
          </cell>
          <cell r="D146" t="str">
            <v>王灵</v>
          </cell>
          <cell r="E146">
            <v>1</v>
          </cell>
          <cell r="F146">
            <v>-2800</v>
          </cell>
          <cell r="G146">
            <v>-2800</v>
          </cell>
          <cell r="H146">
            <v>-814.4</v>
          </cell>
          <cell r="I146" t="str">
            <v>29.08%</v>
          </cell>
        </row>
        <row r="147">
          <cell r="A147" t="str">
            <v>合计</v>
          </cell>
          <cell r="B147" t="str">
            <v/>
          </cell>
          <cell r="C147" t="str">
            <v/>
          </cell>
          <cell r="D147" t="str">
            <v/>
          </cell>
          <cell r="E147">
            <v>61247</v>
          </cell>
          <cell r="F147">
            <v>89.75</v>
          </cell>
          <cell r="G147">
            <v>5496655.41</v>
          </cell>
          <cell r="H147">
            <v>1612834.71</v>
          </cell>
          <cell r="I147" t="str">
            <v>29.34%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1"/>
  <sheetViews>
    <sheetView tabSelected="1" topLeftCell="B12" workbookViewId="0">
      <selection activeCell="G22" sqref="G22"/>
    </sheetView>
  </sheetViews>
  <sheetFormatPr defaultColWidth="9" defaultRowHeight="15.5"/>
  <cols>
    <col min="1" max="1" width="9" style="1"/>
    <col min="2" max="2" width="10.5" style="1" customWidth="1"/>
    <col min="3" max="3" width="32.2538461538462" style="1" customWidth="1"/>
    <col min="4" max="6" width="9" style="1"/>
    <col min="7" max="7" width="10.3769230769231" style="1" customWidth="1"/>
    <col min="8" max="8" width="12.3769230769231" style="1" customWidth="1"/>
    <col min="9" max="10" width="10.2538461538462" style="23" customWidth="1"/>
    <col min="11" max="11" width="10.2538461538462" style="24" customWidth="1"/>
    <col min="12" max="13" width="10.2538461538462" style="23" customWidth="1"/>
    <col min="14" max="14" width="10.2538461538462" style="24" customWidth="1"/>
    <col min="15" max="15" width="10.2538461538462" style="23" customWidth="1"/>
    <col min="16" max="16" width="10.3769230769231" style="1"/>
    <col min="17" max="17" width="13.8769230769231" style="1" customWidth="1"/>
    <col min="18" max="18" width="11.5" style="1" customWidth="1"/>
    <col min="19" max="19" width="10.1230769230769" style="1" customWidth="1"/>
    <col min="20" max="20" width="9" style="1"/>
    <col min="21" max="21" width="12.6230769230769" style="1"/>
    <col min="22" max="16384" width="9" style="1"/>
  </cols>
  <sheetData>
    <row r="1" s="19" customFormat="1" ht="33" customHeight="1" spans="1:24">
      <c r="A1" s="25" t="s">
        <v>0</v>
      </c>
      <c r="B1" s="26"/>
      <c r="C1" s="26"/>
      <c r="D1" s="27" t="s">
        <v>1</v>
      </c>
      <c r="E1" s="28" t="s">
        <v>2</v>
      </c>
      <c r="F1" s="28" t="s">
        <v>3</v>
      </c>
      <c r="G1" s="29" t="s">
        <v>4</v>
      </c>
      <c r="H1" s="30" t="s">
        <v>5</v>
      </c>
      <c r="I1" s="72" t="s">
        <v>6</v>
      </c>
      <c r="J1" s="73" t="s">
        <v>7</v>
      </c>
      <c r="K1" s="74"/>
      <c r="L1" s="75"/>
      <c r="M1" s="73" t="s">
        <v>8</v>
      </c>
      <c r="N1" s="74"/>
      <c r="O1" s="75"/>
      <c r="P1" s="76" t="s">
        <v>9</v>
      </c>
      <c r="Q1" s="93"/>
      <c r="R1" s="94"/>
      <c r="S1" s="76" t="s">
        <v>10</v>
      </c>
      <c r="T1" s="93"/>
      <c r="U1" s="94"/>
      <c r="V1" s="95"/>
      <c r="W1" s="95"/>
      <c r="X1" s="95"/>
    </row>
    <row r="2" s="19" customFormat="1" ht="29" customHeight="1" spans="1:24">
      <c r="A2" s="31" t="s">
        <v>11</v>
      </c>
      <c r="B2" s="32" t="s">
        <v>12</v>
      </c>
      <c r="C2" s="33" t="s">
        <v>13</v>
      </c>
      <c r="D2" s="27"/>
      <c r="E2" s="34"/>
      <c r="F2" s="34"/>
      <c r="G2" s="35"/>
      <c r="H2" s="36"/>
      <c r="I2" s="77"/>
      <c r="J2" s="78" t="s">
        <v>14</v>
      </c>
      <c r="K2" s="79" t="s">
        <v>15</v>
      </c>
      <c r="L2" s="80" t="s">
        <v>16</v>
      </c>
      <c r="M2" s="78" t="s">
        <v>14</v>
      </c>
      <c r="N2" s="79" t="s">
        <v>15</v>
      </c>
      <c r="O2" s="80" t="s">
        <v>16</v>
      </c>
      <c r="P2" s="78" t="s">
        <v>14</v>
      </c>
      <c r="Q2" s="79" t="s">
        <v>15</v>
      </c>
      <c r="R2" s="80" t="s">
        <v>16</v>
      </c>
      <c r="S2" s="78" t="s">
        <v>14</v>
      </c>
      <c r="T2" s="79" t="s">
        <v>15</v>
      </c>
      <c r="U2" s="80" t="s">
        <v>16</v>
      </c>
      <c r="V2" s="95"/>
      <c r="W2" s="95"/>
      <c r="X2" s="95"/>
    </row>
    <row r="3" ht="16" customHeight="1" spans="1:22">
      <c r="A3" s="37">
        <v>1</v>
      </c>
      <c r="B3" s="38">
        <v>118074</v>
      </c>
      <c r="C3" s="39" t="s">
        <v>17</v>
      </c>
      <c r="D3" s="39" t="s">
        <v>18</v>
      </c>
      <c r="E3" s="38" t="s">
        <v>19</v>
      </c>
      <c r="F3" s="40">
        <v>1</v>
      </c>
      <c r="G3" s="41" t="s">
        <v>20</v>
      </c>
      <c r="H3" s="42"/>
      <c r="I3" s="81">
        <v>150</v>
      </c>
      <c r="J3" s="82">
        <f>M3*10</f>
        <v>30000</v>
      </c>
      <c r="K3" s="83" t="str">
        <f>VLOOKUP(B3,[1]查询时间段分门店销售汇总!$A:$I,9,0)</f>
        <v>32.51%</v>
      </c>
      <c r="L3" s="82">
        <v>9145.43</v>
      </c>
      <c r="M3" s="82">
        <v>3000</v>
      </c>
      <c r="N3" s="83">
        <v>0.3251</v>
      </c>
      <c r="O3" s="82">
        <f>M3*N3</f>
        <v>975.3</v>
      </c>
      <c r="P3" s="84">
        <f>S3*10</f>
        <v>36000</v>
      </c>
      <c r="Q3" s="96">
        <v>0.34</v>
      </c>
      <c r="R3" s="97">
        <f>P3*Q3</f>
        <v>12240</v>
      </c>
      <c r="S3" s="84">
        <v>3600</v>
      </c>
      <c r="T3" s="96">
        <v>0.34</v>
      </c>
      <c r="U3" s="97">
        <f>S3*T3</f>
        <v>1224</v>
      </c>
      <c r="V3" s="95"/>
    </row>
    <row r="4" ht="16" customHeight="1" spans="1:22">
      <c r="A4" s="37">
        <v>2</v>
      </c>
      <c r="B4" s="38">
        <v>120844</v>
      </c>
      <c r="C4" s="39" t="s">
        <v>21</v>
      </c>
      <c r="D4" s="39" t="s">
        <v>18</v>
      </c>
      <c r="E4" s="38" t="s">
        <v>22</v>
      </c>
      <c r="F4" s="43"/>
      <c r="G4" s="44" t="s">
        <v>20</v>
      </c>
      <c r="H4" s="45"/>
      <c r="I4" s="81">
        <v>150</v>
      </c>
      <c r="J4" s="82">
        <f t="shared" ref="J4:J17" si="0">M4*10</f>
        <v>32000</v>
      </c>
      <c r="K4" s="83" t="str">
        <f>VLOOKUP(B4,[1]查询时间段分门店销售汇总!$A:$I,9,0)</f>
        <v>28.6%</v>
      </c>
      <c r="L4" s="82">
        <v>8778.2</v>
      </c>
      <c r="M4" s="82">
        <v>3200</v>
      </c>
      <c r="N4" s="83">
        <v>0.286</v>
      </c>
      <c r="O4" s="82">
        <f t="shared" ref="O4:O28" si="1">M4*N4</f>
        <v>915.2</v>
      </c>
      <c r="P4" s="84">
        <f t="shared" ref="P4:P35" si="2">S4*10</f>
        <v>41000</v>
      </c>
      <c r="Q4" s="96">
        <v>0.32</v>
      </c>
      <c r="R4" s="97">
        <f t="shared" ref="R4:R35" si="3">P4*Q4</f>
        <v>13120</v>
      </c>
      <c r="S4" s="84">
        <v>4100</v>
      </c>
      <c r="T4" s="96">
        <v>0.32</v>
      </c>
      <c r="U4" s="97">
        <f t="shared" ref="U4:U35" si="4">S4*T4</f>
        <v>1312</v>
      </c>
      <c r="V4" s="95"/>
    </row>
    <row r="5" s="19" customFormat="1" ht="16" customHeight="1" spans="1:22">
      <c r="A5" s="37">
        <v>3</v>
      </c>
      <c r="B5" s="38">
        <v>106066</v>
      </c>
      <c r="C5" s="39" t="s">
        <v>23</v>
      </c>
      <c r="D5" s="39" t="s">
        <v>18</v>
      </c>
      <c r="E5" s="38" t="s">
        <v>24</v>
      </c>
      <c r="F5" s="46">
        <v>2</v>
      </c>
      <c r="G5" s="44" t="s">
        <v>20</v>
      </c>
      <c r="H5" s="45"/>
      <c r="I5" s="81">
        <v>150</v>
      </c>
      <c r="J5" s="82">
        <f t="shared" si="0"/>
        <v>41000</v>
      </c>
      <c r="K5" s="83" t="str">
        <f>VLOOKUP(B5,[1]查询时间段分门店销售汇总!$A:$I,9,0)</f>
        <v>39.15%</v>
      </c>
      <c r="L5" s="82">
        <v>15344.93</v>
      </c>
      <c r="M5" s="82">
        <v>4100</v>
      </c>
      <c r="N5" s="83">
        <v>0.3915</v>
      </c>
      <c r="O5" s="82">
        <f t="shared" si="1"/>
        <v>1605.15</v>
      </c>
      <c r="P5" s="84">
        <f t="shared" si="2"/>
        <v>46000</v>
      </c>
      <c r="Q5" s="96" t="s">
        <v>25</v>
      </c>
      <c r="R5" s="97">
        <f t="shared" si="3"/>
        <v>18009</v>
      </c>
      <c r="S5" s="84">
        <v>4600</v>
      </c>
      <c r="T5" s="96" t="s">
        <v>25</v>
      </c>
      <c r="U5" s="97">
        <f t="shared" si="4"/>
        <v>1800.9</v>
      </c>
      <c r="V5" s="95"/>
    </row>
    <row r="6" s="19" customFormat="1" ht="16" customHeight="1" spans="1:22">
      <c r="A6" s="37">
        <v>4</v>
      </c>
      <c r="B6" s="38">
        <v>107658</v>
      </c>
      <c r="C6" s="39" t="s">
        <v>26</v>
      </c>
      <c r="D6" s="39" t="s">
        <v>18</v>
      </c>
      <c r="E6" s="38" t="s">
        <v>22</v>
      </c>
      <c r="F6" s="40"/>
      <c r="G6" s="44" t="s">
        <v>20</v>
      </c>
      <c r="H6" s="45"/>
      <c r="I6" s="81">
        <v>150</v>
      </c>
      <c r="J6" s="82">
        <f t="shared" si="0"/>
        <v>46000</v>
      </c>
      <c r="K6" s="83" t="str">
        <f>VLOOKUP(B6,[1]查询时间段分门店销售汇总!$A:$I,9,0)</f>
        <v>33.17%</v>
      </c>
      <c r="L6" s="82">
        <v>14896.35</v>
      </c>
      <c r="M6" s="82">
        <v>4600</v>
      </c>
      <c r="N6" s="83">
        <v>0.3317</v>
      </c>
      <c r="O6" s="82">
        <f t="shared" si="1"/>
        <v>1525.82</v>
      </c>
      <c r="P6" s="84">
        <f t="shared" si="2"/>
        <v>51000</v>
      </c>
      <c r="Q6" s="96">
        <v>0.35</v>
      </c>
      <c r="R6" s="97">
        <f t="shared" si="3"/>
        <v>17850</v>
      </c>
      <c r="S6" s="84">
        <v>5100</v>
      </c>
      <c r="T6" s="96">
        <v>0.35</v>
      </c>
      <c r="U6" s="97">
        <f t="shared" si="4"/>
        <v>1785</v>
      </c>
      <c r="V6" s="95"/>
    </row>
    <row r="7" s="19" customFormat="1" ht="16" customHeight="1" spans="1:22">
      <c r="A7" s="37">
        <v>5</v>
      </c>
      <c r="B7" s="38">
        <v>707</v>
      </c>
      <c r="C7" s="39" t="s">
        <v>27</v>
      </c>
      <c r="D7" s="39" t="s">
        <v>18</v>
      </c>
      <c r="E7" s="38" t="s">
        <v>19</v>
      </c>
      <c r="F7" s="43"/>
      <c r="G7" s="44" t="s">
        <v>20</v>
      </c>
      <c r="H7" s="45"/>
      <c r="I7" s="81">
        <v>150</v>
      </c>
      <c r="J7" s="82">
        <f t="shared" si="0"/>
        <v>48000</v>
      </c>
      <c r="K7" s="83">
        <v>0.3</v>
      </c>
      <c r="L7" s="82">
        <v>11768.68</v>
      </c>
      <c r="M7" s="82">
        <v>4800</v>
      </c>
      <c r="N7" s="83">
        <v>0.3</v>
      </c>
      <c r="O7" s="82">
        <f t="shared" si="1"/>
        <v>1440</v>
      </c>
      <c r="P7" s="84">
        <f t="shared" si="2"/>
        <v>56000</v>
      </c>
      <c r="Q7" s="96">
        <v>0.32</v>
      </c>
      <c r="R7" s="97">
        <f t="shared" si="3"/>
        <v>17920</v>
      </c>
      <c r="S7" s="84">
        <v>5600</v>
      </c>
      <c r="T7" s="96">
        <v>0.32</v>
      </c>
      <c r="U7" s="97">
        <f t="shared" si="4"/>
        <v>1792</v>
      </c>
      <c r="V7" s="95"/>
    </row>
    <row r="8" ht="16" customHeight="1" spans="1:22">
      <c r="A8" s="37">
        <v>6</v>
      </c>
      <c r="B8" s="38">
        <v>571</v>
      </c>
      <c r="C8" s="39" t="s">
        <v>28</v>
      </c>
      <c r="D8" s="39" t="s">
        <v>29</v>
      </c>
      <c r="E8" s="38" t="s">
        <v>19</v>
      </c>
      <c r="F8" s="47">
        <v>3</v>
      </c>
      <c r="G8" s="44" t="s">
        <v>20</v>
      </c>
      <c r="H8" s="45"/>
      <c r="I8" s="81">
        <v>150</v>
      </c>
      <c r="J8" s="82">
        <f t="shared" si="0"/>
        <v>55000</v>
      </c>
      <c r="K8" s="83" t="str">
        <f>VLOOKUP(B8,[1]查询时间段分门店销售汇总!$A:$I,9,0)</f>
        <v>32.59%</v>
      </c>
      <c r="L8" s="82">
        <v>17919.29</v>
      </c>
      <c r="M8" s="82">
        <v>5500</v>
      </c>
      <c r="N8" s="83">
        <v>0.3259</v>
      </c>
      <c r="O8" s="82">
        <f t="shared" si="1"/>
        <v>1792.45</v>
      </c>
      <c r="P8" s="84">
        <f t="shared" si="2"/>
        <v>61000</v>
      </c>
      <c r="Q8" s="96">
        <v>0.35</v>
      </c>
      <c r="R8" s="97">
        <f t="shared" si="3"/>
        <v>21350</v>
      </c>
      <c r="S8" s="84">
        <v>6100</v>
      </c>
      <c r="T8" s="96">
        <v>0.35</v>
      </c>
      <c r="U8" s="97">
        <f t="shared" si="4"/>
        <v>2135</v>
      </c>
      <c r="V8" s="95"/>
    </row>
    <row r="9" ht="16" customHeight="1" spans="1:22">
      <c r="A9" s="37">
        <v>7</v>
      </c>
      <c r="B9" s="38">
        <v>742</v>
      </c>
      <c r="C9" s="39" t="s">
        <v>30</v>
      </c>
      <c r="D9" s="39" t="s">
        <v>18</v>
      </c>
      <c r="E9" s="38" t="s">
        <v>24</v>
      </c>
      <c r="F9" s="48"/>
      <c r="G9" s="41" t="s">
        <v>20</v>
      </c>
      <c r="H9" s="42"/>
      <c r="I9" s="81">
        <v>150</v>
      </c>
      <c r="J9" s="82">
        <f t="shared" si="0"/>
        <v>55000</v>
      </c>
      <c r="K9" s="83">
        <v>0.26</v>
      </c>
      <c r="L9" s="82">
        <v>13698.83</v>
      </c>
      <c r="M9" s="82">
        <v>5500</v>
      </c>
      <c r="N9" s="83">
        <v>0.26</v>
      </c>
      <c r="O9" s="82">
        <f t="shared" si="1"/>
        <v>1430</v>
      </c>
      <c r="P9" s="84">
        <f t="shared" si="2"/>
        <v>66000</v>
      </c>
      <c r="Q9" s="96">
        <v>0.28</v>
      </c>
      <c r="R9" s="97">
        <f t="shared" si="3"/>
        <v>18480</v>
      </c>
      <c r="S9" s="84">
        <v>6600</v>
      </c>
      <c r="T9" s="96">
        <v>0.28</v>
      </c>
      <c r="U9" s="97">
        <f t="shared" si="4"/>
        <v>1848</v>
      </c>
      <c r="V9" s="95"/>
    </row>
    <row r="10" ht="16" customHeight="1" spans="1:22">
      <c r="A10" s="37">
        <v>8</v>
      </c>
      <c r="B10" s="38">
        <v>385</v>
      </c>
      <c r="C10" s="39" t="s">
        <v>31</v>
      </c>
      <c r="D10" s="39" t="s">
        <v>18</v>
      </c>
      <c r="E10" s="38" t="s">
        <v>32</v>
      </c>
      <c r="F10" s="47">
        <v>4</v>
      </c>
      <c r="G10" s="44" t="s">
        <v>20</v>
      </c>
      <c r="H10" s="45"/>
      <c r="I10" s="81">
        <v>150</v>
      </c>
      <c r="J10" s="82">
        <f t="shared" si="0"/>
        <v>63000</v>
      </c>
      <c r="K10" s="83" t="str">
        <f>VLOOKUP(B10,[1]查询时间段分门店销售汇总!$A:$I,9,0)</f>
        <v>30.34%</v>
      </c>
      <c r="L10" s="82">
        <v>18667.93</v>
      </c>
      <c r="M10" s="82">
        <v>6300</v>
      </c>
      <c r="N10" s="83">
        <v>0.3034</v>
      </c>
      <c r="O10" s="82">
        <f t="shared" si="1"/>
        <v>1911.42</v>
      </c>
      <c r="P10" s="84">
        <f t="shared" si="2"/>
        <v>68000</v>
      </c>
      <c r="Q10" s="96" t="s">
        <v>33</v>
      </c>
      <c r="R10" s="97">
        <f t="shared" si="3"/>
        <v>20631.2</v>
      </c>
      <c r="S10" s="84">
        <v>6800</v>
      </c>
      <c r="T10" s="96" t="s">
        <v>33</v>
      </c>
      <c r="U10" s="97">
        <f t="shared" si="4"/>
        <v>2063.12</v>
      </c>
      <c r="V10" s="95"/>
    </row>
    <row r="11" ht="16" customHeight="1" spans="1:22">
      <c r="A11" s="37">
        <v>9</v>
      </c>
      <c r="B11" s="38">
        <v>365</v>
      </c>
      <c r="C11" s="39" t="s">
        <v>34</v>
      </c>
      <c r="D11" s="39" t="s">
        <v>18</v>
      </c>
      <c r="E11" s="38" t="s">
        <v>35</v>
      </c>
      <c r="F11" s="48"/>
      <c r="G11" s="44" t="s">
        <v>20</v>
      </c>
      <c r="H11" s="45"/>
      <c r="I11" s="81">
        <v>150</v>
      </c>
      <c r="J11" s="82">
        <f t="shared" si="0"/>
        <v>78900.4</v>
      </c>
      <c r="K11" s="83">
        <v>0.3</v>
      </c>
      <c r="L11" s="82">
        <v>21433.31</v>
      </c>
      <c r="M11" s="82">
        <v>7890.04</v>
      </c>
      <c r="N11" s="83">
        <v>0.3</v>
      </c>
      <c r="O11" s="82">
        <f t="shared" si="1"/>
        <v>2367.012</v>
      </c>
      <c r="P11" s="84">
        <f t="shared" si="2"/>
        <v>84000</v>
      </c>
      <c r="Q11" s="96">
        <v>0.34</v>
      </c>
      <c r="R11" s="97">
        <f t="shared" si="3"/>
        <v>28560</v>
      </c>
      <c r="S11" s="84">
        <v>8400</v>
      </c>
      <c r="T11" s="96">
        <v>0.34</v>
      </c>
      <c r="U11" s="97">
        <f t="shared" si="4"/>
        <v>2856</v>
      </c>
      <c r="V11" s="95"/>
    </row>
    <row r="12" ht="16" customHeight="1" spans="1:22">
      <c r="A12" s="37">
        <v>10</v>
      </c>
      <c r="B12" s="38">
        <v>117491</v>
      </c>
      <c r="C12" s="39" t="s">
        <v>36</v>
      </c>
      <c r="D12" s="39" t="s">
        <v>29</v>
      </c>
      <c r="E12" s="38" t="s">
        <v>35</v>
      </c>
      <c r="F12" s="47">
        <v>5</v>
      </c>
      <c r="G12" s="44" t="s">
        <v>20</v>
      </c>
      <c r="H12" s="45"/>
      <c r="I12" s="81">
        <v>150</v>
      </c>
      <c r="J12" s="82">
        <f t="shared" si="0"/>
        <v>79977.55</v>
      </c>
      <c r="K12" s="83">
        <v>0.25</v>
      </c>
      <c r="L12" s="82">
        <v>13949.36</v>
      </c>
      <c r="M12" s="82">
        <v>7997.755</v>
      </c>
      <c r="N12" s="83">
        <v>0.25</v>
      </c>
      <c r="O12" s="82">
        <f t="shared" si="1"/>
        <v>1999.43875</v>
      </c>
      <c r="P12" s="84">
        <f t="shared" si="2"/>
        <v>84000</v>
      </c>
      <c r="Q12" s="96">
        <v>0.26</v>
      </c>
      <c r="R12" s="97">
        <f t="shared" si="3"/>
        <v>21840</v>
      </c>
      <c r="S12" s="84">
        <v>8400</v>
      </c>
      <c r="T12" s="96">
        <v>0.26</v>
      </c>
      <c r="U12" s="97">
        <f t="shared" si="4"/>
        <v>2184</v>
      </c>
      <c r="V12" s="95"/>
    </row>
    <row r="13" ht="16" customHeight="1" spans="1:22">
      <c r="A13" s="37">
        <v>11</v>
      </c>
      <c r="B13" s="38">
        <v>730</v>
      </c>
      <c r="C13" s="39" t="s">
        <v>37</v>
      </c>
      <c r="D13" s="39" t="s">
        <v>18</v>
      </c>
      <c r="E13" s="38" t="s">
        <v>22</v>
      </c>
      <c r="F13" s="49"/>
      <c r="G13" s="44" t="s">
        <v>20</v>
      </c>
      <c r="H13" s="45"/>
      <c r="I13" s="81">
        <v>150</v>
      </c>
      <c r="J13" s="82">
        <f t="shared" si="0"/>
        <v>80805.13</v>
      </c>
      <c r="K13" s="83" t="str">
        <f>VLOOKUP(B13,[1]查询时间段分门店销售汇总!$A:$I,9,0)</f>
        <v>30.21%</v>
      </c>
      <c r="L13" s="82">
        <v>24111.82</v>
      </c>
      <c r="M13" s="82">
        <v>8080.513</v>
      </c>
      <c r="N13" s="83">
        <v>0.3021</v>
      </c>
      <c r="O13" s="82">
        <f t="shared" si="1"/>
        <v>2441.1229773</v>
      </c>
      <c r="P13" s="84">
        <f t="shared" si="2"/>
        <v>85000</v>
      </c>
      <c r="Q13" s="96">
        <v>0.33</v>
      </c>
      <c r="R13" s="97">
        <f t="shared" si="3"/>
        <v>28050</v>
      </c>
      <c r="S13" s="84">
        <v>8500</v>
      </c>
      <c r="T13" s="96">
        <v>0.33</v>
      </c>
      <c r="U13" s="97">
        <f t="shared" si="4"/>
        <v>2805</v>
      </c>
      <c r="V13" s="95"/>
    </row>
    <row r="14" ht="16" customHeight="1" spans="1:22">
      <c r="A14" s="37">
        <v>12</v>
      </c>
      <c r="B14" s="38">
        <v>343</v>
      </c>
      <c r="C14" s="39" t="s">
        <v>38</v>
      </c>
      <c r="D14" s="39" t="s">
        <v>29</v>
      </c>
      <c r="E14" s="38" t="s">
        <v>35</v>
      </c>
      <c r="F14" s="48"/>
      <c r="G14" s="44" t="s">
        <v>20</v>
      </c>
      <c r="H14" s="45"/>
      <c r="I14" s="81">
        <v>150</v>
      </c>
      <c r="J14" s="82">
        <f t="shared" si="0"/>
        <v>97943.88</v>
      </c>
      <c r="K14" s="83" t="str">
        <f>VLOOKUP(B14,[1]查询时间段分门店销售汇总!$A:$I,9,0)</f>
        <v>30.2%</v>
      </c>
      <c r="L14" s="82">
        <v>29282.79</v>
      </c>
      <c r="M14" s="82">
        <v>9794.388</v>
      </c>
      <c r="N14" s="83">
        <v>0.302</v>
      </c>
      <c r="O14" s="82">
        <f t="shared" si="1"/>
        <v>2957.905176</v>
      </c>
      <c r="P14" s="84">
        <f t="shared" si="2"/>
        <v>102000</v>
      </c>
      <c r="Q14" s="96">
        <v>0.35</v>
      </c>
      <c r="R14" s="97">
        <f t="shared" si="3"/>
        <v>35700</v>
      </c>
      <c r="S14" s="84">
        <v>10200</v>
      </c>
      <c r="T14" s="96">
        <v>0.35</v>
      </c>
      <c r="U14" s="97">
        <f t="shared" si="4"/>
        <v>3570</v>
      </c>
      <c r="V14" s="95"/>
    </row>
    <row r="15" s="20" customFormat="1" ht="16" customHeight="1" spans="1:22">
      <c r="A15" s="50">
        <v>13</v>
      </c>
      <c r="B15" s="51">
        <v>399</v>
      </c>
      <c r="C15" s="52" t="s">
        <v>39</v>
      </c>
      <c r="D15" s="52" t="s">
        <v>40</v>
      </c>
      <c r="E15" s="51" t="s">
        <v>24</v>
      </c>
      <c r="F15" s="53">
        <v>6</v>
      </c>
      <c r="G15" s="54" t="s">
        <v>20</v>
      </c>
      <c r="H15" s="55"/>
      <c r="I15" s="85">
        <v>150</v>
      </c>
      <c r="J15" s="86">
        <f t="shared" si="0"/>
        <v>130000</v>
      </c>
      <c r="K15" s="87" t="str">
        <f>VLOOKUP(B15,[1]查询时间段分门店销售汇总!$A:$I,9,0)</f>
        <v>32.31%</v>
      </c>
      <c r="L15" s="86">
        <v>9400.43</v>
      </c>
      <c r="M15" s="86">
        <v>13000</v>
      </c>
      <c r="N15" s="87">
        <v>0.3231</v>
      </c>
      <c r="O15" s="86">
        <f t="shared" si="1"/>
        <v>4200.3</v>
      </c>
      <c r="P15" s="88">
        <v>130000</v>
      </c>
      <c r="Q15" s="98">
        <v>0.35</v>
      </c>
      <c r="R15" s="99">
        <f t="shared" si="3"/>
        <v>45500</v>
      </c>
      <c r="S15" s="88">
        <v>13600</v>
      </c>
      <c r="T15" s="98">
        <v>0.35</v>
      </c>
      <c r="U15" s="99">
        <f t="shared" si="4"/>
        <v>4760</v>
      </c>
      <c r="V15" s="100"/>
    </row>
    <row r="16" s="19" customFormat="1" ht="16" customHeight="1" spans="1:22">
      <c r="A16" s="37">
        <v>14</v>
      </c>
      <c r="B16" s="38">
        <v>337</v>
      </c>
      <c r="C16" s="39" t="s">
        <v>41</v>
      </c>
      <c r="D16" s="39" t="s">
        <v>29</v>
      </c>
      <c r="E16" s="38" t="s">
        <v>24</v>
      </c>
      <c r="F16" s="49"/>
      <c r="G16" s="41" t="s">
        <v>20</v>
      </c>
      <c r="H16" s="42"/>
      <c r="I16" s="81">
        <v>150</v>
      </c>
      <c r="J16" s="82">
        <f t="shared" si="0"/>
        <v>130363.42</v>
      </c>
      <c r="K16" s="83" t="str">
        <f>VLOOKUP(B16,[1]查询时间段分门店销售汇总!$A:$I,9,0)</f>
        <v>29.71%</v>
      </c>
      <c r="L16" s="82">
        <v>38434.97</v>
      </c>
      <c r="M16" s="82">
        <v>13036.342</v>
      </c>
      <c r="N16" s="83">
        <v>0.2971</v>
      </c>
      <c r="O16" s="82">
        <f t="shared" si="1"/>
        <v>3873.0972082</v>
      </c>
      <c r="P16" s="84">
        <f t="shared" si="2"/>
        <v>136000</v>
      </c>
      <c r="Q16" s="96">
        <v>0.3</v>
      </c>
      <c r="R16" s="97">
        <f t="shared" si="3"/>
        <v>40800</v>
      </c>
      <c r="S16" s="84">
        <v>13600</v>
      </c>
      <c r="T16" s="96">
        <v>0.3</v>
      </c>
      <c r="U16" s="97">
        <f t="shared" si="4"/>
        <v>4080</v>
      </c>
      <c r="V16" s="95"/>
    </row>
    <row r="17" ht="16" customHeight="1" spans="1:22">
      <c r="A17" s="37">
        <v>15</v>
      </c>
      <c r="B17" s="38">
        <v>582</v>
      </c>
      <c r="C17" s="39" t="s">
        <v>42</v>
      </c>
      <c r="D17" s="39" t="s">
        <v>29</v>
      </c>
      <c r="E17" s="38" t="s">
        <v>35</v>
      </c>
      <c r="F17" s="48"/>
      <c r="G17" s="44" t="s">
        <v>20</v>
      </c>
      <c r="H17" s="45"/>
      <c r="I17" s="81">
        <v>150</v>
      </c>
      <c r="J17" s="82">
        <f t="shared" si="0"/>
        <v>133164</v>
      </c>
      <c r="K17" s="83">
        <v>0.24</v>
      </c>
      <c r="L17" s="82">
        <v>30216.51</v>
      </c>
      <c r="M17" s="82">
        <v>13316.4</v>
      </c>
      <c r="N17" s="83">
        <v>0.24</v>
      </c>
      <c r="O17" s="82">
        <f t="shared" si="1"/>
        <v>3195.936</v>
      </c>
      <c r="P17" s="84">
        <f t="shared" si="2"/>
        <v>139000</v>
      </c>
      <c r="Q17" s="96">
        <v>0.26</v>
      </c>
      <c r="R17" s="97">
        <f t="shared" si="3"/>
        <v>36140</v>
      </c>
      <c r="S17" s="84">
        <v>13900</v>
      </c>
      <c r="T17" s="96">
        <v>0.26</v>
      </c>
      <c r="U17" s="97">
        <f t="shared" si="4"/>
        <v>3614</v>
      </c>
      <c r="V17" s="95"/>
    </row>
    <row r="18" ht="16" customHeight="1" spans="1:22">
      <c r="A18" s="37">
        <v>16</v>
      </c>
      <c r="B18" s="38">
        <v>517</v>
      </c>
      <c r="C18" s="39" t="s">
        <v>43</v>
      </c>
      <c r="D18" s="39" t="s">
        <v>29</v>
      </c>
      <c r="E18" s="38" t="s">
        <v>35</v>
      </c>
      <c r="F18" s="47">
        <v>7</v>
      </c>
      <c r="G18" s="44" t="s">
        <v>20</v>
      </c>
      <c r="H18" s="45"/>
      <c r="I18" s="81">
        <v>150</v>
      </c>
      <c r="J18" s="82">
        <f t="shared" ref="J18:J34" si="5">M18*10</f>
        <v>134509.04</v>
      </c>
      <c r="K18" s="83">
        <v>0.24</v>
      </c>
      <c r="L18" s="82">
        <v>31588.2</v>
      </c>
      <c r="M18" s="82">
        <v>13450.904</v>
      </c>
      <c r="N18" s="83">
        <v>0.24</v>
      </c>
      <c r="O18" s="82">
        <f t="shared" si="1"/>
        <v>3228.21696</v>
      </c>
      <c r="P18" s="84">
        <f t="shared" si="2"/>
        <v>139000</v>
      </c>
      <c r="Q18" s="96">
        <v>0.26</v>
      </c>
      <c r="R18" s="97">
        <f t="shared" si="3"/>
        <v>36140</v>
      </c>
      <c r="S18" s="84">
        <v>13900</v>
      </c>
      <c r="T18" s="96">
        <v>0.26</v>
      </c>
      <c r="U18" s="97">
        <f t="shared" si="4"/>
        <v>3614</v>
      </c>
      <c r="V18" s="95"/>
    </row>
    <row r="19" ht="16" customHeight="1" spans="1:22">
      <c r="A19" s="37">
        <v>17</v>
      </c>
      <c r="B19" s="38">
        <v>114685</v>
      </c>
      <c r="C19" s="39" t="s">
        <v>44</v>
      </c>
      <c r="D19" s="39" t="s">
        <v>40</v>
      </c>
      <c r="E19" s="38" t="s">
        <v>24</v>
      </c>
      <c r="F19" s="48"/>
      <c r="G19" s="41" t="s">
        <v>20</v>
      </c>
      <c r="H19" s="42"/>
      <c r="I19" s="81">
        <v>150</v>
      </c>
      <c r="J19" s="82">
        <f t="shared" si="5"/>
        <v>162478.96</v>
      </c>
      <c r="K19" s="83">
        <v>0.25</v>
      </c>
      <c r="L19" s="82">
        <v>22670.06</v>
      </c>
      <c r="M19" s="82">
        <v>16247.896</v>
      </c>
      <c r="N19" s="83">
        <v>0.25</v>
      </c>
      <c r="O19" s="82">
        <f t="shared" si="1"/>
        <v>4061.974</v>
      </c>
      <c r="P19" s="84">
        <f t="shared" si="2"/>
        <v>166000</v>
      </c>
      <c r="Q19" s="96">
        <v>0.26</v>
      </c>
      <c r="R19" s="97">
        <f t="shared" si="3"/>
        <v>43160</v>
      </c>
      <c r="S19" s="84">
        <v>16600</v>
      </c>
      <c r="T19" s="96">
        <v>0.26</v>
      </c>
      <c r="U19" s="97">
        <f t="shared" si="4"/>
        <v>4316</v>
      </c>
      <c r="V19" s="95"/>
    </row>
    <row r="20" ht="22" customHeight="1" spans="1:22">
      <c r="A20" s="37">
        <v>18</v>
      </c>
      <c r="B20" s="38">
        <v>307</v>
      </c>
      <c r="C20" s="39" t="s">
        <v>45</v>
      </c>
      <c r="D20" s="39" t="s">
        <v>40</v>
      </c>
      <c r="E20" s="38" t="s">
        <v>24</v>
      </c>
      <c r="F20" s="38">
        <v>1</v>
      </c>
      <c r="G20" s="41" t="s">
        <v>20</v>
      </c>
      <c r="H20" s="42"/>
      <c r="I20" s="81">
        <v>200</v>
      </c>
      <c r="J20" s="82">
        <f t="shared" si="5"/>
        <v>301000</v>
      </c>
      <c r="K20" s="83">
        <v>0.26</v>
      </c>
      <c r="L20" s="82">
        <v>85666.75</v>
      </c>
      <c r="M20" s="82">
        <v>30100</v>
      </c>
      <c r="N20" s="83">
        <v>0.26</v>
      </c>
      <c r="O20" s="82">
        <f t="shared" si="1"/>
        <v>7826</v>
      </c>
      <c r="P20" s="84">
        <f t="shared" si="2"/>
        <v>306000</v>
      </c>
      <c r="Q20" s="96">
        <v>0.29</v>
      </c>
      <c r="R20" s="97">
        <f t="shared" si="3"/>
        <v>88740</v>
      </c>
      <c r="S20" s="84">
        <v>30600</v>
      </c>
      <c r="T20" s="96">
        <v>0.29</v>
      </c>
      <c r="U20" s="97">
        <f t="shared" si="4"/>
        <v>8874</v>
      </c>
      <c r="V20" s="95" t="s">
        <v>46</v>
      </c>
    </row>
    <row r="21" s="19" customFormat="1" spans="1:21">
      <c r="A21" s="37">
        <v>19</v>
      </c>
      <c r="B21" s="38">
        <v>113833</v>
      </c>
      <c r="C21" s="39" t="s">
        <v>47</v>
      </c>
      <c r="D21" s="39" t="s">
        <v>48</v>
      </c>
      <c r="E21" s="38" t="s">
        <v>22</v>
      </c>
      <c r="F21" s="49">
        <v>2</v>
      </c>
      <c r="G21" s="44" t="s">
        <v>20</v>
      </c>
      <c r="H21" s="56"/>
      <c r="I21" s="81">
        <v>100</v>
      </c>
      <c r="J21" s="82">
        <f t="shared" si="5"/>
        <v>22477.96</v>
      </c>
      <c r="K21" s="83" t="str">
        <f>VLOOKUP(B21,[1]查询时间段分门店销售汇总!$A:$I,9,0)</f>
        <v>32.72%</v>
      </c>
      <c r="L21" s="82">
        <v>7028.88</v>
      </c>
      <c r="M21" s="82">
        <v>2247.796</v>
      </c>
      <c r="N21" s="83">
        <v>0.3272</v>
      </c>
      <c r="O21" s="82">
        <f t="shared" si="1"/>
        <v>735.4788512</v>
      </c>
      <c r="P21" s="84">
        <f t="shared" si="2"/>
        <v>31000</v>
      </c>
      <c r="Q21" s="96">
        <v>0.33</v>
      </c>
      <c r="R21" s="97">
        <f t="shared" si="3"/>
        <v>10230</v>
      </c>
      <c r="S21" s="84">
        <v>3100</v>
      </c>
      <c r="T21" s="96">
        <v>0.33</v>
      </c>
      <c r="U21" s="97">
        <f t="shared" si="4"/>
        <v>1023</v>
      </c>
    </row>
    <row r="22" spans="1:21">
      <c r="A22" s="37">
        <v>20</v>
      </c>
      <c r="B22" s="38">
        <v>114622</v>
      </c>
      <c r="C22" s="39" t="s">
        <v>49</v>
      </c>
      <c r="D22" s="39" t="s">
        <v>50</v>
      </c>
      <c r="E22" s="38" t="s">
        <v>35</v>
      </c>
      <c r="F22" s="49"/>
      <c r="G22" s="44" t="s">
        <v>20</v>
      </c>
      <c r="H22" s="45"/>
      <c r="I22" s="81">
        <v>100</v>
      </c>
      <c r="J22" s="82">
        <f t="shared" si="5"/>
        <v>25273.64</v>
      </c>
      <c r="K22" s="83" t="str">
        <f>VLOOKUP(B22,[1]查询时间段分门店销售汇总!$A:$I,9,0)</f>
        <v>37.65%</v>
      </c>
      <c r="L22" s="82">
        <v>9140.82</v>
      </c>
      <c r="M22" s="82">
        <v>2527.364</v>
      </c>
      <c r="N22" s="83">
        <v>0.3765</v>
      </c>
      <c r="O22" s="82">
        <f t="shared" si="1"/>
        <v>951.552546</v>
      </c>
      <c r="P22" s="84">
        <f t="shared" si="2"/>
        <v>31000</v>
      </c>
      <c r="Q22" s="96">
        <v>0.38</v>
      </c>
      <c r="R22" s="97">
        <f t="shared" si="3"/>
        <v>11780</v>
      </c>
      <c r="S22" s="84">
        <v>3100</v>
      </c>
      <c r="T22" s="96">
        <v>0.38</v>
      </c>
      <c r="U22" s="97">
        <f t="shared" si="4"/>
        <v>1178</v>
      </c>
    </row>
    <row r="23" spans="1:21">
      <c r="A23" s="37">
        <v>21</v>
      </c>
      <c r="B23" s="38">
        <v>726</v>
      </c>
      <c r="C23" s="39" t="s">
        <v>51</v>
      </c>
      <c r="D23" s="39" t="s">
        <v>50</v>
      </c>
      <c r="E23" s="38" t="s">
        <v>35</v>
      </c>
      <c r="F23" s="48"/>
      <c r="G23" s="44" t="s">
        <v>20</v>
      </c>
      <c r="H23" s="45"/>
      <c r="I23" s="81">
        <v>100</v>
      </c>
      <c r="J23" s="82">
        <f t="shared" si="5"/>
        <v>25560.89</v>
      </c>
      <c r="K23" s="83" t="str">
        <f>VLOOKUP(B23,[1]查询时间段分门店销售汇总!$A:$I,9,0)</f>
        <v>32.4%</v>
      </c>
      <c r="L23" s="82">
        <v>7959.18</v>
      </c>
      <c r="M23" s="82">
        <v>2556.089</v>
      </c>
      <c r="N23" s="83">
        <v>0.324</v>
      </c>
      <c r="O23" s="82">
        <f t="shared" si="1"/>
        <v>828.172836</v>
      </c>
      <c r="P23" s="84">
        <f t="shared" si="2"/>
        <v>31000</v>
      </c>
      <c r="Q23" s="96">
        <v>0.33</v>
      </c>
      <c r="R23" s="97">
        <f t="shared" si="3"/>
        <v>10230</v>
      </c>
      <c r="S23" s="84">
        <v>3100</v>
      </c>
      <c r="T23" s="96">
        <v>0.33</v>
      </c>
      <c r="U23" s="97">
        <f t="shared" si="4"/>
        <v>1023</v>
      </c>
    </row>
    <row r="24" spans="1:21">
      <c r="A24" s="37">
        <v>22</v>
      </c>
      <c r="B24" s="38">
        <v>515</v>
      </c>
      <c r="C24" s="39" t="s">
        <v>52</v>
      </c>
      <c r="D24" s="39" t="s">
        <v>48</v>
      </c>
      <c r="E24" s="45" t="s">
        <v>19</v>
      </c>
      <c r="F24" s="57">
        <v>3</v>
      </c>
      <c r="G24" s="58" t="s">
        <v>20</v>
      </c>
      <c r="H24" s="45"/>
      <c r="I24" s="81">
        <v>100</v>
      </c>
      <c r="J24" s="82">
        <f t="shared" si="5"/>
        <v>26077.55</v>
      </c>
      <c r="K24" s="83" t="str">
        <f>VLOOKUP(B24,[1]查询时间段分门店销售汇总!$A:$I,9,0)</f>
        <v>31.63%</v>
      </c>
      <c r="L24" s="82">
        <v>7934.38</v>
      </c>
      <c r="M24" s="82">
        <v>2607.755</v>
      </c>
      <c r="N24" s="83">
        <v>0.3163</v>
      </c>
      <c r="O24" s="82">
        <f t="shared" si="1"/>
        <v>824.8329065</v>
      </c>
      <c r="P24" s="84">
        <f t="shared" si="2"/>
        <v>31000</v>
      </c>
      <c r="Q24" s="96">
        <v>0.33</v>
      </c>
      <c r="R24" s="97">
        <f t="shared" si="3"/>
        <v>10230</v>
      </c>
      <c r="S24" s="84">
        <v>3100</v>
      </c>
      <c r="T24" s="96">
        <v>0.33</v>
      </c>
      <c r="U24" s="97">
        <f t="shared" si="4"/>
        <v>1023</v>
      </c>
    </row>
    <row r="25" spans="1:21">
      <c r="A25" s="37">
        <v>23</v>
      </c>
      <c r="B25" s="38">
        <v>103639</v>
      </c>
      <c r="C25" s="39" t="s">
        <v>53</v>
      </c>
      <c r="D25" s="39" t="s">
        <v>48</v>
      </c>
      <c r="E25" s="45" t="s">
        <v>19</v>
      </c>
      <c r="F25" s="59"/>
      <c r="G25" s="58" t="s">
        <v>20</v>
      </c>
      <c r="H25" s="45"/>
      <c r="I25" s="81">
        <v>100</v>
      </c>
      <c r="J25" s="82">
        <f t="shared" si="5"/>
        <v>26296.53</v>
      </c>
      <c r="K25" s="83" t="str">
        <f>VLOOKUP(B25,[1]查询时间段分门店销售汇总!$A:$I,9,0)</f>
        <v>32.99%</v>
      </c>
      <c r="L25" s="82">
        <v>8346.4</v>
      </c>
      <c r="M25" s="82">
        <v>2629.653</v>
      </c>
      <c r="N25" s="83">
        <v>0.3299</v>
      </c>
      <c r="O25" s="82">
        <f t="shared" si="1"/>
        <v>867.5225247</v>
      </c>
      <c r="P25" s="84">
        <f t="shared" si="2"/>
        <v>31000</v>
      </c>
      <c r="Q25" s="96">
        <v>0.33</v>
      </c>
      <c r="R25" s="97">
        <f t="shared" si="3"/>
        <v>10230</v>
      </c>
      <c r="S25" s="84">
        <v>3100</v>
      </c>
      <c r="T25" s="96">
        <v>0.33</v>
      </c>
      <c r="U25" s="97">
        <f t="shared" si="4"/>
        <v>1023</v>
      </c>
    </row>
    <row r="26" spans="1:21">
      <c r="A26" s="37">
        <v>24</v>
      </c>
      <c r="B26" s="38">
        <v>391</v>
      </c>
      <c r="C26" s="39" t="s">
        <v>54</v>
      </c>
      <c r="D26" s="39" t="s">
        <v>48</v>
      </c>
      <c r="E26" s="45" t="s">
        <v>35</v>
      </c>
      <c r="F26" s="60">
        <v>4</v>
      </c>
      <c r="G26" s="58" t="s">
        <v>20</v>
      </c>
      <c r="H26" s="45"/>
      <c r="I26" s="81">
        <v>100</v>
      </c>
      <c r="J26" s="82">
        <f t="shared" si="5"/>
        <v>26335.6</v>
      </c>
      <c r="K26" s="83" t="str">
        <f>VLOOKUP(B26,[1]查询时间段分门店销售汇总!$A:$I,9,0)</f>
        <v>37.09%</v>
      </c>
      <c r="L26" s="82">
        <v>9399.37</v>
      </c>
      <c r="M26" s="82">
        <v>2633.56</v>
      </c>
      <c r="N26" s="83">
        <v>0.3709</v>
      </c>
      <c r="O26" s="82">
        <f t="shared" si="1"/>
        <v>976.787404</v>
      </c>
      <c r="P26" s="84">
        <f t="shared" si="2"/>
        <v>31000</v>
      </c>
      <c r="Q26" s="96">
        <v>0.36</v>
      </c>
      <c r="R26" s="97">
        <f t="shared" si="3"/>
        <v>11160</v>
      </c>
      <c r="S26" s="84">
        <v>3100</v>
      </c>
      <c r="T26" s="96">
        <v>0.36</v>
      </c>
      <c r="U26" s="97">
        <f t="shared" si="4"/>
        <v>1116</v>
      </c>
    </row>
    <row r="27" spans="1:21">
      <c r="A27" s="37">
        <v>25</v>
      </c>
      <c r="B27" s="38">
        <v>117184</v>
      </c>
      <c r="C27" s="39" t="s">
        <v>55</v>
      </c>
      <c r="D27" s="39" t="s">
        <v>50</v>
      </c>
      <c r="E27" s="45" t="s">
        <v>19</v>
      </c>
      <c r="F27" s="59"/>
      <c r="G27" s="58" t="s">
        <v>20</v>
      </c>
      <c r="H27" s="45"/>
      <c r="I27" s="81">
        <v>100</v>
      </c>
      <c r="J27" s="82">
        <f t="shared" si="5"/>
        <v>26975.13</v>
      </c>
      <c r="K27" s="83" t="str">
        <f>VLOOKUP(B27,[1]查询时间段分门店销售汇总!$A:$I,9,0)</f>
        <v>37.18%</v>
      </c>
      <c r="L27" s="82">
        <v>9659.6</v>
      </c>
      <c r="M27" s="82">
        <v>2697.513</v>
      </c>
      <c r="N27" s="83">
        <v>0.3718</v>
      </c>
      <c r="O27" s="82">
        <f t="shared" si="1"/>
        <v>1002.9353334</v>
      </c>
      <c r="P27" s="84">
        <f t="shared" si="2"/>
        <v>32000</v>
      </c>
      <c r="Q27" s="96">
        <v>0.36</v>
      </c>
      <c r="R27" s="97">
        <f t="shared" si="3"/>
        <v>11520</v>
      </c>
      <c r="S27" s="84">
        <v>3200</v>
      </c>
      <c r="T27" s="96">
        <v>0.36</v>
      </c>
      <c r="U27" s="97">
        <f t="shared" si="4"/>
        <v>1152</v>
      </c>
    </row>
    <row r="28" spans="1:21">
      <c r="A28" s="37">
        <v>26</v>
      </c>
      <c r="B28" s="38">
        <v>138202</v>
      </c>
      <c r="C28" s="39" t="s">
        <v>56</v>
      </c>
      <c r="D28" s="39" t="s">
        <v>50</v>
      </c>
      <c r="E28" s="45" t="s">
        <v>22</v>
      </c>
      <c r="F28" s="60">
        <v>5</v>
      </c>
      <c r="G28" s="58" t="s">
        <v>20</v>
      </c>
      <c r="H28" s="45" t="s">
        <v>57</v>
      </c>
      <c r="I28" s="81">
        <v>100</v>
      </c>
      <c r="J28" s="82">
        <f t="shared" si="5"/>
        <v>27400</v>
      </c>
      <c r="K28" s="83">
        <v>0.33</v>
      </c>
      <c r="L28" s="82">
        <v>8712</v>
      </c>
      <c r="M28" s="82">
        <v>2740</v>
      </c>
      <c r="N28" s="83">
        <v>0.33</v>
      </c>
      <c r="O28" s="82">
        <f t="shared" si="1"/>
        <v>904.2</v>
      </c>
      <c r="P28" s="84">
        <f t="shared" si="2"/>
        <v>32000</v>
      </c>
      <c r="Q28" s="96">
        <v>0.33</v>
      </c>
      <c r="R28" s="97">
        <f t="shared" si="3"/>
        <v>10560</v>
      </c>
      <c r="S28" s="84">
        <v>3200</v>
      </c>
      <c r="T28" s="96">
        <v>0.33</v>
      </c>
      <c r="U28" s="97">
        <f t="shared" si="4"/>
        <v>1056</v>
      </c>
    </row>
    <row r="29" spans="1:21">
      <c r="A29" s="37">
        <v>27</v>
      </c>
      <c r="B29" s="38">
        <v>106399</v>
      </c>
      <c r="C29" s="39" t="s">
        <v>58</v>
      </c>
      <c r="D29" s="39" t="s">
        <v>50</v>
      </c>
      <c r="E29" s="45" t="s">
        <v>22</v>
      </c>
      <c r="F29" s="59"/>
      <c r="G29" s="61" t="s">
        <v>20</v>
      </c>
      <c r="H29" s="45"/>
      <c r="I29" s="81">
        <v>100</v>
      </c>
      <c r="J29" s="82">
        <f t="shared" si="5"/>
        <v>27576.37</v>
      </c>
      <c r="K29" s="83" t="str">
        <f>VLOOKUP(B29,[1]查询时间段分门店销售汇总!$A:$I,9,0)</f>
        <v>34.68%</v>
      </c>
      <c r="L29" s="82">
        <v>9218.38</v>
      </c>
      <c r="M29" s="82">
        <v>2757.637</v>
      </c>
      <c r="N29" s="83">
        <v>0.3468</v>
      </c>
      <c r="O29" s="82">
        <f t="shared" ref="O29:O50" si="6">M29*N29</f>
        <v>956.3485116</v>
      </c>
      <c r="P29" s="84">
        <f t="shared" si="2"/>
        <v>32000</v>
      </c>
      <c r="Q29" s="96" t="s">
        <v>59</v>
      </c>
      <c r="R29" s="97">
        <f t="shared" si="3"/>
        <v>11097.6</v>
      </c>
      <c r="S29" s="84">
        <v>3200</v>
      </c>
      <c r="T29" s="96" t="s">
        <v>59</v>
      </c>
      <c r="U29" s="97">
        <f t="shared" si="4"/>
        <v>1109.76</v>
      </c>
    </row>
    <row r="30" spans="1:21">
      <c r="A30" s="37">
        <v>28</v>
      </c>
      <c r="B30" s="38">
        <v>108277</v>
      </c>
      <c r="C30" s="39" t="s">
        <v>60</v>
      </c>
      <c r="D30" s="39" t="s">
        <v>48</v>
      </c>
      <c r="E30" s="45" t="s">
        <v>35</v>
      </c>
      <c r="F30" s="60">
        <v>6</v>
      </c>
      <c r="G30" s="61" t="s">
        <v>20</v>
      </c>
      <c r="H30" s="45"/>
      <c r="I30" s="81">
        <v>100</v>
      </c>
      <c r="J30" s="82">
        <f t="shared" si="5"/>
        <v>28400.46</v>
      </c>
      <c r="K30" s="83" t="str">
        <f>VLOOKUP(B30,[1]查询时间段分门店销售汇总!$A:$I,9,0)</f>
        <v>30.5%</v>
      </c>
      <c r="L30" s="82">
        <v>8357.7</v>
      </c>
      <c r="M30" s="82">
        <v>2840.046</v>
      </c>
      <c r="N30" s="83">
        <v>0.305</v>
      </c>
      <c r="O30" s="82">
        <f t="shared" si="6"/>
        <v>866.21403</v>
      </c>
      <c r="P30" s="84">
        <f t="shared" si="2"/>
        <v>34000</v>
      </c>
      <c r="Q30" s="96">
        <v>0.33</v>
      </c>
      <c r="R30" s="97">
        <f t="shared" si="3"/>
        <v>11220</v>
      </c>
      <c r="S30" s="84">
        <v>3400</v>
      </c>
      <c r="T30" s="96">
        <v>0.33</v>
      </c>
      <c r="U30" s="97">
        <f t="shared" si="4"/>
        <v>1122</v>
      </c>
    </row>
    <row r="31" spans="1:21">
      <c r="A31" s="37">
        <v>29</v>
      </c>
      <c r="B31" s="38">
        <v>106569</v>
      </c>
      <c r="C31" s="39" t="s">
        <v>61</v>
      </c>
      <c r="D31" s="39" t="s">
        <v>48</v>
      </c>
      <c r="E31" s="45" t="s">
        <v>22</v>
      </c>
      <c r="F31" s="62"/>
      <c r="G31" s="61" t="s">
        <v>20</v>
      </c>
      <c r="H31" s="45"/>
      <c r="I31" s="81">
        <v>100</v>
      </c>
      <c r="J31" s="82">
        <f t="shared" si="5"/>
        <v>28495.96</v>
      </c>
      <c r="K31" s="83" t="str">
        <f>VLOOKUP(B31,[1]查询时间段分门店销售汇总!$A:$I,9,0)</f>
        <v>30.45%</v>
      </c>
      <c r="L31" s="82">
        <v>8373.1</v>
      </c>
      <c r="M31" s="82">
        <v>2849.596</v>
      </c>
      <c r="N31" s="83">
        <v>0.3045</v>
      </c>
      <c r="O31" s="82">
        <f t="shared" si="6"/>
        <v>867.701982</v>
      </c>
      <c r="P31" s="84">
        <f t="shared" si="2"/>
        <v>34000</v>
      </c>
      <c r="Q31" s="96">
        <v>0.33</v>
      </c>
      <c r="R31" s="97">
        <f t="shared" si="3"/>
        <v>11220</v>
      </c>
      <c r="S31" s="84">
        <v>3400</v>
      </c>
      <c r="T31" s="96">
        <v>0.33</v>
      </c>
      <c r="U31" s="97">
        <f t="shared" si="4"/>
        <v>1122</v>
      </c>
    </row>
    <row r="32" spans="1:21">
      <c r="A32" s="37">
        <v>30</v>
      </c>
      <c r="B32" s="38">
        <v>102934</v>
      </c>
      <c r="C32" s="39" t="s">
        <v>62</v>
      </c>
      <c r="D32" s="39" t="s">
        <v>50</v>
      </c>
      <c r="E32" s="45" t="s">
        <v>35</v>
      </c>
      <c r="F32" s="59"/>
      <c r="G32" s="61" t="s">
        <v>20</v>
      </c>
      <c r="H32" s="45"/>
      <c r="I32" s="81">
        <v>100</v>
      </c>
      <c r="J32" s="82">
        <f t="shared" si="5"/>
        <v>28694.7</v>
      </c>
      <c r="K32" s="83" t="str">
        <f>VLOOKUP(B32,[1]查询时间段分门店销售汇总!$A:$I,9,0)</f>
        <v>33.52%</v>
      </c>
      <c r="L32" s="82">
        <v>9284.25</v>
      </c>
      <c r="M32" s="82">
        <v>2869.47</v>
      </c>
      <c r="N32" s="83">
        <v>0.3352</v>
      </c>
      <c r="O32" s="82">
        <f t="shared" si="6"/>
        <v>961.846344</v>
      </c>
      <c r="P32" s="84">
        <f t="shared" si="2"/>
        <v>34000</v>
      </c>
      <c r="Q32" s="96" t="s">
        <v>63</v>
      </c>
      <c r="R32" s="97">
        <f t="shared" si="3"/>
        <v>11396.8</v>
      </c>
      <c r="S32" s="84">
        <v>3400</v>
      </c>
      <c r="T32" s="96" t="s">
        <v>63</v>
      </c>
      <c r="U32" s="97">
        <f t="shared" si="4"/>
        <v>1139.68</v>
      </c>
    </row>
    <row r="33" spans="1:21">
      <c r="A33" s="37">
        <v>31</v>
      </c>
      <c r="B33" s="38">
        <v>387</v>
      </c>
      <c r="C33" s="39" t="s">
        <v>64</v>
      </c>
      <c r="D33" s="39" t="s">
        <v>50</v>
      </c>
      <c r="E33" s="45" t="s">
        <v>19</v>
      </c>
      <c r="F33" s="60">
        <v>7</v>
      </c>
      <c r="G33" s="61" t="s">
        <v>20</v>
      </c>
      <c r="H33" s="45"/>
      <c r="I33" s="81">
        <v>100</v>
      </c>
      <c r="J33" s="82">
        <f t="shared" si="5"/>
        <v>29042.41</v>
      </c>
      <c r="K33" s="83" t="str">
        <f>VLOOKUP(B33,[1]查询时间段分门店销售汇总!$A:$I,9,0)</f>
        <v>34.52%</v>
      </c>
      <c r="L33" s="82">
        <v>9682.16</v>
      </c>
      <c r="M33" s="82">
        <v>2904.241</v>
      </c>
      <c r="N33" s="83">
        <v>0.3452</v>
      </c>
      <c r="O33" s="82">
        <f t="shared" si="6"/>
        <v>1002.5439932</v>
      </c>
      <c r="P33" s="84">
        <f t="shared" si="2"/>
        <v>34000</v>
      </c>
      <c r="Q33" s="96" t="s">
        <v>65</v>
      </c>
      <c r="R33" s="97">
        <f t="shared" si="3"/>
        <v>11736.8</v>
      </c>
      <c r="S33" s="84">
        <v>3400</v>
      </c>
      <c r="T33" s="96" t="s">
        <v>65</v>
      </c>
      <c r="U33" s="97">
        <f t="shared" si="4"/>
        <v>1173.68</v>
      </c>
    </row>
    <row r="34" spans="1:21">
      <c r="A34" s="37">
        <v>32</v>
      </c>
      <c r="B34" s="38">
        <v>598</v>
      </c>
      <c r="C34" s="39" t="s">
        <v>66</v>
      </c>
      <c r="D34" s="39" t="s">
        <v>48</v>
      </c>
      <c r="E34" s="45" t="s">
        <v>19</v>
      </c>
      <c r="F34" s="59"/>
      <c r="G34" s="61" t="s">
        <v>20</v>
      </c>
      <c r="H34" s="45"/>
      <c r="I34" s="81">
        <v>100</v>
      </c>
      <c r="J34" s="82">
        <f t="shared" si="5"/>
        <v>29696.75</v>
      </c>
      <c r="K34" s="83" t="str">
        <f>VLOOKUP(B34,[1]查询时间段分门店销售汇总!$A:$I,9,0)</f>
        <v>36.97%</v>
      </c>
      <c r="L34" s="82">
        <v>10609.47</v>
      </c>
      <c r="M34" s="82">
        <v>2969.675</v>
      </c>
      <c r="N34" s="83">
        <v>0.3697</v>
      </c>
      <c r="O34" s="82">
        <f t="shared" si="6"/>
        <v>1097.8888475</v>
      </c>
      <c r="P34" s="84">
        <f t="shared" si="2"/>
        <v>34000</v>
      </c>
      <c r="Q34" s="96" t="s">
        <v>67</v>
      </c>
      <c r="R34" s="97">
        <f t="shared" si="3"/>
        <v>12569.8</v>
      </c>
      <c r="S34" s="84">
        <v>3400</v>
      </c>
      <c r="T34" s="96" t="s">
        <v>67</v>
      </c>
      <c r="U34" s="97">
        <f t="shared" si="4"/>
        <v>1256.98</v>
      </c>
    </row>
    <row r="35" spans="1:21">
      <c r="A35" s="37">
        <v>33</v>
      </c>
      <c r="B35" s="38">
        <v>737</v>
      </c>
      <c r="C35" s="39" t="s">
        <v>68</v>
      </c>
      <c r="D35" s="39" t="s">
        <v>48</v>
      </c>
      <c r="E35" s="45" t="s">
        <v>19</v>
      </c>
      <c r="F35" s="60">
        <v>1</v>
      </c>
      <c r="G35" s="61" t="s">
        <v>20</v>
      </c>
      <c r="H35" s="45"/>
      <c r="I35" s="81">
        <v>100</v>
      </c>
      <c r="J35" s="82">
        <f t="shared" ref="J35:J49" si="7">M35*10</f>
        <v>32124.02</v>
      </c>
      <c r="K35" s="83" t="str">
        <f>VLOOKUP(B35,[1]查询时间段分门店销售汇总!$A:$I,9,0)</f>
        <v>31.54%</v>
      </c>
      <c r="L35" s="82">
        <v>9819.21</v>
      </c>
      <c r="M35" s="82">
        <v>3212.402</v>
      </c>
      <c r="N35" s="83">
        <v>0.3154</v>
      </c>
      <c r="O35" s="82">
        <f t="shared" si="6"/>
        <v>1013.1915908</v>
      </c>
      <c r="P35" s="84">
        <f t="shared" si="2"/>
        <v>37000</v>
      </c>
      <c r="Q35" s="96">
        <v>0.33</v>
      </c>
      <c r="R35" s="97">
        <f t="shared" si="3"/>
        <v>12210</v>
      </c>
      <c r="S35" s="84">
        <v>3700</v>
      </c>
      <c r="T35" s="96">
        <v>0.33</v>
      </c>
      <c r="U35" s="97">
        <f t="shared" si="4"/>
        <v>1221</v>
      </c>
    </row>
    <row r="36" spans="1:21">
      <c r="A36" s="37">
        <v>34</v>
      </c>
      <c r="B36" s="38">
        <v>709</v>
      </c>
      <c r="C36" s="39" t="s">
        <v>69</v>
      </c>
      <c r="D36" s="39" t="s">
        <v>48</v>
      </c>
      <c r="E36" s="45" t="s">
        <v>22</v>
      </c>
      <c r="F36" s="59"/>
      <c r="G36" s="61" t="s">
        <v>20</v>
      </c>
      <c r="H36" s="45"/>
      <c r="I36" s="81">
        <v>100</v>
      </c>
      <c r="J36" s="82">
        <f t="shared" si="7"/>
        <v>34258.63</v>
      </c>
      <c r="K36" s="83">
        <v>0.3</v>
      </c>
      <c r="L36" s="82">
        <v>8006.85</v>
      </c>
      <c r="M36" s="82">
        <v>3425.863</v>
      </c>
      <c r="N36" s="83">
        <v>0.3</v>
      </c>
      <c r="O36" s="82">
        <f t="shared" si="6"/>
        <v>1027.7589</v>
      </c>
      <c r="P36" s="84">
        <f t="shared" ref="P36:P67" si="8">S36*10</f>
        <v>39000</v>
      </c>
      <c r="Q36" s="96">
        <v>0.33</v>
      </c>
      <c r="R36" s="97">
        <f t="shared" ref="R36:R67" si="9">P36*Q36</f>
        <v>12870</v>
      </c>
      <c r="S36" s="84">
        <v>3900</v>
      </c>
      <c r="T36" s="96">
        <v>0.33</v>
      </c>
      <c r="U36" s="97">
        <f t="shared" ref="U36:U67" si="10">S36*T36</f>
        <v>1287</v>
      </c>
    </row>
    <row r="37" spans="1:21">
      <c r="A37" s="37">
        <v>35</v>
      </c>
      <c r="B37" s="38">
        <v>744</v>
      </c>
      <c r="C37" s="39" t="s">
        <v>70</v>
      </c>
      <c r="D37" s="39" t="s">
        <v>50</v>
      </c>
      <c r="E37" s="45" t="s">
        <v>24</v>
      </c>
      <c r="F37" s="60">
        <v>2</v>
      </c>
      <c r="G37" s="61" t="s">
        <v>20</v>
      </c>
      <c r="H37" s="45"/>
      <c r="I37" s="81">
        <v>100</v>
      </c>
      <c r="J37" s="82">
        <f t="shared" si="7"/>
        <v>34323.33</v>
      </c>
      <c r="K37" s="83" t="str">
        <f>VLOOKUP(B37,[1]查询时间段分门店销售汇总!$A:$I,9,0)</f>
        <v>32.97%</v>
      </c>
      <c r="L37" s="82">
        <v>10988.09</v>
      </c>
      <c r="M37" s="82">
        <v>3432.333</v>
      </c>
      <c r="N37" s="83">
        <v>0.3297</v>
      </c>
      <c r="O37" s="82">
        <f t="shared" si="6"/>
        <v>1131.6401901</v>
      </c>
      <c r="P37" s="84">
        <f t="shared" si="8"/>
        <v>41000</v>
      </c>
      <c r="Q37" s="96" t="s">
        <v>71</v>
      </c>
      <c r="R37" s="97">
        <f t="shared" si="9"/>
        <v>13517.7</v>
      </c>
      <c r="S37" s="84">
        <v>4100</v>
      </c>
      <c r="T37" s="96" t="s">
        <v>71</v>
      </c>
      <c r="U37" s="97">
        <f t="shared" si="10"/>
        <v>1351.77</v>
      </c>
    </row>
    <row r="38" spans="1:21">
      <c r="A38" s="37">
        <v>36</v>
      </c>
      <c r="B38" s="38">
        <v>357</v>
      </c>
      <c r="C38" s="39" t="s">
        <v>72</v>
      </c>
      <c r="D38" s="39" t="s">
        <v>50</v>
      </c>
      <c r="E38" s="45" t="s">
        <v>35</v>
      </c>
      <c r="F38" s="62"/>
      <c r="G38" s="61" t="s">
        <v>20</v>
      </c>
      <c r="H38" s="45"/>
      <c r="I38" s="81">
        <v>100</v>
      </c>
      <c r="J38" s="82">
        <f t="shared" si="7"/>
        <v>34380.11</v>
      </c>
      <c r="K38" s="83" t="str">
        <f>VLOOKUP(B38,[1]查询时间段分门店销售汇总!$A:$I,9,0)</f>
        <v>32.79%</v>
      </c>
      <c r="L38" s="82">
        <v>10948.41</v>
      </c>
      <c r="M38" s="82">
        <v>3438.011</v>
      </c>
      <c r="N38" s="83">
        <v>0.3279</v>
      </c>
      <c r="O38" s="82">
        <f t="shared" si="6"/>
        <v>1127.3238069</v>
      </c>
      <c r="P38" s="84">
        <f t="shared" si="8"/>
        <v>41000</v>
      </c>
      <c r="Q38" s="96" t="s">
        <v>73</v>
      </c>
      <c r="R38" s="97">
        <f t="shared" si="9"/>
        <v>13443.9</v>
      </c>
      <c r="S38" s="84">
        <v>4100</v>
      </c>
      <c r="T38" s="96" t="s">
        <v>73</v>
      </c>
      <c r="U38" s="97">
        <f t="shared" si="10"/>
        <v>1344.39</v>
      </c>
    </row>
    <row r="39" spans="1:21">
      <c r="A39" s="37">
        <v>37</v>
      </c>
      <c r="B39" s="38">
        <v>513</v>
      </c>
      <c r="C39" s="39" t="s">
        <v>74</v>
      </c>
      <c r="D39" s="39" t="s">
        <v>48</v>
      </c>
      <c r="E39" s="45" t="s">
        <v>22</v>
      </c>
      <c r="F39" s="62"/>
      <c r="G39" s="61" t="s">
        <v>20</v>
      </c>
      <c r="H39" s="63"/>
      <c r="I39" s="81">
        <v>100</v>
      </c>
      <c r="J39" s="82">
        <f t="shared" si="7"/>
        <v>34781.29</v>
      </c>
      <c r="K39" s="83" t="str">
        <f>VLOOKUP(B39,[1]查询时间段分门店销售汇总!$A:$I,9,0)</f>
        <v>32.21%</v>
      </c>
      <c r="L39" s="82">
        <v>10881.86</v>
      </c>
      <c r="M39" s="82">
        <v>3478.129</v>
      </c>
      <c r="N39" s="83">
        <v>0.3221</v>
      </c>
      <c r="O39" s="82">
        <f t="shared" si="6"/>
        <v>1120.3053509</v>
      </c>
      <c r="P39" s="84">
        <f t="shared" si="8"/>
        <v>41000</v>
      </c>
      <c r="Q39" s="96" t="s">
        <v>75</v>
      </c>
      <c r="R39" s="97">
        <f t="shared" si="9"/>
        <v>13206.1</v>
      </c>
      <c r="S39" s="84">
        <v>4100</v>
      </c>
      <c r="T39" s="96" t="s">
        <v>75</v>
      </c>
      <c r="U39" s="97">
        <f t="shared" si="10"/>
        <v>1320.61</v>
      </c>
    </row>
    <row r="40" spans="1:21">
      <c r="A40" s="37">
        <v>38</v>
      </c>
      <c r="B40" s="38">
        <v>724</v>
      </c>
      <c r="C40" s="39" t="s">
        <v>76</v>
      </c>
      <c r="D40" s="39" t="s">
        <v>50</v>
      </c>
      <c r="E40" s="38" t="s">
        <v>19</v>
      </c>
      <c r="F40" s="47">
        <v>3</v>
      </c>
      <c r="G40" s="38" t="s">
        <v>20</v>
      </c>
      <c r="H40" s="45"/>
      <c r="I40" s="81">
        <v>100</v>
      </c>
      <c r="J40" s="82">
        <f t="shared" si="7"/>
        <v>35647.57</v>
      </c>
      <c r="K40" s="83" t="str">
        <f>VLOOKUP(B40,[1]查询时间段分门店销售汇总!$A:$I,9,0)</f>
        <v>35.65%</v>
      </c>
      <c r="L40" s="82">
        <v>12355.31</v>
      </c>
      <c r="M40" s="82">
        <v>3564.757</v>
      </c>
      <c r="N40" s="83">
        <v>0.3565</v>
      </c>
      <c r="O40" s="82">
        <f t="shared" si="6"/>
        <v>1270.8358705</v>
      </c>
      <c r="P40" s="84">
        <f t="shared" si="8"/>
        <v>41000</v>
      </c>
      <c r="Q40" s="96" t="s">
        <v>77</v>
      </c>
      <c r="R40" s="97">
        <f t="shared" si="9"/>
        <v>14616.5</v>
      </c>
      <c r="S40" s="84">
        <v>4100</v>
      </c>
      <c r="T40" s="96" t="s">
        <v>77</v>
      </c>
      <c r="U40" s="97">
        <f t="shared" si="10"/>
        <v>1461.65</v>
      </c>
    </row>
    <row r="41" spans="1:21">
      <c r="A41" s="37">
        <v>39</v>
      </c>
      <c r="B41" s="38">
        <v>104428</v>
      </c>
      <c r="C41" s="39" t="s">
        <v>78</v>
      </c>
      <c r="D41" s="39" t="s">
        <v>48</v>
      </c>
      <c r="E41" s="38" t="s">
        <v>79</v>
      </c>
      <c r="F41" s="48"/>
      <c r="G41" s="38" t="s">
        <v>20</v>
      </c>
      <c r="H41" s="45"/>
      <c r="I41" s="81">
        <v>100</v>
      </c>
      <c r="J41" s="82">
        <f t="shared" si="7"/>
        <v>35903.22</v>
      </c>
      <c r="K41" s="83" t="str">
        <f>VLOOKUP(B41,[1]查询时间段分门店销售汇总!$A:$I,9,0)</f>
        <v>31.36%</v>
      </c>
      <c r="L41" s="82">
        <v>10948.37</v>
      </c>
      <c r="M41" s="82">
        <v>3590.322</v>
      </c>
      <c r="N41" s="83">
        <v>0.3136</v>
      </c>
      <c r="O41" s="82">
        <f t="shared" si="6"/>
        <v>1125.9249792</v>
      </c>
      <c r="P41" s="84">
        <f t="shared" si="8"/>
        <v>41000</v>
      </c>
      <c r="Q41" s="96">
        <v>0.32</v>
      </c>
      <c r="R41" s="97">
        <f t="shared" si="9"/>
        <v>13120</v>
      </c>
      <c r="S41" s="84">
        <v>4100</v>
      </c>
      <c r="T41" s="96">
        <v>0.32</v>
      </c>
      <c r="U41" s="97">
        <f t="shared" si="10"/>
        <v>1312</v>
      </c>
    </row>
    <row r="42" spans="1:21">
      <c r="A42" s="37">
        <v>40</v>
      </c>
      <c r="B42" s="38">
        <v>377</v>
      </c>
      <c r="C42" s="39" t="s">
        <v>80</v>
      </c>
      <c r="D42" s="39" t="s">
        <v>50</v>
      </c>
      <c r="E42" s="38" t="s">
        <v>19</v>
      </c>
      <c r="F42" s="47">
        <v>4</v>
      </c>
      <c r="G42" s="38" t="s">
        <v>20</v>
      </c>
      <c r="H42" s="45"/>
      <c r="I42" s="81">
        <v>100</v>
      </c>
      <c r="J42" s="82">
        <f t="shared" si="7"/>
        <v>36298.83</v>
      </c>
      <c r="K42" s="83" t="str">
        <f>VLOOKUP(B42,[1]查询时间段分门店销售汇总!$A:$I,9,0)</f>
        <v>34.07%</v>
      </c>
      <c r="L42" s="82">
        <v>12028.2</v>
      </c>
      <c r="M42" s="82">
        <v>3629.883</v>
      </c>
      <c r="N42" s="83">
        <v>0.3407</v>
      </c>
      <c r="O42" s="82">
        <f t="shared" si="6"/>
        <v>1236.7011381</v>
      </c>
      <c r="P42" s="84">
        <f t="shared" si="8"/>
        <v>41000</v>
      </c>
      <c r="Q42" s="96" t="s">
        <v>81</v>
      </c>
      <c r="R42" s="97">
        <f t="shared" si="9"/>
        <v>13968.7</v>
      </c>
      <c r="S42" s="84">
        <v>4100</v>
      </c>
      <c r="T42" s="96" t="s">
        <v>81</v>
      </c>
      <c r="U42" s="97">
        <f t="shared" si="10"/>
        <v>1396.87</v>
      </c>
    </row>
    <row r="43" spans="1:21">
      <c r="A43" s="37">
        <v>41</v>
      </c>
      <c r="B43" s="38">
        <v>712</v>
      </c>
      <c r="C43" s="39" t="s">
        <v>82</v>
      </c>
      <c r="D43" s="39" t="s">
        <v>50</v>
      </c>
      <c r="E43" s="38" t="s">
        <v>19</v>
      </c>
      <c r="F43" s="49"/>
      <c r="G43" s="38" t="s">
        <v>20</v>
      </c>
      <c r="H43" s="45"/>
      <c r="I43" s="81">
        <v>100</v>
      </c>
      <c r="J43" s="82">
        <f t="shared" si="7"/>
        <v>36694.12</v>
      </c>
      <c r="K43" s="83" t="str">
        <f>VLOOKUP(B43,[1]查询时间段分门店销售汇总!$A:$I,9,0)</f>
        <v>38.26%</v>
      </c>
      <c r="L43" s="82">
        <v>13657.6</v>
      </c>
      <c r="M43" s="82">
        <v>3669.412</v>
      </c>
      <c r="N43" s="83">
        <v>0.3826</v>
      </c>
      <c r="O43" s="82">
        <f t="shared" si="6"/>
        <v>1403.9170312</v>
      </c>
      <c r="P43" s="84">
        <f t="shared" si="8"/>
        <v>41000</v>
      </c>
      <c r="Q43" s="96" t="s">
        <v>83</v>
      </c>
      <c r="R43" s="97">
        <f t="shared" si="9"/>
        <v>15686.6</v>
      </c>
      <c r="S43" s="84">
        <v>4100</v>
      </c>
      <c r="T43" s="96" t="s">
        <v>83</v>
      </c>
      <c r="U43" s="97">
        <f t="shared" si="10"/>
        <v>1568.66</v>
      </c>
    </row>
    <row r="44" spans="1:21">
      <c r="A44" s="37">
        <v>42</v>
      </c>
      <c r="B44" s="38">
        <v>105910</v>
      </c>
      <c r="C44" s="39" t="s">
        <v>84</v>
      </c>
      <c r="D44" s="39" t="s">
        <v>48</v>
      </c>
      <c r="E44" s="45" t="s">
        <v>24</v>
      </c>
      <c r="F44" s="64">
        <v>5</v>
      </c>
      <c r="G44" s="61" t="s">
        <v>20</v>
      </c>
      <c r="H44" s="45"/>
      <c r="I44" s="81">
        <v>100</v>
      </c>
      <c r="J44" s="82">
        <f t="shared" si="7"/>
        <v>37000.01</v>
      </c>
      <c r="K44" s="83" t="str">
        <f>VLOOKUP(B44,[1]查询时间段分门店销售汇总!$A:$I,9,0)</f>
        <v>31.59%</v>
      </c>
      <c r="L44" s="82">
        <v>11373.73</v>
      </c>
      <c r="M44" s="82">
        <v>3700.001</v>
      </c>
      <c r="N44" s="83">
        <v>0.3159</v>
      </c>
      <c r="O44" s="82">
        <f t="shared" si="6"/>
        <v>1168.8303159</v>
      </c>
      <c r="P44" s="84">
        <f t="shared" si="8"/>
        <v>42000</v>
      </c>
      <c r="Q44" s="96">
        <v>0.32</v>
      </c>
      <c r="R44" s="97">
        <f t="shared" si="9"/>
        <v>13440</v>
      </c>
      <c r="S44" s="84">
        <v>4200</v>
      </c>
      <c r="T44" s="96">
        <v>0.32</v>
      </c>
      <c r="U44" s="97">
        <f t="shared" si="10"/>
        <v>1344</v>
      </c>
    </row>
    <row r="45" spans="1:21">
      <c r="A45" s="37">
        <v>43</v>
      </c>
      <c r="B45" s="38">
        <v>511</v>
      </c>
      <c r="C45" s="39" t="s">
        <v>85</v>
      </c>
      <c r="D45" s="39" t="s">
        <v>50</v>
      </c>
      <c r="E45" s="45" t="s">
        <v>19</v>
      </c>
      <c r="F45" s="64"/>
      <c r="G45" s="61" t="s">
        <v>20</v>
      </c>
      <c r="H45" s="45"/>
      <c r="I45" s="81">
        <v>100</v>
      </c>
      <c r="J45" s="82">
        <f t="shared" si="7"/>
        <v>37089.45</v>
      </c>
      <c r="K45" s="83" t="str">
        <f>VLOOKUP(B45,[1]查询时间段分门店销售汇总!$A:$I,9,0)</f>
        <v>34%</v>
      </c>
      <c r="L45" s="82">
        <v>12270.81</v>
      </c>
      <c r="M45" s="82">
        <v>3708.945</v>
      </c>
      <c r="N45" s="89">
        <v>0.34</v>
      </c>
      <c r="O45" s="82">
        <f t="shared" si="6"/>
        <v>1261.0413</v>
      </c>
      <c r="P45" s="84">
        <f t="shared" si="8"/>
        <v>42000</v>
      </c>
      <c r="Q45" s="96" t="s">
        <v>86</v>
      </c>
      <c r="R45" s="97">
        <f t="shared" si="9"/>
        <v>14280</v>
      </c>
      <c r="S45" s="84">
        <v>4200</v>
      </c>
      <c r="T45" s="96" t="s">
        <v>86</v>
      </c>
      <c r="U45" s="97">
        <f t="shared" si="10"/>
        <v>1428</v>
      </c>
    </row>
    <row r="46" spans="1:21">
      <c r="A46" s="37">
        <v>44</v>
      </c>
      <c r="B46" s="65">
        <v>105267</v>
      </c>
      <c r="C46" s="39" t="s">
        <v>87</v>
      </c>
      <c r="D46" s="39" t="s">
        <v>50</v>
      </c>
      <c r="E46" s="38" t="s">
        <v>35</v>
      </c>
      <c r="F46" s="47">
        <v>6</v>
      </c>
      <c r="G46" s="38" t="s">
        <v>20</v>
      </c>
      <c r="H46" s="45"/>
      <c r="I46" s="81">
        <v>100</v>
      </c>
      <c r="J46" s="82">
        <f t="shared" si="7"/>
        <v>38046.79</v>
      </c>
      <c r="K46" s="83" t="str">
        <f>VLOOKUP(B46,[1]查询时间段分门店销售汇总!$A:$I,9,0)</f>
        <v>37.11%</v>
      </c>
      <c r="L46" s="82">
        <v>13749.12</v>
      </c>
      <c r="M46" s="82">
        <v>3804.679</v>
      </c>
      <c r="N46" s="83">
        <v>0.3711</v>
      </c>
      <c r="O46" s="82">
        <f t="shared" si="6"/>
        <v>1411.9163769</v>
      </c>
      <c r="P46" s="84">
        <f t="shared" si="8"/>
        <v>44000</v>
      </c>
      <c r="Q46" s="96" t="s">
        <v>88</v>
      </c>
      <c r="R46" s="97">
        <f t="shared" si="9"/>
        <v>16328.4</v>
      </c>
      <c r="S46" s="84">
        <v>4400</v>
      </c>
      <c r="T46" s="96" t="s">
        <v>88</v>
      </c>
      <c r="U46" s="97">
        <f t="shared" si="10"/>
        <v>1632.84</v>
      </c>
    </row>
    <row r="47" spans="1:21">
      <c r="A47" s="37">
        <v>45</v>
      </c>
      <c r="B47" s="38">
        <v>373</v>
      </c>
      <c r="C47" s="39" t="s">
        <v>89</v>
      </c>
      <c r="D47" s="39" t="s">
        <v>50</v>
      </c>
      <c r="E47" s="38" t="s">
        <v>19</v>
      </c>
      <c r="F47" s="48"/>
      <c r="G47" s="38" t="s">
        <v>20</v>
      </c>
      <c r="H47" s="45"/>
      <c r="I47" s="81">
        <v>100</v>
      </c>
      <c r="J47" s="82">
        <f t="shared" si="7"/>
        <v>40477.29</v>
      </c>
      <c r="K47" s="83" t="str">
        <f>VLOOKUP(B47,[1]查询时间段分门店销售汇总!$A:$I,9,0)</f>
        <v>35.44%</v>
      </c>
      <c r="L47" s="82">
        <v>13992.34</v>
      </c>
      <c r="M47" s="82">
        <v>4047.729</v>
      </c>
      <c r="N47" s="83">
        <v>0.3544</v>
      </c>
      <c r="O47" s="82">
        <f t="shared" si="6"/>
        <v>1434.5151576</v>
      </c>
      <c r="P47" s="84">
        <f t="shared" si="8"/>
        <v>44000</v>
      </c>
      <c r="Q47" s="96" t="s">
        <v>90</v>
      </c>
      <c r="R47" s="97">
        <f t="shared" si="9"/>
        <v>15593.6</v>
      </c>
      <c r="S47" s="84">
        <v>4400</v>
      </c>
      <c r="T47" s="96" t="s">
        <v>90</v>
      </c>
      <c r="U47" s="97">
        <f t="shared" si="10"/>
        <v>1559.36</v>
      </c>
    </row>
    <row r="48" spans="1:21">
      <c r="A48" s="37">
        <v>46</v>
      </c>
      <c r="B48" s="38">
        <v>103198</v>
      </c>
      <c r="C48" s="39" t="s">
        <v>91</v>
      </c>
      <c r="D48" s="39" t="s">
        <v>50</v>
      </c>
      <c r="E48" s="38" t="s">
        <v>35</v>
      </c>
      <c r="F48" s="47">
        <v>7</v>
      </c>
      <c r="G48" s="38" t="s">
        <v>20</v>
      </c>
      <c r="H48" s="45"/>
      <c r="I48" s="81">
        <v>100</v>
      </c>
      <c r="J48" s="82">
        <f t="shared" si="7"/>
        <v>40612.35</v>
      </c>
      <c r="K48" s="83" t="str">
        <f>VLOOKUP(B48,[1]查询时间段分门店销售汇总!$A:$I,9,0)</f>
        <v>32.63%</v>
      </c>
      <c r="L48" s="82">
        <v>12928.8</v>
      </c>
      <c r="M48" s="82">
        <v>4061.235</v>
      </c>
      <c r="N48" s="83">
        <v>0.3263</v>
      </c>
      <c r="O48" s="82">
        <f t="shared" si="6"/>
        <v>1325.1809805</v>
      </c>
      <c r="P48" s="84">
        <f t="shared" si="8"/>
        <v>45000</v>
      </c>
      <c r="Q48" s="96" t="s">
        <v>92</v>
      </c>
      <c r="R48" s="97">
        <f t="shared" si="9"/>
        <v>14683.5</v>
      </c>
      <c r="S48" s="84">
        <v>4500</v>
      </c>
      <c r="T48" s="96" t="s">
        <v>92</v>
      </c>
      <c r="U48" s="97">
        <f t="shared" si="10"/>
        <v>1468.35</v>
      </c>
    </row>
    <row r="49" spans="1:21">
      <c r="A49" s="37">
        <v>47</v>
      </c>
      <c r="B49" s="38">
        <v>514</v>
      </c>
      <c r="C49" s="39" t="s">
        <v>93</v>
      </c>
      <c r="D49" s="39" t="s">
        <v>50</v>
      </c>
      <c r="E49" s="38" t="s">
        <v>32</v>
      </c>
      <c r="F49" s="48"/>
      <c r="G49" s="38" t="s">
        <v>20</v>
      </c>
      <c r="H49" s="45"/>
      <c r="I49" s="81">
        <v>100</v>
      </c>
      <c r="J49" s="82">
        <f t="shared" si="7"/>
        <v>41644.16</v>
      </c>
      <c r="K49" s="83" t="str">
        <f>VLOOKUP(B49,[1]查询时间段分门店销售汇总!$A:$I,9,0)</f>
        <v>36.92%</v>
      </c>
      <c r="L49" s="82">
        <v>15008.75</v>
      </c>
      <c r="M49" s="82">
        <v>4164.416</v>
      </c>
      <c r="N49" s="83">
        <v>0.3692</v>
      </c>
      <c r="O49" s="82">
        <f t="shared" si="6"/>
        <v>1537.5023872</v>
      </c>
      <c r="P49" s="84">
        <f t="shared" si="8"/>
        <v>46000</v>
      </c>
      <c r="Q49" s="96" t="s">
        <v>94</v>
      </c>
      <c r="R49" s="97">
        <f t="shared" si="9"/>
        <v>16983.2</v>
      </c>
      <c r="S49" s="84">
        <v>4600</v>
      </c>
      <c r="T49" s="96" t="s">
        <v>94</v>
      </c>
      <c r="U49" s="97">
        <f t="shared" si="10"/>
        <v>1698.32</v>
      </c>
    </row>
    <row r="50" spans="1:21">
      <c r="A50" s="37">
        <v>48</v>
      </c>
      <c r="B50" s="38">
        <v>111219</v>
      </c>
      <c r="C50" s="39" t="s">
        <v>95</v>
      </c>
      <c r="D50" s="39" t="s">
        <v>50</v>
      </c>
      <c r="E50" s="38" t="s">
        <v>35</v>
      </c>
      <c r="F50" s="47">
        <v>1</v>
      </c>
      <c r="G50" s="38" t="s">
        <v>20</v>
      </c>
      <c r="H50" s="45"/>
      <c r="I50" s="81">
        <v>100</v>
      </c>
      <c r="J50" s="82">
        <f t="shared" ref="J50:J63" si="11">M50*10</f>
        <v>42205.88</v>
      </c>
      <c r="K50" s="83" t="str">
        <f>VLOOKUP(B50,[1]查询时间段分门店销售汇总!$A:$I,9,0)</f>
        <v>35.25%</v>
      </c>
      <c r="L50" s="82">
        <v>14526.52</v>
      </c>
      <c r="M50" s="82">
        <v>4220.588</v>
      </c>
      <c r="N50" s="83">
        <v>0.3525</v>
      </c>
      <c r="O50" s="82">
        <f t="shared" si="6"/>
        <v>1487.75727</v>
      </c>
      <c r="P50" s="84">
        <f t="shared" si="8"/>
        <v>47000</v>
      </c>
      <c r="Q50" s="96" t="s">
        <v>96</v>
      </c>
      <c r="R50" s="97">
        <f t="shared" si="9"/>
        <v>16567.5</v>
      </c>
      <c r="S50" s="84">
        <v>4700</v>
      </c>
      <c r="T50" s="96" t="s">
        <v>96</v>
      </c>
      <c r="U50" s="97">
        <f t="shared" si="10"/>
        <v>1656.75</v>
      </c>
    </row>
    <row r="51" spans="1:21">
      <c r="A51" s="37">
        <v>49</v>
      </c>
      <c r="B51" s="38">
        <v>581</v>
      </c>
      <c r="C51" s="39" t="s">
        <v>97</v>
      </c>
      <c r="D51" s="39" t="s">
        <v>50</v>
      </c>
      <c r="E51" s="38" t="s">
        <v>35</v>
      </c>
      <c r="F51" s="48"/>
      <c r="G51" s="38" t="s">
        <v>20</v>
      </c>
      <c r="H51" s="45"/>
      <c r="I51" s="81">
        <v>100</v>
      </c>
      <c r="J51" s="82">
        <f t="shared" si="11"/>
        <v>43658.2</v>
      </c>
      <c r="K51" s="83" t="str">
        <f>VLOOKUP(B51,[1]查询时间段分门店销售汇总!$A:$I,9,0)</f>
        <v>30.91%</v>
      </c>
      <c r="L51" s="82">
        <v>13187.68</v>
      </c>
      <c r="M51" s="82">
        <v>4365.82</v>
      </c>
      <c r="N51" s="83">
        <v>0.3091</v>
      </c>
      <c r="O51" s="82">
        <f t="shared" ref="O51:O73" si="12">M51*N51</f>
        <v>1349.474962</v>
      </c>
      <c r="P51" s="84">
        <f t="shared" si="8"/>
        <v>49000</v>
      </c>
      <c r="Q51" s="96">
        <v>0.33</v>
      </c>
      <c r="R51" s="97">
        <f t="shared" si="9"/>
        <v>16170</v>
      </c>
      <c r="S51" s="84">
        <v>4900</v>
      </c>
      <c r="T51" s="96">
        <v>0.33</v>
      </c>
      <c r="U51" s="97">
        <f t="shared" si="10"/>
        <v>1617</v>
      </c>
    </row>
    <row r="52" spans="1:21">
      <c r="A52" s="37">
        <v>50</v>
      </c>
      <c r="B52" s="38">
        <v>379</v>
      </c>
      <c r="C52" s="39" t="s">
        <v>98</v>
      </c>
      <c r="D52" s="39" t="s">
        <v>50</v>
      </c>
      <c r="E52" s="38" t="s">
        <v>35</v>
      </c>
      <c r="F52" s="47">
        <v>2</v>
      </c>
      <c r="G52" s="38" t="s">
        <v>20</v>
      </c>
      <c r="H52" s="45"/>
      <c r="I52" s="81">
        <v>100</v>
      </c>
      <c r="J52" s="82">
        <f t="shared" si="11"/>
        <v>44230.7</v>
      </c>
      <c r="K52" s="83" t="str">
        <f>VLOOKUP(B52,[1]查询时间段分门店销售汇总!$A:$I,9,0)</f>
        <v>30.87%</v>
      </c>
      <c r="L52" s="82">
        <v>13349.26</v>
      </c>
      <c r="M52" s="82">
        <v>4423.07</v>
      </c>
      <c r="N52" s="83">
        <v>0.3087</v>
      </c>
      <c r="O52" s="82">
        <f t="shared" si="12"/>
        <v>1365.401709</v>
      </c>
      <c r="P52" s="84">
        <f t="shared" si="8"/>
        <v>49000</v>
      </c>
      <c r="Q52" s="96">
        <v>0.33</v>
      </c>
      <c r="R52" s="97">
        <f t="shared" si="9"/>
        <v>16170</v>
      </c>
      <c r="S52" s="84">
        <v>4900</v>
      </c>
      <c r="T52" s="96">
        <v>0.33</v>
      </c>
      <c r="U52" s="97">
        <f t="shared" si="10"/>
        <v>1617</v>
      </c>
    </row>
    <row r="53" spans="1:21">
      <c r="A53" s="37">
        <v>51</v>
      </c>
      <c r="B53" s="38">
        <v>359</v>
      </c>
      <c r="C53" s="39" t="s">
        <v>99</v>
      </c>
      <c r="D53" s="39" t="s">
        <v>50</v>
      </c>
      <c r="E53" s="38" t="s">
        <v>35</v>
      </c>
      <c r="F53" s="48"/>
      <c r="G53" s="38" t="s">
        <v>20</v>
      </c>
      <c r="H53" s="45"/>
      <c r="I53" s="81">
        <v>100</v>
      </c>
      <c r="J53" s="82">
        <f t="shared" si="11"/>
        <v>45202.52</v>
      </c>
      <c r="K53" s="83" t="str">
        <f>VLOOKUP(B53,[1]查询时间段分门店销售汇总!$A:$I,9,0)</f>
        <v>31.89%</v>
      </c>
      <c r="L53" s="82">
        <v>14098.64</v>
      </c>
      <c r="M53" s="82">
        <v>4520.252</v>
      </c>
      <c r="N53" s="83">
        <v>0.3189</v>
      </c>
      <c r="O53" s="82">
        <f t="shared" si="12"/>
        <v>1441.5083628</v>
      </c>
      <c r="P53" s="84">
        <f t="shared" si="8"/>
        <v>50000</v>
      </c>
      <c r="Q53" s="96">
        <v>0.33</v>
      </c>
      <c r="R53" s="97">
        <f t="shared" si="9"/>
        <v>16500</v>
      </c>
      <c r="S53" s="84">
        <v>5000</v>
      </c>
      <c r="T53" s="96">
        <v>0.33</v>
      </c>
      <c r="U53" s="97">
        <f t="shared" si="10"/>
        <v>1650</v>
      </c>
    </row>
    <row r="54" spans="1:21">
      <c r="A54" s="37">
        <v>52</v>
      </c>
      <c r="B54" s="38">
        <v>114844</v>
      </c>
      <c r="C54" s="39" t="s">
        <v>100</v>
      </c>
      <c r="D54" s="39" t="s">
        <v>50</v>
      </c>
      <c r="E54" s="38" t="s">
        <v>35</v>
      </c>
      <c r="F54" s="47">
        <v>3</v>
      </c>
      <c r="G54" s="38" t="s">
        <v>20</v>
      </c>
      <c r="H54" s="45"/>
      <c r="I54" s="81">
        <v>100</v>
      </c>
      <c r="J54" s="82">
        <f t="shared" si="11"/>
        <v>46533.02</v>
      </c>
      <c r="K54" s="83" t="str">
        <f>VLOOKUP(B54,[1]查询时间段分门店销售汇总!$A:$I,9,0)</f>
        <v>27.06%</v>
      </c>
      <c r="L54" s="82">
        <v>12325.52</v>
      </c>
      <c r="M54" s="82">
        <v>4653.302</v>
      </c>
      <c r="N54" s="83">
        <v>0.2706</v>
      </c>
      <c r="O54" s="82">
        <f t="shared" si="12"/>
        <v>1259.1835212</v>
      </c>
      <c r="P54" s="84">
        <f t="shared" si="8"/>
        <v>51000</v>
      </c>
      <c r="Q54" s="96">
        <v>0.3</v>
      </c>
      <c r="R54" s="97">
        <f t="shared" si="9"/>
        <v>15300</v>
      </c>
      <c r="S54" s="84">
        <v>5100</v>
      </c>
      <c r="T54" s="96">
        <v>0.3</v>
      </c>
      <c r="U54" s="97">
        <f t="shared" si="10"/>
        <v>1530</v>
      </c>
    </row>
    <row r="55" spans="1:21">
      <c r="A55" s="37">
        <v>53</v>
      </c>
      <c r="B55" s="38">
        <v>747</v>
      </c>
      <c r="C55" s="39" t="s">
        <v>101</v>
      </c>
      <c r="D55" s="39" t="s">
        <v>48</v>
      </c>
      <c r="E55" s="38" t="s">
        <v>22</v>
      </c>
      <c r="F55" s="48"/>
      <c r="G55" s="38" t="s">
        <v>20</v>
      </c>
      <c r="H55" s="45"/>
      <c r="I55" s="81">
        <v>100</v>
      </c>
      <c r="J55" s="82">
        <f t="shared" si="11"/>
        <v>37130.36</v>
      </c>
      <c r="K55" s="83" t="str">
        <f>VLOOKUP(B55,[1]查询时间段分门店销售汇总!$A:$I,9,0)</f>
        <v>28.83%</v>
      </c>
      <c r="L55" s="82">
        <v>10419.47</v>
      </c>
      <c r="M55" s="82">
        <v>3713.036</v>
      </c>
      <c r="N55" s="83">
        <v>0.2883</v>
      </c>
      <c r="O55" s="82">
        <f t="shared" si="12"/>
        <v>1070.4682788</v>
      </c>
      <c r="P55" s="84">
        <f t="shared" si="8"/>
        <v>51000</v>
      </c>
      <c r="Q55" s="96">
        <v>0.3</v>
      </c>
      <c r="R55" s="97">
        <f t="shared" si="9"/>
        <v>15300</v>
      </c>
      <c r="S55" s="84">
        <v>5100</v>
      </c>
      <c r="T55" s="96">
        <v>0.3</v>
      </c>
      <c r="U55" s="97">
        <f t="shared" si="10"/>
        <v>1530</v>
      </c>
    </row>
    <row r="56" spans="1:21">
      <c r="A56" s="37">
        <v>54</v>
      </c>
      <c r="B56" s="38">
        <v>746</v>
      </c>
      <c r="C56" s="39" t="s">
        <v>102</v>
      </c>
      <c r="D56" s="39" t="s">
        <v>50</v>
      </c>
      <c r="E56" s="38" t="s">
        <v>103</v>
      </c>
      <c r="F56" s="47">
        <v>4</v>
      </c>
      <c r="G56" s="38" t="s">
        <v>20</v>
      </c>
      <c r="H56" s="45"/>
      <c r="I56" s="81">
        <v>100</v>
      </c>
      <c r="J56" s="82">
        <f t="shared" si="11"/>
        <v>47926.26</v>
      </c>
      <c r="K56" s="83" t="str">
        <f>VLOOKUP(B56,[1]查询时间段分门店销售汇总!$A:$I,9,0)</f>
        <v>31.24%</v>
      </c>
      <c r="L56" s="82">
        <v>14663.84</v>
      </c>
      <c r="M56" s="82">
        <v>4792.626</v>
      </c>
      <c r="N56" s="83">
        <v>0.3124</v>
      </c>
      <c r="O56" s="82">
        <f t="shared" si="12"/>
        <v>1497.2163624</v>
      </c>
      <c r="P56" s="84">
        <f t="shared" si="8"/>
        <v>52000</v>
      </c>
      <c r="Q56" s="96">
        <v>0.33</v>
      </c>
      <c r="R56" s="97">
        <f t="shared" si="9"/>
        <v>17160</v>
      </c>
      <c r="S56" s="84">
        <v>5200</v>
      </c>
      <c r="T56" s="96">
        <v>0.33</v>
      </c>
      <c r="U56" s="97">
        <f t="shared" si="10"/>
        <v>1716</v>
      </c>
    </row>
    <row r="57" spans="1:21">
      <c r="A57" s="37">
        <v>55</v>
      </c>
      <c r="B57" s="38">
        <v>585</v>
      </c>
      <c r="C57" s="39" t="s">
        <v>104</v>
      </c>
      <c r="D57" s="39" t="s">
        <v>50</v>
      </c>
      <c r="E57" s="38" t="s">
        <v>35</v>
      </c>
      <c r="F57" s="48"/>
      <c r="G57" s="38" t="s">
        <v>20</v>
      </c>
      <c r="H57" s="45"/>
      <c r="I57" s="81">
        <v>100</v>
      </c>
      <c r="J57" s="82">
        <f t="shared" si="11"/>
        <v>48719.91</v>
      </c>
      <c r="K57" s="83" t="str">
        <f>VLOOKUP(B57,[1]查询时间段分门店销售汇总!$A:$I,9,0)</f>
        <v>32.87%</v>
      </c>
      <c r="L57" s="82">
        <v>15687.52</v>
      </c>
      <c r="M57" s="82">
        <v>4871.991</v>
      </c>
      <c r="N57" s="83">
        <v>0.3287</v>
      </c>
      <c r="O57" s="82">
        <f t="shared" si="12"/>
        <v>1601.4234417</v>
      </c>
      <c r="P57" s="84">
        <f t="shared" si="8"/>
        <v>53000</v>
      </c>
      <c r="Q57" s="96" t="s">
        <v>105</v>
      </c>
      <c r="R57" s="97">
        <f t="shared" si="9"/>
        <v>17421.1</v>
      </c>
      <c r="S57" s="84">
        <v>5300</v>
      </c>
      <c r="T57" s="96" t="s">
        <v>105</v>
      </c>
      <c r="U57" s="97">
        <f t="shared" si="10"/>
        <v>1742.11</v>
      </c>
    </row>
    <row r="58" spans="1:21">
      <c r="A58" s="37">
        <v>56</v>
      </c>
      <c r="B58" s="38">
        <v>578</v>
      </c>
      <c r="C58" s="39" t="s">
        <v>106</v>
      </c>
      <c r="D58" s="39" t="s">
        <v>48</v>
      </c>
      <c r="E58" s="38" t="s">
        <v>35</v>
      </c>
      <c r="F58" s="47">
        <v>5</v>
      </c>
      <c r="G58" s="38" t="s">
        <v>20</v>
      </c>
      <c r="H58" s="45"/>
      <c r="I58" s="81">
        <v>100</v>
      </c>
      <c r="J58" s="82">
        <f t="shared" si="11"/>
        <v>50912.48</v>
      </c>
      <c r="K58" s="83" t="str">
        <f>VLOOKUP(B58,[1]查询时间段分门店销售汇总!$A:$I,9,0)</f>
        <v>31.27%</v>
      </c>
      <c r="L58" s="82">
        <v>15610.23</v>
      </c>
      <c r="M58" s="82">
        <v>5091.248</v>
      </c>
      <c r="N58" s="83">
        <v>0.3127</v>
      </c>
      <c r="O58" s="82">
        <f t="shared" si="12"/>
        <v>1592.0332496</v>
      </c>
      <c r="P58" s="84">
        <f t="shared" si="8"/>
        <v>55910</v>
      </c>
      <c r="Q58" s="96" t="s">
        <v>107</v>
      </c>
      <c r="R58" s="97">
        <f t="shared" si="9"/>
        <v>17483.057</v>
      </c>
      <c r="S58" s="84">
        <v>5591</v>
      </c>
      <c r="T58" s="96" t="s">
        <v>107</v>
      </c>
      <c r="U58" s="97">
        <f t="shared" si="10"/>
        <v>1748.3057</v>
      </c>
    </row>
    <row r="59" spans="1:21">
      <c r="A59" s="37">
        <v>57</v>
      </c>
      <c r="B59" s="38">
        <v>54</v>
      </c>
      <c r="C59" s="39" t="s">
        <v>108</v>
      </c>
      <c r="D59" s="39" t="s">
        <v>48</v>
      </c>
      <c r="E59" s="38" t="s">
        <v>79</v>
      </c>
      <c r="F59" s="48"/>
      <c r="G59" s="38" t="s">
        <v>20</v>
      </c>
      <c r="H59" s="45"/>
      <c r="I59" s="81">
        <v>100</v>
      </c>
      <c r="J59" s="82">
        <f t="shared" si="11"/>
        <v>51677.15</v>
      </c>
      <c r="K59" s="83" t="str">
        <f>VLOOKUP(B59,[1]查询时间段分门店销售汇总!$A:$I,9,0)</f>
        <v>33.59%</v>
      </c>
      <c r="L59" s="82">
        <v>17025.81</v>
      </c>
      <c r="M59" s="82">
        <v>5167.715</v>
      </c>
      <c r="N59" s="83">
        <v>0.3359</v>
      </c>
      <c r="O59" s="82">
        <f t="shared" si="12"/>
        <v>1735.8354685</v>
      </c>
      <c r="P59" s="84">
        <f t="shared" si="8"/>
        <v>56680</v>
      </c>
      <c r="Q59" s="96" t="s">
        <v>109</v>
      </c>
      <c r="R59" s="97">
        <f t="shared" si="9"/>
        <v>19038.812</v>
      </c>
      <c r="S59" s="84">
        <v>5668</v>
      </c>
      <c r="T59" s="96" t="s">
        <v>109</v>
      </c>
      <c r="U59" s="97">
        <f t="shared" si="10"/>
        <v>1903.8812</v>
      </c>
    </row>
    <row r="60" spans="1:21">
      <c r="A60" s="37">
        <v>58</v>
      </c>
      <c r="B60" s="38">
        <v>546</v>
      </c>
      <c r="C60" s="39" t="s">
        <v>110</v>
      </c>
      <c r="D60" s="39" t="s">
        <v>50</v>
      </c>
      <c r="E60" s="38" t="s">
        <v>19</v>
      </c>
      <c r="F60" s="46">
        <v>6</v>
      </c>
      <c r="G60" s="38" t="s">
        <v>20</v>
      </c>
      <c r="H60" s="45"/>
      <c r="I60" s="81">
        <v>100</v>
      </c>
      <c r="J60" s="82">
        <f t="shared" si="11"/>
        <v>53444.1</v>
      </c>
      <c r="K60" s="83" t="str">
        <f>VLOOKUP(B60,[1]查询时间段分门店销售汇总!$A:$I,9,0)</f>
        <v>33.65%</v>
      </c>
      <c r="L60" s="82">
        <v>17650.94</v>
      </c>
      <c r="M60" s="82">
        <v>5344.41</v>
      </c>
      <c r="N60" s="83">
        <v>0.3365</v>
      </c>
      <c r="O60" s="82">
        <f t="shared" si="12"/>
        <v>1798.393965</v>
      </c>
      <c r="P60" s="84">
        <f t="shared" si="8"/>
        <v>59000</v>
      </c>
      <c r="Q60" s="96" t="s">
        <v>111</v>
      </c>
      <c r="R60" s="97">
        <f t="shared" si="9"/>
        <v>19853.5</v>
      </c>
      <c r="S60" s="84">
        <v>5900</v>
      </c>
      <c r="T60" s="96" t="s">
        <v>111</v>
      </c>
      <c r="U60" s="97">
        <f t="shared" si="10"/>
        <v>1985.35</v>
      </c>
    </row>
    <row r="61" spans="1:21">
      <c r="A61" s="37">
        <v>59</v>
      </c>
      <c r="B61" s="38">
        <v>341</v>
      </c>
      <c r="C61" s="39" t="s">
        <v>112</v>
      </c>
      <c r="D61" s="39" t="s">
        <v>50</v>
      </c>
      <c r="E61" s="38" t="s">
        <v>103</v>
      </c>
      <c r="F61" s="43"/>
      <c r="G61" s="38" t="s">
        <v>20</v>
      </c>
      <c r="H61" s="45"/>
      <c r="I61" s="81">
        <v>100</v>
      </c>
      <c r="J61" s="82">
        <f t="shared" si="11"/>
        <v>86044.96</v>
      </c>
      <c r="K61" s="83" t="str">
        <f>VLOOKUP(B61,[1]查询时间段分门店销售汇总!$A:$I,9,0)</f>
        <v>32.48%</v>
      </c>
      <c r="L61" s="82">
        <v>27627.74</v>
      </c>
      <c r="M61" s="82">
        <v>8604.496</v>
      </c>
      <c r="N61" s="83">
        <v>0.3248</v>
      </c>
      <c r="O61" s="82">
        <f t="shared" si="12"/>
        <v>2794.7403008</v>
      </c>
      <c r="P61" s="84">
        <f t="shared" si="8"/>
        <v>92000</v>
      </c>
      <c r="Q61" s="96" t="s">
        <v>113</v>
      </c>
      <c r="R61" s="97">
        <f t="shared" si="9"/>
        <v>29881.6</v>
      </c>
      <c r="S61" s="84">
        <v>9200</v>
      </c>
      <c r="T61" s="96" t="s">
        <v>113</v>
      </c>
      <c r="U61" s="97">
        <f t="shared" si="10"/>
        <v>2988.16</v>
      </c>
    </row>
    <row r="62" spans="1:21">
      <c r="A62" s="37">
        <v>60</v>
      </c>
      <c r="B62" s="38">
        <v>108656</v>
      </c>
      <c r="C62" s="39" t="s">
        <v>114</v>
      </c>
      <c r="D62" s="39" t="s">
        <v>50</v>
      </c>
      <c r="E62" s="38" t="s">
        <v>32</v>
      </c>
      <c r="F62" s="47">
        <v>7</v>
      </c>
      <c r="G62" s="38" t="s">
        <v>20</v>
      </c>
      <c r="H62" s="45"/>
      <c r="I62" s="81">
        <v>100</v>
      </c>
      <c r="J62" s="82">
        <f t="shared" si="11"/>
        <v>64353.43</v>
      </c>
      <c r="K62" s="83">
        <v>0.29</v>
      </c>
      <c r="L62" s="82">
        <v>17228.8</v>
      </c>
      <c r="M62" s="82">
        <v>6435.343</v>
      </c>
      <c r="N62" s="83">
        <v>0.29</v>
      </c>
      <c r="O62" s="82">
        <f t="shared" si="12"/>
        <v>1866.24947</v>
      </c>
      <c r="P62" s="84">
        <f t="shared" si="8"/>
        <v>71000</v>
      </c>
      <c r="Q62" s="96">
        <v>0.29</v>
      </c>
      <c r="R62" s="97">
        <f t="shared" si="9"/>
        <v>20590</v>
      </c>
      <c r="S62" s="84">
        <v>7100</v>
      </c>
      <c r="T62" s="96">
        <v>0.29</v>
      </c>
      <c r="U62" s="97">
        <f t="shared" si="10"/>
        <v>2059</v>
      </c>
    </row>
    <row r="63" spans="1:21">
      <c r="A63" s="37">
        <v>61</v>
      </c>
      <c r="B63" s="38">
        <v>111400</v>
      </c>
      <c r="C63" s="39" t="s">
        <v>115</v>
      </c>
      <c r="D63" s="39" t="s">
        <v>50</v>
      </c>
      <c r="E63" s="38" t="s">
        <v>103</v>
      </c>
      <c r="F63" s="48"/>
      <c r="G63" s="38" t="s">
        <v>20</v>
      </c>
      <c r="H63" s="45"/>
      <c r="I63" s="81">
        <v>100</v>
      </c>
      <c r="J63" s="82">
        <f t="shared" si="11"/>
        <v>88662.46</v>
      </c>
      <c r="K63" s="83" t="str">
        <f>VLOOKUP(B63,[1]查询时间段分门店销售汇总!$A:$I,9,0)</f>
        <v>24.53%</v>
      </c>
      <c r="L63" s="82">
        <v>21509.67</v>
      </c>
      <c r="M63" s="82">
        <v>8866.246</v>
      </c>
      <c r="N63" s="83">
        <v>0.2453</v>
      </c>
      <c r="O63" s="82">
        <f t="shared" si="12"/>
        <v>2174.8901438</v>
      </c>
      <c r="P63" s="84">
        <f t="shared" si="8"/>
        <v>94000</v>
      </c>
      <c r="Q63" s="96">
        <v>0.29</v>
      </c>
      <c r="R63" s="97">
        <f t="shared" si="9"/>
        <v>27260</v>
      </c>
      <c r="S63" s="84">
        <v>9400</v>
      </c>
      <c r="T63" s="96">
        <v>0.29</v>
      </c>
      <c r="U63" s="97">
        <f t="shared" si="10"/>
        <v>2726</v>
      </c>
    </row>
    <row r="64" s="21" customFormat="1" ht="15" customHeight="1" spans="1:24">
      <c r="A64" s="66">
        <v>62</v>
      </c>
      <c r="B64" s="67">
        <v>118758</v>
      </c>
      <c r="C64" s="68" t="s">
        <v>116</v>
      </c>
      <c r="D64" s="69" t="s">
        <v>117</v>
      </c>
      <c r="E64" s="56" t="s">
        <v>19</v>
      </c>
      <c r="F64" s="70">
        <v>1</v>
      </c>
      <c r="G64" s="71" t="s">
        <v>20</v>
      </c>
      <c r="H64" s="56"/>
      <c r="I64" s="56">
        <v>50</v>
      </c>
      <c r="J64" s="90">
        <f>M64*7</f>
        <v>8400</v>
      </c>
      <c r="K64" s="91" t="str">
        <f>VLOOKUP(B64,[1]查询时间段分门店销售汇总!$A:$I,9,0)</f>
        <v>33.74%</v>
      </c>
      <c r="L64" s="90">
        <v>2456.64</v>
      </c>
      <c r="M64" s="90">
        <v>1200</v>
      </c>
      <c r="N64" s="91">
        <v>0.3374</v>
      </c>
      <c r="O64" s="90">
        <f t="shared" si="12"/>
        <v>404.88</v>
      </c>
      <c r="P64" s="92">
        <f>S64*7</f>
        <v>11200</v>
      </c>
      <c r="Q64" s="101" t="s">
        <v>118</v>
      </c>
      <c r="R64" s="102">
        <f t="shared" si="9"/>
        <v>3778.88</v>
      </c>
      <c r="S64" s="92">
        <v>1600</v>
      </c>
      <c r="T64" s="101" t="s">
        <v>118</v>
      </c>
      <c r="U64" s="102">
        <f t="shared" si="10"/>
        <v>539.84</v>
      </c>
      <c r="V64" s="103"/>
      <c r="W64" s="103"/>
      <c r="X64" s="103"/>
    </row>
    <row r="65" s="21" customFormat="1" ht="15" customHeight="1" spans="1:24">
      <c r="A65" s="66">
        <v>63</v>
      </c>
      <c r="B65" s="67">
        <v>591</v>
      </c>
      <c r="C65" s="68" t="s">
        <v>119</v>
      </c>
      <c r="D65" s="68" t="s">
        <v>117</v>
      </c>
      <c r="E65" s="56" t="s">
        <v>103</v>
      </c>
      <c r="F65" s="104"/>
      <c r="G65" s="71" t="s">
        <v>20</v>
      </c>
      <c r="H65" s="56"/>
      <c r="I65" s="56">
        <v>50</v>
      </c>
      <c r="J65" s="90">
        <f>M65*7</f>
        <v>8400</v>
      </c>
      <c r="K65" s="91" t="str">
        <f>VLOOKUP(B65,[1]查询时间段分门店销售汇总!$A:$I,9,0)</f>
        <v>32.06%</v>
      </c>
      <c r="L65" s="90">
        <v>2539.53</v>
      </c>
      <c r="M65" s="90">
        <v>1200</v>
      </c>
      <c r="N65" s="91">
        <v>0.3206</v>
      </c>
      <c r="O65" s="90">
        <f t="shared" si="12"/>
        <v>384.72</v>
      </c>
      <c r="P65" s="92">
        <f>S65*7</f>
        <v>11200</v>
      </c>
      <c r="Q65" s="101" t="s">
        <v>120</v>
      </c>
      <c r="R65" s="102">
        <f t="shared" si="9"/>
        <v>3590.72</v>
      </c>
      <c r="S65" s="92">
        <v>1600</v>
      </c>
      <c r="T65" s="101" t="s">
        <v>120</v>
      </c>
      <c r="U65" s="102">
        <f t="shared" si="10"/>
        <v>512.96</v>
      </c>
      <c r="V65" s="103"/>
      <c r="W65" s="103"/>
      <c r="X65" s="103"/>
    </row>
    <row r="66" s="21" customFormat="1" ht="15" customHeight="1" spans="1:24">
      <c r="A66" s="66">
        <v>64</v>
      </c>
      <c r="B66" s="67">
        <v>122686</v>
      </c>
      <c r="C66" s="68" t="s">
        <v>121</v>
      </c>
      <c r="D66" s="68" t="s">
        <v>117</v>
      </c>
      <c r="E66" s="56" t="s">
        <v>103</v>
      </c>
      <c r="F66" s="104"/>
      <c r="G66" s="71" t="s">
        <v>20</v>
      </c>
      <c r="H66" s="56"/>
      <c r="I66" s="56">
        <v>50</v>
      </c>
      <c r="J66" s="90">
        <f>M66*7</f>
        <v>8400</v>
      </c>
      <c r="K66" s="91" t="str">
        <f>VLOOKUP(B66,[1]查询时间段分门店销售汇总!$A:$I,9,0)</f>
        <v>33.63%</v>
      </c>
      <c r="L66" s="90">
        <v>2823.16</v>
      </c>
      <c r="M66" s="90">
        <v>1200</v>
      </c>
      <c r="N66" s="91">
        <v>0.3363</v>
      </c>
      <c r="O66" s="90">
        <f t="shared" si="12"/>
        <v>403.56</v>
      </c>
      <c r="P66" s="92">
        <f>S66*7</f>
        <v>11200</v>
      </c>
      <c r="Q66" s="101" t="s">
        <v>122</v>
      </c>
      <c r="R66" s="102">
        <f t="shared" si="9"/>
        <v>3766.56</v>
      </c>
      <c r="S66" s="92">
        <v>1600</v>
      </c>
      <c r="T66" s="101" t="s">
        <v>122</v>
      </c>
      <c r="U66" s="102">
        <f t="shared" si="10"/>
        <v>538.08</v>
      </c>
      <c r="V66" s="103"/>
      <c r="W66" s="103"/>
      <c r="X66" s="103"/>
    </row>
    <row r="67" s="19" customFormat="1" ht="15" customHeight="1" spans="1:24">
      <c r="A67" s="37">
        <v>65</v>
      </c>
      <c r="B67" s="38">
        <v>113298</v>
      </c>
      <c r="C67" s="39" t="s">
        <v>123</v>
      </c>
      <c r="D67" s="39" t="s">
        <v>117</v>
      </c>
      <c r="E67" s="45" t="s">
        <v>22</v>
      </c>
      <c r="F67" s="60">
        <v>2</v>
      </c>
      <c r="G67" s="61" t="s">
        <v>20</v>
      </c>
      <c r="H67" s="45"/>
      <c r="I67" s="81">
        <v>50</v>
      </c>
      <c r="J67" s="82">
        <f>M67*10</f>
        <v>10000</v>
      </c>
      <c r="K67" s="83">
        <v>0.3</v>
      </c>
      <c r="L67" s="82">
        <v>2187.18</v>
      </c>
      <c r="M67" s="82">
        <v>1000</v>
      </c>
      <c r="N67" s="83">
        <v>0.3</v>
      </c>
      <c r="O67" s="82">
        <f t="shared" si="12"/>
        <v>300</v>
      </c>
      <c r="P67" s="84">
        <f t="shared" si="8"/>
        <v>16000</v>
      </c>
      <c r="Q67" s="96">
        <v>0.3</v>
      </c>
      <c r="R67" s="97">
        <f t="shared" si="9"/>
        <v>4800</v>
      </c>
      <c r="S67" s="84">
        <v>1600</v>
      </c>
      <c r="T67" s="96">
        <v>0.3</v>
      </c>
      <c r="U67" s="97">
        <f t="shared" si="10"/>
        <v>480</v>
      </c>
      <c r="V67" s="95"/>
      <c r="W67" s="95"/>
      <c r="X67" s="95"/>
    </row>
    <row r="68" s="19" customFormat="1" ht="15" customHeight="1" spans="1:24">
      <c r="A68" s="37">
        <v>66</v>
      </c>
      <c r="B68" s="37">
        <v>128640</v>
      </c>
      <c r="C68" s="38" t="s">
        <v>124</v>
      </c>
      <c r="D68" s="39" t="s">
        <v>117</v>
      </c>
      <c r="E68" s="45" t="s">
        <v>22</v>
      </c>
      <c r="F68" s="59"/>
      <c r="G68" s="61" t="s">
        <v>20</v>
      </c>
      <c r="H68" s="45"/>
      <c r="I68" s="81">
        <v>50</v>
      </c>
      <c r="J68" s="82">
        <f>M68*10</f>
        <v>10000</v>
      </c>
      <c r="K68" s="83">
        <v>0.3</v>
      </c>
      <c r="L68" s="82">
        <v>2255.65</v>
      </c>
      <c r="M68" s="82">
        <v>1000</v>
      </c>
      <c r="N68" s="83">
        <v>0.3</v>
      </c>
      <c r="O68" s="82">
        <f t="shared" si="12"/>
        <v>300</v>
      </c>
      <c r="P68" s="84">
        <f t="shared" ref="P68:P99" si="13">S68*10</f>
        <v>16000</v>
      </c>
      <c r="Q68" s="96">
        <v>0.3</v>
      </c>
      <c r="R68" s="97">
        <f t="shared" ref="R68:R99" si="14">P68*Q68</f>
        <v>4800</v>
      </c>
      <c r="S68" s="84">
        <v>1600</v>
      </c>
      <c r="T68" s="96">
        <v>0.3</v>
      </c>
      <c r="U68" s="97">
        <f t="shared" ref="U68:U99" si="15">S68*T68</f>
        <v>480</v>
      </c>
      <c r="V68" s="95"/>
      <c r="W68" s="95"/>
      <c r="X68" s="95"/>
    </row>
    <row r="69" s="19" customFormat="1" ht="15" customHeight="1" spans="1:24">
      <c r="A69" s="37">
        <v>67</v>
      </c>
      <c r="B69" s="38">
        <v>122718</v>
      </c>
      <c r="C69" s="39" t="s">
        <v>125</v>
      </c>
      <c r="D69" s="39" t="s">
        <v>117</v>
      </c>
      <c r="E69" s="38" t="s">
        <v>103</v>
      </c>
      <c r="F69" s="49">
        <v>3</v>
      </c>
      <c r="G69" s="38" t="s">
        <v>20</v>
      </c>
      <c r="H69" s="45"/>
      <c r="I69" s="81">
        <v>50</v>
      </c>
      <c r="J69" s="82">
        <f>M69*10</f>
        <v>11642.32</v>
      </c>
      <c r="K69" s="83" t="str">
        <f>VLOOKUP(B69,[1]查询时间段分门店销售汇总!$A:$I,9,0)</f>
        <v>33.09%</v>
      </c>
      <c r="L69" s="82">
        <v>3522.38</v>
      </c>
      <c r="M69" s="82">
        <v>1164.232</v>
      </c>
      <c r="N69" s="83">
        <v>0.3309</v>
      </c>
      <c r="O69" s="82">
        <f t="shared" si="12"/>
        <v>385.2443688</v>
      </c>
      <c r="P69" s="84">
        <f t="shared" si="13"/>
        <v>17000</v>
      </c>
      <c r="Q69" s="96" t="s">
        <v>126</v>
      </c>
      <c r="R69" s="97">
        <f t="shared" si="14"/>
        <v>5625.3</v>
      </c>
      <c r="S69" s="84">
        <v>1700</v>
      </c>
      <c r="T69" s="96" t="s">
        <v>126</v>
      </c>
      <c r="U69" s="97">
        <f t="shared" si="15"/>
        <v>562.53</v>
      </c>
      <c r="V69" s="95"/>
      <c r="W69" s="95"/>
      <c r="X69" s="95"/>
    </row>
    <row r="70" s="19" customFormat="1" ht="15" customHeight="1" spans="1:24">
      <c r="A70" s="37">
        <v>68</v>
      </c>
      <c r="B70" s="38">
        <v>115971</v>
      </c>
      <c r="C70" s="39" t="s">
        <v>127</v>
      </c>
      <c r="D70" s="39" t="s">
        <v>128</v>
      </c>
      <c r="E70" s="38" t="s">
        <v>19</v>
      </c>
      <c r="F70" s="48"/>
      <c r="G70" s="38" t="s">
        <v>20</v>
      </c>
      <c r="H70" s="45"/>
      <c r="I70" s="81">
        <v>50</v>
      </c>
      <c r="J70" s="82">
        <f>M70*10</f>
        <v>11825.75</v>
      </c>
      <c r="K70" s="83" t="str">
        <f>VLOOKUP(B70,[1]查询时间段分门店销售汇总!$A:$I,9,0)</f>
        <v>32.04%</v>
      </c>
      <c r="L70" s="82">
        <v>3469.06</v>
      </c>
      <c r="M70" s="82">
        <v>1182.575</v>
      </c>
      <c r="N70" s="83">
        <v>0.3204</v>
      </c>
      <c r="O70" s="82">
        <f t="shared" si="12"/>
        <v>378.89703</v>
      </c>
      <c r="P70" s="84">
        <f t="shared" si="13"/>
        <v>17000</v>
      </c>
      <c r="Q70" s="96" t="s">
        <v>129</v>
      </c>
      <c r="R70" s="97">
        <f t="shared" si="14"/>
        <v>5446.8</v>
      </c>
      <c r="S70" s="84">
        <v>1700</v>
      </c>
      <c r="T70" s="96" t="s">
        <v>129</v>
      </c>
      <c r="U70" s="97">
        <f t="shared" si="15"/>
        <v>544.68</v>
      </c>
      <c r="V70" s="95"/>
      <c r="W70" s="95"/>
      <c r="X70" s="95"/>
    </row>
    <row r="71" s="19" customFormat="1" ht="15" customHeight="1" spans="1:24">
      <c r="A71" s="37">
        <v>69</v>
      </c>
      <c r="B71" s="38">
        <v>339</v>
      </c>
      <c r="C71" s="39" t="s">
        <v>130</v>
      </c>
      <c r="D71" s="39" t="s">
        <v>117</v>
      </c>
      <c r="E71" s="38" t="s">
        <v>35</v>
      </c>
      <c r="F71" s="38" t="s">
        <v>131</v>
      </c>
      <c r="G71" s="38" t="s">
        <v>20</v>
      </c>
      <c r="H71" s="45"/>
      <c r="I71" s="81">
        <v>0</v>
      </c>
      <c r="J71" s="82">
        <f t="shared" ref="J71:J79" si="16">M71*10</f>
        <v>14119.39</v>
      </c>
      <c r="K71" s="83" t="str">
        <f>VLOOKUP(B71,[1]查询时间段分门店销售汇总!$A:$I,9,0)</f>
        <v>28.07%</v>
      </c>
      <c r="L71" s="82">
        <v>3683.22</v>
      </c>
      <c r="M71" s="82">
        <v>1411.939</v>
      </c>
      <c r="N71" s="83">
        <v>0.2807</v>
      </c>
      <c r="O71" s="82">
        <f t="shared" si="12"/>
        <v>396.3312773</v>
      </c>
      <c r="P71" s="84">
        <f t="shared" si="13"/>
        <v>19000</v>
      </c>
      <c r="Q71" s="96">
        <v>0.3</v>
      </c>
      <c r="R71" s="97">
        <f t="shared" si="14"/>
        <v>5700</v>
      </c>
      <c r="S71" s="84">
        <v>1900</v>
      </c>
      <c r="T71" s="96">
        <v>0.3</v>
      </c>
      <c r="U71" s="97">
        <f t="shared" si="15"/>
        <v>570</v>
      </c>
      <c r="V71" s="95"/>
      <c r="W71" s="95"/>
      <c r="X71" s="95"/>
    </row>
    <row r="72" s="19" customFormat="1" ht="15" customHeight="1" spans="1:24">
      <c r="A72" s="37">
        <v>70</v>
      </c>
      <c r="B72" s="38">
        <v>114848</v>
      </c>
      <c r="C72" s="39" t="s">
        <v>132</v>
      </c>
      <c r="D72" s="39" t="s">
        <v>128</v>
      </c>
      <c r="E72" s="45" t="s">
        <v>19</v>
      </c>
      <c r="F72" s="57">
        <v>4</v>
      </c>
      <c r="G72" s="61" t="s">
        <v>20</v>
      </c>
      <c r="H72" s="45"/>
      <c r="I72" s="81">
        <v>50</v>
      </c>
      <c r="J72" s="82">
        <f t="shared" si="16"/>
        <v>13358.86</v>
      </c>
      <c r="K72" s="83" t="str">
        <f>VLOOKUP(B72,[1]查询时间段分门店销售汇总!$A:$I,9,0)</f>
        <v>38.93%</v>
      </c>
      <c r="L72" s="82">
        <v>4812.35</v>
      </c>
      <c r="M72" s="82">
        <v>1335.886</v>
      </c>
      <c r="N72" s="83">
        <v>0.3893</v>
      </c>
      <c r="O72" s="82">
        <f t="shared" si="12"/>
        <v>520.0604198</v>
      </c>
      <c r="P72" s="84">
        <f t="shared" si="13"/>
        <v>18500</v>
      </c>
      <c r="Q72" s="96" t="s">
        <v>133</v>
      </c>
      <c r="R72" s="97">
        <f t="shared" si="14"/>
        <v>7202.05</v>
      </c>
      <c r="S72" s="84">
        <v>1850</v>
      </c>
      <c r="T72" s="96" t="s">
        <v>133</v>
      </c>
      <c r="U72" s="97">
        <f t="shared" si="15"/>
        <v>720.205</v>
      </c>
      <c r="V72" s="95"/>
      <c r="W72" s="95"/>
      <c r="X72" s="95"/>
    </row>
    <row r="73" s="19" customFormat="1" ht="15" customHeight="1" spans="1:24">
      <c r="A73" s="37">
        <v>71</v>
      </c>
      <c r="B73" s="38">
        <v>573</v>
      </c>
      <c r="C73" s="39" t="s">
        <v>134</v>
      </c>
      <c r="D73" s="39" t="s">
        <v>128</v>
      </c>
      <c r="E73" s="45" t="s">
        <v>19</v>
      </c>
      <c r="F73" s="62"/>
      <c r="G73" s="61" t="s">
        <v>20</v>
      </c>
      <c r="H73" s="45"/>
      <c r="I73" s="81">
        <v>50</v>
      </c>
      <c r="J73" s="82">
        <f t="shared" si="16"/>
        <v>14620.19</v>
      </c>
      <c r="K73" s="83" t="str">
        <f>VLOOKUP(B73,[1]查询时间段分门店销售汇总!$A:$I,9,0)</f>
        <v>31.4%</v>
      </c>
      <c r="L73" s="82">
        <v>4276.85</v>
      </c>
      <c r="M73" s="82">
        <v>1462.019</v>
      </c>
      <c r="N73" s="83">
        <v>0.314</v>
      </c>
      <c r="O73" s="82">
        <f t="shared" si="12"/>
        <v>459.073966</v>
      </c>
      <c r="P73" s="84">
        <f t="shared" si="13"/>
        <v>19500</v>
      </c>
      <c r="Q73" s="96" t="s">
        <v>135</v>
      </c>
      <c r="R73" s="97">
        <f t="shared" si="14"/>
        <v>6123</v>
      </c>
      <c r="S73" s="84">
        <v>1950</v>
      </c>
      <c r="T73" s="96" t="s">
        <v>135</v>
      </c>
      <c r="U73" s="97">
        <f t="shared" si="15"/>
        <v>612.3</v>
      </c>
      <c r="V73" s="95"/>
      <c r="W73" s="95"/>
      <c r="X73" s="95"/>
    </row>
    <row r="74" ht="23" customHeight="1" spans="1:21">
      <c r="A74" s="37">
        <v>72</v>
      </c>
      <c r="B74" s="105">
        <v>114069</v>
      </c>
      <c r="C74" s="106" t="s">
        <v>136</v>
      </c>
      <c r="D74" s="107" t="s">
        <v>117</v>
      </c>
      <c r="E74" s="108" t="s">
        <v>19</v>
      </c>
      <c r="F74" s="59"/>
      <c r="G74" s="109" t="s">
        <v>20</v>
      </c>
      <c r="H74" s="64" t="s">
        <v>57</v>
      </c>
      <c r="I74" s="81">
        <v>50</v>
      </c>
      <c r="J74" s="82">
        <f t="shared" si="16"/>
        <v>18250</v>
      </c>
      <c r="K74" s="83">
        <v>0.33</v>
      </c>
      <c r="L74" s="82">
        <v>5692.5</v>
      </c>
      <c r="M74" s="82">
        <v>1825</v>
      </c>
      <c r="N74" s="83">
        <v>0.33</v>
      </c>
      <c r="O74" s="82">
        <f t="shared" ref="O74:O92" si="17">M74*N74</f>
        <v>602.25</v>
      </c>
      <c r="P74" s="84">
        <f t="shared" si="13"/>
        <v>24000</v>
      </c>
      <c r="Q74" s="121">
        <v>0.33</v>
      </c>
      <c r="R74" s="97">
        <f t="shared" si="14"/>
        <v>7920</v>
      </c>
      <c r="S74" s="107">
        <v>2400</v>
      </c>
      <c r="T74" s="121">
        <v>0.33</v>
      </c>
      <c r="U74" s="97">
        <f t="shared" si="15"/>
        <v>792</v>
      </c>
    </row>
    <row r="75" s="19" customFormat="1" ht="15" customHeight="1" spans="1:24">
      <c r="A75" s="37">
        <v>73</v>
      </c>
      <c r="B75" s="38">
        <v>123007</v>
      </c>
      <c r="C75" s="39" t="s">
        <v>137</v>
      </c>
      <c r="D75" s="39" t="s">
        <v>117</v>
      </c>
      <c r="E75" s="38" t="s">
        <v>103</v>
      </c>
      <c r="F75" s="47">
        <v>5</v>
      </c>
      <c r="G75" s="38" t="s">
        <v>20</v>
      </c>
      <c r="H75" s="45"/>
      <c r="I75" s="81">
        <v>50</v>
      </c>
      <c r="J75" s="82">
        <f t="shared" si="16"/>
        <v>15407.27</v>
      </c>
      <c r="K75" s="83" t="str">
        <f>VLOOKUP(B75,[1]查询时间段分门店销售汇总!$A:$I,9,0)</f>
        <v>32.59%</v>
      </c>
      <c r="L75" s="82">
        <v>4696.36</v>
      </c>
      <c r="M75" s="82">
        <v>1540.727</v>
      </c>
      <c r="N75" s="83">
        <v>0.3259</v>
      </c>
      <c r="O75" s="82">
        <f t="shared" si="17"/>
        <v>502.1229293</v>
      </c>
      <c r="P75" s="84">
        <f t="shared" si="13"/>
        <v>21000</v>
      </c>
      <c r="Q75" s="96" t="s">
        <v>138</v>
      </c>
      <c r="R75" s="97">
        <f t="shared" si="14"/>
        <v>6843.9</v>
      </c>
      <c r="S75" s="84">
        <v>2100</v>
      </c>
      <c r="T75" s="96" t="s">
        <v>138</v>
      </c>
      <c r="U75" s="97">
        <f t="shared" si="15"/>
        <v>684.39</v>
      </c>
      <c r="V75" s="95"/>
      <c r="W75" s="95"/>
      <c r="X75" s="95"/>
    </row>
    <row r="76" s="19" customFormat="1" ht="15" customHeight="1" spans="1:24">
      <c r="A76" s="37">
        <v>74</v>
      </c>
      <c r="B76" s="38">
        <v>727</v>
      </c>
      <c r="C76" s="39" t="s">
        <v>139</v>
      </c>
      <c r="D76" s="39" t="s">
        <v>117</v>
      </c>
      <c r="E76" s="38" t="s">
        <v>35</v>
      </c>
      <c r="F76" s="48"/>
      <c r="G76" s="38" t="s">
        <v>20</v>
      </c>
      <c r="H76" s="45"/>
      <c r="I76" s="81">
        <v>50</v>
      </c>
      <c r="J76" s="82">
        <f t="shared" si="16"/>
        <v>15558.93</v>
      </c>
      <c r="K76" s="83" t="str">
        <f>VLOOKUP(B76,[1]查询时间段分门店销售汇总!$A:$I,9,0)</f>
        <v>33.96%</v>
      </c>
      <c r="L76" s="82">
        <v>4944.37</v>
      </c>
      <c r="M76" s="82">
        <v>1555.893</v>
      </c>
      <c r="N76" s="83">
        <v>0.3396</v>
      </c>
      <c r="O76" s="82">
        <f t="shared" si="17"/>
        <v>528.3812628</v>
      </c>
      <c r="P76" s="84">
        <f t="shared" si="13"/>
        <v>21000</v>
      </c>
      <c r="Q76" s="96" t="s">
        <v>140</v>
      </c>
      <c r="R76" s="97">
        <f t="shared" si="14"/>
        <v>7131.6</v>
      </c>
      <c r="S76" s="84">
        <v>2100</v>
      </c>
      <c r="T76" s="96" t="s">
        <v>140</v>
      </c>
      <c r="U76" s="97">
        <f t="shared" si="15"/>
        <v>713.16</v>
      </c>
      <c r="V76" s="95"/>
      <c r="W76" s="95"/>
      <c r="X76" s="95"/>
    </row>
    <row r="77" s="19" customFormat="1" ht="15" customHeight="1" spans="1:24">
      <c r="A77" s="37">
        <v>75</v>
      </c>
      <c r="B77" s="110">
        <v>113023</v>
      </c>
      <c r="C77" s="39" t="s">
        <v>141</v>
      </c>
      <c r="D77" s="39" t="s">
        <v>117</v>
      </c>
      <c r="E77" s="38" t="s">
        <v>24</v>
      </c>
      <c r="F77" s="47">
        <v>6</v>
      </c>
      <c r="G77" s="38" t="s">
        <v>20</v>
      </c>
      <c r="H77" s="45" t="s">
        <v>57</v>
      </c>
      <c r="I77" s="81">
        <v>50</v>
      </c>
      <c r="J77" s="82">
        <f t="shared" si="16"/>
        <v>15850</v>
      </c>
      <c r="K77" s="83">
        <v>0.33</v>
      </c>
      <c r="L77" s="82">
        <v>4900.5</v>
      </c>
      <c r="M77" s="82">
        <v>1585</v>
      </c>
      <c r="N77" s="83">
        <v>0.33</v>
      </c>
      <c r="O77" s="82">
        <f t="shared" si="17"/>
        <v>523.05</v>
      </c>
      <c r="P77" s="84">
        <f t="shared" si="13"/>
        <v>21000</v>
      </c>
      <c r="Q77" s="96">
        <v>0.33</v>
      </c>
      <c r="R77" s="97">
        <f t="shared" si="14"/>
        <v>6930</v>
      </c>
      <c r="S77" s="84">
        <v>2100</v>
      </c>
      <c r="T77" s="96">
        <v>0.33</v>
      </c>
      <c r="U77" s="97">
        <f t="shared" si="15"/>
        <v>693</v>
      </c>
      <c r="V77" s="95"/>
      <c r="W77" s="95"/>
      <c r="X77" s="95"/>
    </row>
    <row r="78" s="19" customFormat="1" ht="15" customHeight="1" spans="1:24">
      <c r="A78" s="37">
        <v>76</v>
      </c>
      <c r="B78" s="110">
        <v>298747</v>
      </c>
      <c r="C78" s="39" t="s">
        <v>142</v>
      </c>
      <c r="D78" s="39" t="s">
        <v>117</v>
      </c>
      <c r="E78" s="38" t="s">
        <v>35</v>
      </c>
      <c r="F78" s="49"/>
      <c r="G78" s="38" t="s">
        <v>20</v>
      </c>
      <c r="H78" s="45" t="s">
        <v>57</v>
      </c>
      <c r="I78" s="81">
        <v>50</v>
      </c>
      <c r="J78" s="82">
        <f t="shared" si="16"/>
        <v>15850</v>
      </c>
      <c r="K78" s="83">
        <v>0.33</v>
      </c>
      <c r="L78" s="82">
        <v>4900.5</v>
      </c>
      <c r="M78" s="82">
        <v>1585</v>
      </c>
      <c r="N78" s="83">
        <v>0.33</v>
      </c>
      <c r="O78" s="82">
        <f t="shared" si="17"/>
        <v>523.05</v>
      </c>
      <c r="P78" s="84">
        <f t="shared" si="13"/>
        <v>21000</v>
      </c>
      <c r="Q78" s="96">
        <v>0.33</v>
      </c>
      <c r="R78" s="97">
        <f t="shared" si="14"/>
        <v>6930</v>
      </c>
      <c r="S78" s="84">
        <v>2100</v>
      </c>
      <c r="T78" s="96">
        <v>0.33</v>
      </c>
      <c r="U78" s="97">
        <f t="shared" si="15"/>
        <v>693</v>
      </c>
      <c r="V78" s="95"/>
      <c r="W78" s="95"/>
      <c r="X78" s="95"/>
    </row>
    <row r="79" s="19" customFormat="1" ht="15" customHeight="1" spans="1:24">
      <c r="A79" s="37">
        <v>77</v>
      </c>
      <c r="B79" s="110">
        <v>297863</v>
      </c>
      <c r="C79" s="39" t="s">
        <v>143</v>
      </c>
      <c r="D79" s="39" t="s">
        <v>117</v>
      </c>
      <c r="E79" s="38" t="s">
        <v>19</v>
      </c>
      <c r="F79" s="49"/>
      <c r="G79" s="38" t="s">
        <v>20</v>
      </c>
      <c r="H79" s="45" t="s">
        <v>57</v>
      </c>
      <c r="I79" s="81">
        <v>50</v>
      </c>
      <c r="J79" s="82">
        <f t="shared" si="16"/>
        <v>17500</v>
      </c>
      <c r="K79" s="83">
        <v>0.33</v>
      </c>
      <c r="L79" s="82">
        <v>5445</v>
      </c>
      <c r="M79" s="82">
        <v>1750</v>
      </c>
      <c r="N79" s="83">
        <v>0.33</v>
      </c>
      <c r="O79" s="82">
        <f t="shared" si="17"/>
        <v>577.5</v>
      </c>
      <c r="P79" s="84">
        <f t="shared" si="13"/>
        <v>22500</v>
      </c>
      <c r="Q79" s="96">
        <v>0.33</v>
      </c>
      <c r="R79" s="97">
        <f t="shared" si="14"/>
        <v>7425</v>
      </c>
      <c r="S79" s="84">
        <v>2250</v>
      </c>
      <c r="T79" s="96">
        <v>0.33</v>
      </c>
      <c r="U79" s="97">
        <f t="shared" si="15"/>
        <v>742.5</v>
      </c>
      <c r="V79" s="95"/>
      <c r="W79" s="95"/>
      <c r="X79" s="95"/>
    </row>
    <row r="80" s="21" customFormat="1" ht="15" customHeight="1" spans="1:24">
      <c r="A80" s="66">
        <v>78</v>
      </c>
      <c r="B80" s="67">
        <v>106568</v>
      </c>
      <c r="C80" s="68" t="s">
        <v>144</v>
      </c>
      <c r="D80" s="68" t="s">
        <v>117</v>
      </c>
      <c r="E80" s="56" t="s">
        <v>19</v>
      </c>
      <c r="F80" s="111">
        <v>7</v>
      </c>
      <c r="G80" s="71" t="s">
        <v>20</v>
      </c>
      <c r="H80" s="56"/>
      <c r="I80" s="56">
        <v>50</v>
      </c>
      <c r="J80" s="90">
        <f>M80*7</f>
        <v>11998</v>
      </c>
      <c r="K80" s="91" t="str">
        <f>VLOOKUP(B80,[1]查询时间段分门店销售汇总!$A:$I,9,0)</f>
        <v>35.03%</v>
      </c>
      <c r="L80" s="90">
        <v>5655.48</v>
      </c>
      <c r="M80" s="90">
        <v>1714</v>
      </c>
      <c r="N80" s="91">
        <v>0.3503</v>
      </c>
      <c r="O80" s="90">
        <f t="shared" si="17"/>
        <v>600.4142</v>
      </c>
      <c r="P80" s="92">
        <f>S80*7</f>
        <v>15750</v>
      </c>
      <c r="Q80" s="101" t="s">
        <v>145</v>
      </c>
      <c r="R80" s="102">
        <f t="shared" si="14"/>
        <v>5517.225</v>
      </c>
      <c r="S80" s="92">
        <v>2250</v>
      </c>
      <c r="T80" s="101" t="s">
        <v>145</v>
      </c>
      <c r="U80" s="102">
        <f t="shared" si="15"/>
        <v>788.175</v>
      </c>
      <c r="V80" s="103"/>
      <c r="W80" s="103"/>
      <c r="X80" s="103"/>
    </row>
    <row r="81" s="21" customFormat="1" ht="15" customHeight="1" spans="1:24">
      <c r="A81" s="66">
        <v>79</v>
      </c>
      <c r="B81" s="67">
        <v>104430</v>
      </c>
      <c r="C81" s="68" t="s">
        <v>146</v>
      </c>
      <c r="D81" s="68" t="s">
        <v>117</v>
      </c>
      <c r="E81" s="56" t="s">
        <v>19</v>
      </c>
      <c r="F81" s="104"/>
      <c r="G81" s="71" t="s">
        <v>20</v>
      </c>
      <c r="H81" s="56"/>
      <c r="I81" s="56">
        <v>50</v>
      </c>
      <c r="J81" s="90">
        <f>M81*7</f>
        <v>13195</v>
      </c>
      <c r="K81" s="91">
        <v>0.3</v>
      </c>
      <c r="L81" s="90">
        <v>5083.89</v>
      </c>
      <c r="M81" s="90">
        <v>1885</v>
      </c>
      <c r="N81" s="91">
        <v>0.3</v>
      </c>
      <c r="O81" s="90">
        <f t="shared" si="17"/>
        <v>565.5</v>
      </c>
      <c r="P81" s="92">
        <f>S81*7</f>
        <v>16800</v>
      </c>
      <c r="Q81" s="101">
        <v>0.33</v>
      </c>
      <c r="R81" s="102">
        <f t="shared" si="14"/>
        <v>5544</v>
      </c>
      <c r="S81" s="92">
        <v>2400</v>
      </c>
      <c r="T81" s="101">
        <v>0.33</v>
      </c>
      <c r="U81" s="102">
        <f t="shared" si="15"/>
        <v>792</v>
      </c>
      <c r="V81" s="103"/>
      <c r="W81" s="103"/>
      <c r="X81" s="103"/>
    </row>
    <row r="82" s="19" customFormat="1" ht="15" customHeight="1" spans="1:24">
      <c r="A82" s="37">
        <v>80</v>
      </c>
      <c r="B82" s="38">
        <v>743</v>
      </c>
      <c r="C82" s="39" t="s">
        <v>147</v>
      </c>
      <c r="D82" s="39" t="s">
        <v>128</v>
      </c>
      <c r="E82" s="45" t="s">
        <v>19</v>
      </c>
      <c r="F82" s="112">
        <v>1</v>
      </c>
      <c r="G82" s="61" t="s">
        <v>20</v>
      </c>
      <c r="H82" s="45"/>
      <c r="I82" s="81">
        <v>50</v>
      </c>
      <c r="J82" s="82">
        <f>M82*10</f>
        <v>18205.5</v>
      </c>
      <c r="K82" s="83" t="str">
        <f>VLOOKUP(B82,[1]查询时间段分门店销售汇总!$A:$I,9,0)</f>
        <v>34.35%</v>
      </c>
      <c r="L82" s="82">
        <v>5911.01</v>
      </c>
      <c r="M82" s="82">
        <v>1820.55</v>
      </c>
      <c r="N82" s="83">
        <v>0.3435</v>
      </c>
      <c r="O82" s="82">
        <f t="shared" si="17"/>
        <v>625.358925</v>
      </c>
      <c r="P82" s="84">
        <f t="shared" si="13"/>
        <v>24000</v>
      </c>
      <c r="Q82" s="96" t="s">
        <v>148</v>
      </c>
      <c r="R82" s="97">
        <f t="shared" si="14"/>
        <v>8244</v>
      </c>
      <c r="S82" s="84">
        <v>2400</v>
      </c>
      <c r="T82" s="96" t="s">
        <v>148</v>
      </c>
      <c r="U82" s="97">
        <f t="shared" si="15"/>
        <v>824.4</v>
      </c>
      <c r="V82" s="95"/>
      <c r="W82" s="95"/>
      <c r="X82" s="95"/>
    </row>
    <row r="83" s="19" customFormat="1" ht="15" customHeight="1" spans="1:24">
      <c r="A83" s="37">
        <v>81</v>
      </c>
      <c r="B83" s="38">
        <v>104429</v>
      </c>
      <c r="C83" s="39" t="s">
        <v>149</v>
      </c>
      <c r="D83" s="39" t="s">
        <v>128</v>
      </c>
      <c r="E83" s="45" t="s">
        <v>22</v>
      </c>
      <c r="F83" s="112"/>
      <c r="G83" s="61" t="s">
        <v>20</v>
      </c>
      <c r="H83" s="45"/>
      <c r="I83" s="81">
        <v>50</v>
      </c>
      <c r="J83" s="82">
        <f t="shared" ref="J83:J96" si="18">M83*10</f>
        <v>18764.06</v>
      </c>
      <c r="K83" s="83" t="str">
        <f>VLOOKUP(B83,[1]查询时间段分门店销售汇总!$A:$I,9,0)</f>
        <v>29.05%</v>
      </c>
      <c r="L83" s="82">
        <v>5161.71</v>
      </c>
      <c r="M83" s="82">
        <v>1876.406</v>
      </c>
      <c r="N83" s="83">
        <v>0.2905</v>
      </c>
      <c r="O83" s="82">
        <f t="shared" si="17"/>
        <v>545.095943</v>
      </c>
      <c r="P83" s="84">
        <f t="shared" si="13"/>
        <v>24500</v>
      </c>
      <c r="Q83" s="96">
        <v>0.3</v>
      </c>
      <c r="R83" s="97">
        <f t="shared" si="14"/>
        <v>7350</v>
      </c>
      <c r="S83" s="84">
        <v>2450</v>
      </c>
      <c r="T83" s="96">
        <v>0.3</v>
      </c>
      <c r="U83" s="97">
        <f t="shared" si="15"/>
        <v>735</v>
      </c>
      <c r="V83" s="95"/>
      <c r="W83" s="95"/>
      <c r="X83" s="95"/>
    </row>
    <row r="84" s="22" customFormat="1" ht="15" customHeight="1" spans="1:24">
      <c r="A84" s="37">
        <v>82</v>
      </c>
      <c r="B84" s="44">
        <v>119262</v>
      </c>
      <c r="C84" s="113" t="s">
        <v>150</v>
      </c>
      <c r="D84" s="113" t="s">
        <v>117</v>
      </c>
      <c r="E84" s="81" t="s">
        <v>35</v>
      </c>
      <c r="F84" s="114">
        <v>2</v>
      </c>
      <c r="G84" s="58" t="s">
        <v>20</v>
      </c>
      <c r="H84" s="81"/>
      <c r="I84" s="81">
        <v>50</v>
      </c>
      <c r="J84" s="82">
        <f t="shared" si="18"/>
        <v>17543.45</v>
      </c>
      <c r="K84" s="83" t="str">
        <f>VLOOKUP(B84,[1]查询时间段分门店销售汇总!$A:$I,9,0)</f>
        <v>38.02%</v>
      </c>
      <c r="L84" s="82">
        <v>6291.28</v>
      </c>
      <c r="M84" s="82">
        <v>1754.345</v>
      </c>
      <c r="N84" s="83">
        <v>0.3802</v>
      </c>
      <c r="O84" s="82">
        <f t="shared" si="17"/>
        <v>667.001969</v>
      </c>
      <c r="P84" s="84">
        <f t="shared" si="13"/>
        <v>23500</v>
      </c>
      <c r="Q84" s="122" t="s">
        <v>151</v>
      </c>
      <c r="R84" s="97">
        <f t="shared" si="14"/>
        <v>8934.7</v>
      </c>
      <c r="S84" s="123">
        <v>2350</v>
      </c>
      <c r="T84" s="122" t="s">
        <v>151</v>
      </c>
      <c r="U84" s="97">
        <f t="shared" si="15"/>
        <v>893.47</v>
      </c>
      <c r="V84" s="124"/>
      <c r="W84" s="124"/>
      <c r="X84" s="124"/>
    </row>
    <row r="85" s="19" customFormat="1" ht="15" customHeight="1" spans="1:24">
      <c r="A85" s="37">
        <v>83</v>
      </c>
      <c r="B85" s="38">
        <v>52</v>
      </c>
      <c r="C85" s="39" t="s">
        <v>152</v>
      </c>
      <c r="D85" s="39" t="s">
        <v>117</v>
      </c>
      <c r="E85" s="45" t="s">
        <v>79</v>
      </c>
      <c r="F85" s="114"/>
      <c r="G85" s="61" t="s">
        <v>20</v>
      </c>
      <c r="H85" s="45"/>
      <c r="I85" s="81">
        <v>50</v>
      </c>
      <c r="J85" s="82">
        <f t="shared" si="18"/>
        <v>18621.32</v>
      </c>
      <c r="K85" s="83" t="str">
        <f>VLOOKUP(B85,[1]查询时间段分门店销售汇总!$A:$I,9,0)</f>
        <v>35.4%</v>
      </c>
      <c r="L85" s="82">
        <v>6239.58</v>
      </c>
      <c r="M85" s="82">
        <v>1862.132</v>
      </c>
      <c r="N85" s="83">
        <v>0.354</v>
      </c>
      <c r="O85" s="82">
        <f t="shared" si="17"/>
        <v>659.194728</v>
      </c>
      <c r="P85" s="84">
        <f t="shared" si="13"/>
        <v>23500</v>
      </c>
      <c r="Q85" s="96" t="s">
        <v>153</v>
      </c>
      <c r="R85" s="97">
        <f t="shared" si="14"/>
        <v>8319</v>
      </c>
      <c r="S85" s="84">
        <v>2350</v>
      </c>
      <c r="T85" s="96" t="s">
        <v>153</v>
      </c>
      <c r="U85" s="97">
        <f t="shared" si="15"/>
        <v>831.9</v>
      </c>
      <c r="V85" s="95"/>
      <c r="W85" s="95"/>
      <c r="X85" s="95"/>
    </row>
    <row r="86" s="22" customFormat="1" ht="15" customHeight="1" spans="1:24">
      <c r="A86" s="37">
        <v>84</v>
      </c>
      <c r="B86" s="44">
        <v>117923</v>
      </c>
      <c r="C86" s="113" t="s">
        <v>154</v>
      </c>
      <c r="D86" s="113" t="s">
        <v>117</v>
      </c>
      <c r="E86" s="81" t="s">
        <v>103</v>
      </c>
      <c r="F86" s="115"/>
      <c r="G86" s="58" t="s">
        <v>20</v>
      </c>
      <c r="H86" s="81"/>
      <c r="I86" s="81">
        <v>50</v>
      </c>
      <c r="J86" s="82">
        <f t="shared" si="18"/>
        <v>18948.15</v>
      </c>
      <c r="K86" s="83" t="str">
        <f>VLOOKUP(B86,[1]查询时间段分门店销售汇总!$A:$I,9,0)</f>
        <v>33.09%</v>
      </c>
      <c r="L86" s="82">
        <v>5939.82</v>
      </c>
      <c r="M86" s="82">
        <v>1894.815</v>
      </c>
      <c r="N86" s="83">
        <v>0.3309</v>
      </c>
      <c r="O86" s="82">
        <f t="shared" si="17"/>
        <v>626.9942835</v>
      </c>
      <c r="P86" s="84">
        <f t="shared" si="13"/>
        <v>23500</v>
      </c>
      <c r="Q86" s="122" t="s">
        <v>126</v>
      </c>
      <c r="R86" s="97">
        <f t="shared" si="14"/>
        <v>7776.15</v>
      </c>
      <c r="S86" s="123">
        <v>2350</v>
      </c>
      <c r="T86" s="122" t="s">
        <v>126</v>
      </c>
      <c r="U86" s="97">
        <f t="shared" si="15"/>
        <v>777.615</v>
      </c>
      <c r="V86" s="124"/>
      <c r="W86" s="124"/>
      <c r="X86" s="124"/>
    </row>
    <row r="87" s="19" customFormat="1" ht="15" customHeight="1" spans="1:24">
      <c r="A87" s="37">
        <v>85</v>
      </c>
      <c r="B87" s="38">
        <v>118151</v>
      </c>
      <c r="C87" s="39" t="s">
        <v>155</v>
      </c>
      <c r="D87" s="39" t="s">
        <v>128</v>
      </c>
      <c r="E87" s="38" t="s">
        <v>35</v>
      </c>
      <c r="F87" s="47">
        <v>3</v>
      </c>
      <c r="G87" s="38" t="s">
        <v>20</v>
      </c>
      <c r="H87" s="45"/>
      <c r="I87" s="81">
        <v>50</v>
      </c>
      <c r="J87" s="82">
        <f t="shared" si="18"/>
        <v>19533.15</v>
      </c>
      <c r="K87" s="83" t="str">
        <f>VLOOKUP(B87,[1]查询时间段分门店销售汇总!$A:$I,9,0)</f>
        <v>32.82%</v>
      </c>
      <c r="L87" s="82">
        <v>6082.71</v>
      </c>
      <c r="M87" s="82">
        <v>1953.315</v>
      </c>
      <c r="N87" s="83">
        <v>0.3282</v>
      </c>
      <c r="O87" s="82">
        <f t="shared" si="17"/>
        <v>641.077983</v>
      </c>
      <c r="P87" s="84">
        <f t="shared" si="13"/>
        <v>24500</v>
      </c>
      <c r="Q87" s="96" t="s">
        <v>156</v>
      </c>
      <c r="R87" s="97">
        <f t="shared" si="14"/>
        <v>8040.9</v>
      </c>
      <c r="S87" s="84">
        <v>2450</v>
      </c>
      <c r="T87" s="96" t="s">
        <v>156</v>
      </c>
      <c r="U87" s="97">
        <f t="shared" si="15"/>
        <v>804.09</v>
      </c>
      <c r="V87" s="95"/>
      <c r="W87" s="95"/>
      <c r="X87" s="95"/>
    </row>
    <row r="88" s="19" customFormat="1" ht="15" customHeight="1" spans="1:24">
      <c r="A88" s="37">
        <v>86</v>
      </c>
      <c r="B88" s="38">
        <v>117637</v>
      </c>
      <c r="C88" s="39" t="s">
        <v>157</v>
      </c>
      <c r="D88" s="39" t="s">
        <v>117</v>
      </c>
      <c r="E88" s="38" t="s">
        <v>103</v>
      </c>
      <c r="F88" s="49"/>
      <c r="G88" s="38" t="s">
        <v>20</v>
      </c>
      <c r="H88" s="45"/>
      <c r="I88" s="81">
        <v>50</v>
      </c>
      <c r="J88" s="82">
        <f t="shared" si="18"/>
        <v>19626.21</v>
      </c>
      <c r="K88" s="83" t="str">
        <f>VLOOKUP(B88,[1]查询时间段分门店销售汇总!$A:$I,9,0)</f>
        <v>33.97%</v>
      </c>
      <c r="L88" s="82">
        <v>6329.13</v>
      </c>
      <c r="M88" s="82">
        <v>1962.621</v>
      </c>
      <c r="N88" s="83">
        <v>0.3397</v>
      </c>
      <c r="O88" s="82">
        <f t="shared" si="17"/>
        <v>666.7023537</v>
      </c>
      <c r="P88" s="84">
        <f t="shared" si="13"/>
        <v>24500</v>
      </c>
      <c r="Q88" s="96" t="s">
        <v>158</v>
      </c>
      <c r="R88" s="97">
        <f t="shared" si="14"/>
        <v>8322.65</v>
      </c>
      <c r="S88" s="84">
        <v>2450</v>
      </c>
      <c r="T88" s="96" t="s">
        <v>158</v>
      </c>
      <c r="U88" s="97">
        <f t="shared" si="15"/>
        <v>832.265</v>
      </c>
      <c r="V88" s="95"/>
      <c r="W88" s="95"/>
      <c r="X88" s="95"/>
    </row>
    <row r="89" s="19" customFormat="1" ht="15" customHeight="1" spans="1:24">
      <c r="A89" s="37">
        <v>87</v>
      </c>
      <c r="B89" s="38">
        <v>122906</v>
      </c>
      <c r="C89" s="39" t="s">
        <v>159</v>
      </c>
      <c r="D89" s="39" t="s">
        <v>128</v>
      </c>
      <c r="E89" s="45" t="s">
        <v>22</v>
      </c>
      <c r="F89" s="64">
        <v>4</v>
      </c>
      <c r="G89" s="61" t="s">
        <v>20</v>
      </c>
      <c r="H89" s="45"/>
      <c r="I89" s="81">
        <v>50</v>
      </c>
      <c r="J89" s="82">
        <f t="shared" si="18"/>
        <v>19658.04</v>
      </c>
      <c r="K89" s="83" t="str">
        <f>VLOOKUP(B89,[1]查询时间段分门店销售汇总!$A:$I,9,0)</f>
        <v>32.67%</v>
      </c>
      <c r="L89" s="82">
        <v>6096.12</v>
      </c>
      <c r="M89" s="82">
        <v>1965.804</v>
      </c>
      <c r="N89" s="83">
        <v>0.3267</v>
      </c>
      <c r="O89" s="82">
        <f t="shared" si="17"/>
        <v>642.2281668</v>
      </c>
      <c r="P89" s="84">
        <f t="shared" si="13"/>
        <v>24500</v>
      </c>
      <c r="Q89" s="96" t="s">
        <v>160</v>
      </c>
      <c r="R89" s="97">
        <f t="shared" si="14"/>
        <v>8004.15</v>
      </c>
      <c r="S89" s="84">
        <v>2450</v>
      </c>
      <c r="T89" s="96" t="s">
        <v>160</v>
      </c>
      <c r="U89" s="97">
        <f t="shared" si="15"/>
        <v>800.415</v>
      </c>
      <c r="V89" s="95"/>
      <c r="W89" s="95"/>
      <c r="X89" s="95"/>
    </row>
    <row r="90" s="19" customFormat="1" ht="15" customHeight="1" spans="1:24">
      <c r="A90" s="37">
        <v>88</v>
      </c>
      <c r="B90" s="47">
        <v>116773</v>
      </c>
      <c r="C90" s="116" t="s">
        <v>161</v>
      </c>
      <c r="D90" s="39" t="s">
        <v>128</v>
      </c>
      <c r="E90" s="117" t="s">
        <v>22</v>
      </c>
      <c r="F90" s="64"/>
      <c r="G90" s="58" t="s">
        <v>20</v>
      </c>
      <c r="H90" s="45"/>
      <c r="I90" s="81">
        <v>50</v>
      </c>
      <c r="J90" s="82">
        <f t="shared" si="18"/>
        <v>19662.4</v>
      </c>
      <c r="K90" s="83" t="str">
        <f>VLOOKUP(B90,[1]查询时间段分门店销售汇总!$A:$I,9,0)</f>
        <v>35.74%</v>
      </c>
      <c r="L90" s="82">
        <v>6670.69</v>
      </c>
      <c r="M90" s="82">
        <v>1966.24</v>
      </c>
      <c r="N90" s="83">
        <v>0.3574</v>
      </c>
      <c r="O90" s="82">
        <f t="shared" si="17"/>
        <v>702.734176</v>
      </c>
      <c r="P90" s="84">
        <f t="shared" si="13"/>
        <v>24500</v>
      </c>
      <c r="Q90" s="96" t="s">
        <v>162</v>
      </c>
      <c r="R90" s="97">
        <f t="shared" si="14"/>
        <v>8756.3</v>
      </c>
      <c r="S90" s="84">
        <v>2450</v>
      </c>
      <c r="T90" s="96" t="s">
        <v>162</v>
      </c>
      <c r="U90" s="97">
        <f t="shared" si="15"/>
        <v>875.63</v>
      </c>
      <c r="V90" s="95"/>
      <c r="W90" s="95"/>
      <c r="X90" s="95"/>
    </row>
    <row r="91" s="19" customFormat="1" ht="15" customHeight="1" spans="1:24">
      <c r="A91" s="37">
        <v>89</v>
      </c>
      <c r="B91" s="64">
        <v>117310</v>
      </c>
      <c r="C91" s="118" t="s">
        <v>163</v>
      </c>
      <c r="D91" s="39" t="s">
        <v>128</v>
      </c>
      <c r="E91" s="108" t="s">
        <v>35</v>
      </c>
      <c r="F91" s="60">
        <v>5</v>
      </c>
      <c r="G91" s="58" t="s">
        <v>20</v>
      </c>
      <c r="H91" s="45"/>
      <c r="I91" s="81">
        <v>50</v>
      </c>
      <c r="J91" s="82">
        <f t="shared" si="18"/>
        <v>19702.81</v>
      </c>
      <c r="K91" s="83" t="str">
        <f>VLOOKUP(B91,[1]查询时间段分门店销售汇总!$A:$I,9,0)</f>
        <v>34.03%</v>
      </c>
      <c r="L91" s="82">
        <v>6365.93</v>
      </c>
      <c r="M91" s="82">
        <v>1970.281</v>
      </c>
      <c r="N91" s="83">
        <v>0.3403</v>
      </c>
      <c r="O91" s="82">
        <f t="shared" si="17"/>
        <v>670.4866243</v>
      </c>
      <c r="P91" s="84">
        <f t="shared" si="13"/>
        <v>26000</v>
      </c>
      <c r="Q91" s="96" t="s">
        <v>164</v>
      </c>
      <c r="R91" s="97">
        <f t="shared" si="14"/>
        <v>8847.8</v>
      </c>
      <c r="S91" s="84">
        <v>2600</v>
      </c>
      <c r="T91" s="96" t="s">
        <v>164</v>
      </c>
      <c r="U91" s="97">
        <f t="shared" si="15"/>
        <v>884.78</v>
      </c>
      <c r="V91" s="95"/>
      <c r="W91" s="95"/>
      <c r="X91" s="95"/>
    </row>
    <row r="92" s="19" customFormat="1" ht="15" customHeight="1" spans="1:24">
      <c r="A92" s="37">
        <v>90</v>
      </c>
      <c r="B92" s="38">
        <v>113299</v>
      </c>
      <c r="C92" s="39" t="s">
        <v>165</v>
      </c>
      <c r="D92" s="39" t="s">
        <v>128</v>
      </c>
      <c r="E92" s="45" t="s">
        <v>24</v>
      </c>
      <c r="F92" s="62"/>
      <c r="G92" s="58" t="s">
        <v>20</v>
      </c>
      <c r="H92" s="45"/>
      <c r="I92" s="81">
        <v>50</v>
      </c>
      <c r="J92" s="82">
        <f t="shared" si="18"/>
        <v>19797.96</v>
      </c>
      <c r="K92" s="83" t="str">
        <f>VLOOKUP(B92,[1]查询时间段分门店销售汇总!$A:$I,9,0)</f>
        <v>33.94%</v>
      </c>
      <c r="L92" s="82">
        <v>6380.24</v>
      </c>
      <c r="M92" s="82">
        <v>1979.796</v>
      </c>
      <c r="N92" s="83">
        <v>0.3394</v>
      </c>
      <c r="O92" s="82">
        <f t="shared" si="17"/>
        <v>671.9427624</v>
      </c>
      <c r="P92" s="84">
        <f t="shared" si="13"/>
        <v>26000</v>
      </c>
      <c r="Q92" s="96" t="s">
        <v>166</v>
      </c>
      <c r="R92" s="97">
        <f t="shared" si="14"/>
        <v>8824.4</v>
      </c>
      <c r="S92" s="84">
        <v>2600</v>
      </c>
      <c r="T92" s="96" t="s">
        <v>166</v>
      </c>
      <c r="U92" s="97">
        <f t="shared" si="15"/>
        <v>882.44</v>
      </c>
      <c r="V92" s="95"/>
      <c r="W92" s="95"/>
      <c r="X92" s="95"/>
    </row>
    <row r="93" s="19" customFormat="1" ht="15" customHeight="1" spans="1:24">
      <c r="A93" s="37">
        <v>91</v>
      </c>
      <c r="B93" s="38">
        <v>118951</v>
      </c>
      <c r="C93" s="39" t="s">
        <v>167</v>
      </c>
      <c r="D93" s="39" t="s">
        <v>128</v>
      </c>
      <c r="E93" s="45" t="s">
        <v>22</v>
      </c>
      <c r="F93" s="64">
        <v>6</v>
      </c>
      <c r="G93" s="58" t="s">
        <v>20</v>
      </c>
      <c r="H93" s="56"/>
      <c r="I93" s="81">
        <v>50</v>
      </c>
      <c r="J93" s="82">
        <f t="shared" si="18"/>
        <v>19912.83</v>
      </c>
      <c r="K93" s="83" t="str">
        <f>VLOOKUP(B93,[1]查询时间段分门店销售汇总!$A:$I,9,0)</f>
        <v>37.01%</v>
      </c>
      <c r="L93" s="82">
        <v>7000.99</v>
      </c>
      <c r="M93" s="82">
        <v>1991.283</v>
      </c>
      <c r="N93" s="83">
        <v>0.3701</v>
      </c>
      <c r="O93" s="82">
        <f t="shared" ref="O93:O113" si="19">M93*N93</f>
        <v>736.9738383</v>
      </c>
      <c r="P93" s="84">
        <f t="shared" si="13"/>
        <v>26000</v>
      </c>
      <c r="Q93" s="96" t="s">
        <v>168</v>
      </c>
      <c r="R93" s="97">
        <f t="shared" si="14"/>
        <v>9622.6</v>
      </c>
      <c r="S93" s="84">
        <v>2600</v>
      </c>
      <c r="T93" s="96" t="s">
        <v>168</v>
      </c>
      <c r="U93" s="97">
        <f t="shared" si="15"/>
        <v>962.26</v>
      </c>
      <c r="V93" s="95"/>
      <c r="W93" s="95"/>
      <c r="X93" s="95"/>
    </row>
    <row r="94" s="19" customFormat="1" ht="15" customHeight="1" spans="1:24">
      <c r="A94" s="37">
        <v>92</v>
      </c>
      <c r="B94" s="38">
        <v>740</v>
      </c>
      <c r="C94" s="39" t="s">
        <v>169</v>
      </c>
      <c r="D94" s="39" t="s">
        <v>128</v>
      </c>
      <c r="E94" s="45" t="s">
        <v>19</v>
      </c>
      <c r="F94" s="64"/>
      <c r="G94" s="58" t="s">
        <v>20</v>
      </c>
      <c r="H94" s="45"/>
      <c r="I94" s="81">
        <v>50</v>
      </c>
      <c r="J94" s="82">
        <f t="shared" si="18"/>
        <v>20634.73</v>
      </c>
      <c r="K94" s="83" t="str">
        <f>VLOOKUP(B94,[1]查询时间段分门店销售汇总!$A:$I,9,0)</f>
        <v>37.54%</v>
      </c>
      <c r="L94" s="82">
        <v>7372.2</v>
      </c>
      <c r="M94" s="82">
        <v>2063.473</v>
      </c>
      <c r="N94" s="83">
        <v>0.3754</v>
      </c>
      <c r="O94" s="82">
        <f t="shared" si="19"/>
        <v>774.6277642</v>
      </c>
      <c r="P94" s="84">
        <f t="shared" si="13"/>
        <v>26000</v>
      </c>
      <c r="Q94" s="96" t="s">
        <v>170</v>
      </c>
      <c r="R94" s="97">
        <f t="shared" si="14"/>
        <v>9760.4</v>
      </c>
      <c r="S94" s="84">
        <v>2600</v>
      </c>
      <c r="T94" s="96" t="s">
        <v>170</v>
      </c>
      <c r="U94" s="97">
        <f t="shared" si="15"/>
        <v>976.04</v>
      </c>
      <c r="V94" s="95"/>
      <c r="W94" s="95"/>
      <c r="X94" s="95"/>
    </row>
    <row r="95" s="19" customFormat="1" ht="15" customHeight="1" spans="1:24">
      <c r="A95" s="37">
        <v>93</v>
      </c>
      <c r="B95" s="38">
        <v>570</v>
      </c>
      <c r="C95" s="39" t="s">
        <v>171</v>
      </c>
      <c r="D95" s="39" t="s">
        <v>128</v>
      </c>
      <c r="E95" s="45" t="s">
        <v>22</v>
      </c>
      <c r="F95" s="64"/>
      <c r="G95" s="58" t="s">
        <v>20</v>
      </c>
      <c r="H95" s="45"/>
      <c r="I95" s="81">
        <v>50</v>
      </c>
      <c r="J95" s="82">
        <f t="shared" si="18"/>
        <v>20741.33</v>
      </c>
      <c r="K95" s="83" t="str">
        <f>VLOOKUP(B95,[1]查询时间段分门店销售汇总!$A:$I,9,0)</f>
        <v>34.23%</v>
      </c>
      <c r="L95" s="82">
        <v>6759.37</v>
      </c>
      <c r="M95" s="82">
        <v>2074.133</v>
      </c>
      <c r="N95" s="83">
        <v>0.3423</v>
      </c>
      <c r="O95" s="82">
        <f t="shared" si="19"/>
        <v>709.9757259</v>
      </c>
      <c r="P95" s="84">
        <f t="shared" si="13"/>
        <v>26000</v>
      </c>
      <c r="Q95" s="96" t="s">
        <v>172</v>
      </c>
      <c r="R95" s="97">
        <f t="shared" si="14"/>
        <v>8899.8</v>
      </c>
      <c r="S95" s="84">
        <v>2600</v>
      </c>
      <c r="T95" s="96" t="s">
        <v>172</v>
      </c>
      <c r="U95" s="97">
        <f t="shared" si="15"/>
        <v>889.98</v>
      </c>
      <c r="V95" s="95"/>
      <c r="W95" s="95"/>
      <c r="X95" s="95"/>
    </row>
    <row r="96" s="19" customFormat="1" ht="15" customHeight="1" spans="1:24">
      <c r="A96" s="37">
        <v>94</v>
      </c>
      <c r="B96" s="38">
        <v>116482</v>
      </c>
      <c r="C96" s="39" t="s">
        <v>173</v>
      </c>
      <c r="D96" s="39" t="s">
        <v>128</v>
      </c>
      <c r="E96" s="45" t="s">
        <v>24</v>
      </c>
      <c r="F96" s="64">
        <v>7</v>
      </c>
      <c r="G96" s="58" t="s">
        <v>20</v>
      </c>
      <c r="H96" s="45"/>
      <c r="I96" s="81">
        <v>50</v>
      </c>
      <c r="J96" s="82">
        <f t="shared" si="18"/>
        <v>21001.65</v>
      </c>
      <c r="K96" s="83" t="str">
        <f>VLOOKUP(B96,[1]查询时间段分门店销售汇总!$A:$I,9,0)</f>
        <v>39.6%</v>
      </c>
      <c r="L96" s="82">
        <v>7921.75</v>
      </c>
      <c r="M96" s="82">
        <v>2100.165</v>
      </c>
      <c r="N96" s="83">
        <v>0.396</v>
      </c>
      <c r="O96" s="82">
        <f t="shared" si="19"/>
        <v>831.66534</v>
      </c>
      <c r="P96" s="84">
        <f t="shared" si="13"/>
        <v>26000</v>
      </c>
      <c r="Q96" s="96" t="s">
        <v>174</v>
      </c>
      <c r="R96" s="97">
        <f t="shared" si="14"/>
        <v>10296</v>
      </c>
      <c r="S96" s="84">
        <v>2600</v>
      </c>
      <c r="T96" s="96" t="s">
        <v>174</v>
      </c>
      <c r="U96" s="97">
        <f t="shared" si="15"/>
        <v>1029.6</v>
      </c>
      <c r="V96" s="95"/>
      <c r="W96" s="95"/>
      <c r="X96" s="95"/>
    </row>
    <row r="97" s="19" customFormat="1" ht="15" customHeight="1" spans="1:24">
      <c r="A97" s="37">
        <v>95</v>
      </c>
      <c r="B97" s="38">
        <v>745</v>
      </c>
      <c r="C97" s="39" t="s">
        <v>175</v>
      </c>
      <c r="D97" s="39" t="s">
        <v>128</v>
      </c>
      <c r="E97" s="45" t="s">
        <v>35</v>
      </c>
      <c r="F97" s="64"/>
      <c r="G97" s="61" t="s">
        <v>20</v>
      </c>
      <c r="H97" s="45"/>
      <c r="I97" s="81">
        <v>50</v>
      </c>
      <c r="J97" s="82">
        <f t="shared" ref="J97:J114" si="20">M97*10</f>
        <v>21142.08</v>
      </c>
      <c r="K97" s="83" t="str">
        <f>VLOOKUP(B97,[1]查询时间段分门店销售汇总!$A:$I,9,0)</f>
        <v>32.11%</v>
      </c>
      <c r="L97" s="82">
        <v>6468.8</v>
      </c>
      <c r="M97" s="82">
        <v>2114.208</v>
      </c>
      <c r="N97" s="83">
        <v>0.3211</v>
      </c>
      <c r="O97" s="82">
        <f t="shared" si="19"/>
        <v>678.8721888</v>
      </c>
      <c r="P97" s="84">
        <f t="shared" si="13"/>
        <v>26500</v>
      </c>
      <c r="Q97" s="96" t="s">
        <v>176</v>
      </c>
      <c r="R97" s="97">
        <f t="shared" si="14"/>
        <v>8509.15</v>
      </c>
      <c r="S97" s="84">
        <v>2650</v>
      </c>
      <c r="T97" s="96" t="s">
        <v>176</v>
      </c>
      <c r="U97" s="97">
        <f t="shared" si="15"/>
        <v>850.915</v>
      </c>
      <c r="V97" s="95"/>
      <c r="W97" s="95"/>
      <c r="X97" s="95"/>
    </row>
    <row r="98" s="19" customFormat="1" ht="15" customHeight="1" spans="1:24">
      <c r="A98" s="37">
        <v>96</v>
      </c>
      <c r="B98" s="38">
        <v>106865</v>
      </c>
      <c r="C98" s="39" t="s">
        <v>177</v>
      </c>
      <c r="D98" s="39" t="s">
        <v>128</v>
      </c>
      <c r="E98" s="45" t="s">
        <v>24</v>
      </c>
      <c r="F98" s="64">
        <v>1</v>
      </c>
      <c r="G98" s="61" t="s">
        <v>20</v>
      </c>
      <c r="H98" s="63"/>
      <c r="I98" s="81">
        <v>50</v>
      </c>
      <c r="J98" s="82">
        <f t="shared" si="20"/>
        <v>21435.7</v>
      </c>
      <c r="K98" s="83" t="str">
        <f>VLOOKUP(B98,[1]查询时间段分门店销售汇总!$A:$I,9,0)</f>
        <v>33.31%</v>
      </c>
      <c r="L98" s="82">
        <v>6808.63</v>
      </c>
      <c r="M98" s="82">
        <v>2143.57</v>
      </c>
      <c r="N98" s="83">
        <v>0.3331</v>
      </c>
      <c r="O98" s="82">
        <f t="shared" si="19"/>
        <v>714.023167</v>
      </c>
      <c r="P98" s="84">
        <f t="shared" si="13"/>
        <v>26500</v>
      </c>
      <c r="Q98" s="96" t="s">
        <v>178</v>
      </c>
      <c r="R98" s="97">
        <f t="shared" si="14"/>
        <v>8827.15</v>
      </c>
      <c r="S98" s="84">
        <v>2650</v>
      </c>
      <c r="T98" s="96" t="s">
        <v>178</v>
      </c>
      <c r="U98" s="97">
        <f t="shared" si="15"/>
        <v>882.715</v>
      </c>
      <c r="V98" s="95"/>
      <c r="W98" s="95"/>
      <c r="X98" s="95"/>
    </row>
    <row r="99" s="19" customFormat="1" ht="15" customHeight="1" spans="1:24">
      <c r="A99" s="37">
        <v>97</v>
      </c>
      <c r="B99" s="38">
        <v>102479</v>
      </c>
      <c r="C99" s="39" t="s">
        <v>179</v>
      </c>
      <c r="D99" s="39" t="s">
        <v>117</v>
      </c>
      <c r="E99" s="45" t="s">
        <v>19</v>
      </c>
      <c r="F99" s="64"/>
      <c r="G99" s="61" t="s">
        <v>20</v>
      </c>
      <c r="H99" s="63"/>
      <c r="I99" s="81">
        <v>50</v>
      </c>
      <c r="J99" s="82">
        <f t="shared" si="20"/>
        <v>21447.91</v>
      </c>
      <c r="K99" s="83" t="str">
        <f>VLOOKUP(B99,[1]查询时间段分门店销售汇总!$A:$I,9,0)</f>
        <v>30.27%</v>
      </c>
      <c r="L99" s="82">
        <v>6189.96</v>
      </c>
      <c r="M99" s="82">
        <v>2144.791</v>
      </c>
      <c r="N99" s="83">
        <v>0.3027</v>
      </c>
      <c r="O99" s="82">
        <f t="shared" si="19"/>
        <v>649.2282357</v>
      </c>
      <c r="P99" s="84">
        <f t="shared" si="13"/>
        <v>26500</v>
      </c>
      <c r="Q99" s="96">
        <v>0.33</v>
      </c>
      <c r="R99" s="97">
        <f t="shared" si="14"/>
        <v>8745</v>
      </c>
      <c r="S99" s="84">
        <v>2650</v>
      </c>
      <c r="T99" s="96">
        <v>0.33</v>
      </c>
      <c r="U99" s="97">
        <f t="shared" si="15"/>
        <v>874.5</v>
      </c>
      <c r="V99" s="95"/>
      <c r="W99" s="95"/>
      <c r="X99" s="95"/>
    </row>
    <row r="100" s="19" customFormat="1" ht="15" customHeight="1" spans="1:24">
      <c r="A100" s="37">
        <v>98</v>
      </c>
      <c r="B100" s="38">
        <v>112415</v>
      </c>
      <c r="C100" s="39" t="s">
        <v>180</v>
      </c>
      <c r="D100" s="39" t="s">
        <v>128</v>
      </c>
      <c r="E100" s="45" t="s">
        <v>35</v>
      </c>
      <c r="F100" s="64">
        <v>2</v>
      </c>
      <c r="G100" s="61" t="s">
        <v>20</v>
      </c>
      <c r="H100" s="63"/>
      <c r="I100" s="81">
        <v>50</v>
      </c>
      <c r="J100" s="82">
        <f t="shared" si="20"/>
        <v>21448.59</v>
      </c>
      <c r="K100" s="83" t="str">
        <f>VLOOKUP(B100,[1]查询时间段分门店销售汇总!$A:$I,9,0)</f>
        <v>30.68%</v>
      </c>
      <c r="L100" s="82">
        <v>6275.19</v>
      </c>
      <c r="M100" s="82">
        <v>2144.859</v>
      </c>
      <c r="N100" s="83">
        <v>0.3068</v>
      </c>
      <c r="O100" s="82">
        <f t="shared" si="19"/>
        <v>658.0427412</v>
      </c>
      <c r="P100" s="84">
        <f t="shared" ref="P100:P131" si="21">S100*10</f>
        <v>26500</v>
      </c>
      <c r="Q100" s="96">
        <v>0.31</v>
      </c>
      <c r="R100" s="97">
        <f t="shared" ref="R100:R131" si="22">P100*Q100</f>
        <v>8215</v>
      </c>
      <c r="S100" s="84">
        <v>2650</v>
      </c>
      <c r="T100" s="96">
        <v>0.31</v>
      </c>
      <c r="U100" s="97">
        <f t="shared" ref="U100:U131" si="23">S100*T100</f>
        <v>821.5</v>
      </c>
      <c r="V100" s="95"/>
      <c r="W100" s="95"/>
      <c r="X100" s="95"/>
    </row>
    <row r="101" s="19" customFormat="1" ht="15" customHeight="1" spans="1:24">
      <c r="A101" s="37">
        <v>99</v>
      </c>
      <c r="B101" s="38">
        <v>104838</v>
      </c>
      <c r="C101" s="39" t="s">
        <v>181</v>
      </c>
      <c r="D101" s="39" t="s">
        <v>117</v>
      </c>
      <c r="E101" s="45" t="s">
        <v>79</v>
      </c>
      <c r="F101" s="64"/>
      <c r="G101" s="61" t="s">
        <v>20</v>
      </c>
      <c r="H101" s="45"/>
      <c r="I101" s="81">
        <v>50</v>
      </c>
      <c r="J101" s="82">
        <f t="shared" si="20"/>
        <v>21726.74</v>
      </c>
      <c r="K101" s="83" t="str">
        <f>VLOOKUP(B101,[1]查询时间段分门店销售汇总!$A:$I,9,0)</f>
        <v>32.16%</v>
      </c>
      <c r="L101" s="82">
        <v>6666.45</v>
      </c>
      <c r="M101" s="82">
        <v>2172.674</v>
      </c>
      <c r="N101" s="83">
        <v>0.3216</v>
      </c>
      <c r="O101" s="82">
        <f t="shared" si="19"/>
        <v>698.7319584</v>
      </c>
      <c r="P101" s="84">
        <f t="shared" si="21"/>
        <v>26500</v>
      </c>
      <c r="Q101" s="96" t="s">
        <v>182</v>
      </c>
      <c r="R101" s="97">
        <f t="shared" si="22"/>
        <v>8522.4</v>
      </c>
      <c r="S101" s="84">
        <v>2650</v>
      </c>
      <c r="T101" s="96" t="s">
        <v>182</v>
      </c>
      <c r="U101" s="97">
        <f t="shared" si="23"/>
        <v>852.24</v>
      </c>
      <c r="V101" s="95"/>
      <c r="W101" s="95"/>
      <c r="X101" s="95"/>
    </row>
    <row r="102" s="19" customFormat="1" ht="15" customHeight="1" spans="1:24">
      <c r="A102" s="37">
        <v>100</v>
      </c>
      <c r="B102" s="38">
        <v>119263</v>
      </c>
      <c r="C102" s="39" t="s">
        <v>183</v>
      </c>
      <c r="D102" s="39" t="s">
        <v>128</v>
      </c>
      <c r="E102" s="45" t="s">
        <v>22</v>
      </c>
      <c r="F102" s="64">
        <v>3</v>
      </c>
      <c r="G102" s="61" t="s">
        <v>20</v>
      </c>
      <c r="H102" s="45"/>
      <c r="I102" s="81">
        <v>50</v>
      </c>
      <c r="J102" s="82">
        <f t="shared" si="20"/>
        <v>22040.31</v>
      </c>
      <c r="K102" s="83" t="str">
        <f>VLOOKUP(B102,[1]查询时间段分门店销售汇总!$A:$I,9,0)</f>
        <v>34.1%</v>
      </c>
      <c r="L102" s="82">
        <v>7175.97</v>
      </c>
      <c r="M102" s="82">
        <v>2204.031</v>
      </c>
      <c r="N102" s="83">
        <v>0.341</v>
      </c>
      <c r="O102" s="82">
        <f t="shared" si="19"/>
        <v>751.574571</v>
      </c>
      <c r="P102" s="84">
        <f t="shared" si="21"/>
        <v>27000</v>
      </c>
      <c r="Q102" s="96" t="s">
        <v>184</v>
      </c>
      <c r="R102" s="97">
        <f t="shared" si="22"/>
        <v>9207</v>
      </c>
      <c r="S102" s="84">
        <v>2700</v>
      </c>
      <c r="T102" s="96" t="s">
        <v>184</v>
      </c>
      <c r="U102" s="97">
        <f t="shared" si="23"/>
        <v>920.7</v>
      </c>
      <c r="V102" s="95"/>
      <c r="W102" s="95"/>
      <c r="X102" s="95"/>
    </row>
    <row r="103" s="19" customFormat="1" ht="15" customHeight="1" spans="1:24">
      <c r="A103" s="37">
        <v>101</v>
      </c>
      <c r="B103" s="38">
        <v>371</v>
      </c>
      <c r="C103" s="39" t="s">
        <v>185</v>
      </c>
      <c r="D103" s="39" t="s">
        <v>117</v>
      </c>
      <c r="E103" s="45" t="s">
        <v>32</v>
      </c>
      <c r="F103" s="64"/>
      <c r="G103" s="61" t="s">
        <v>20</v>
      </c>
      <c r="H103" s="45"/>
      <c r="I103" s="81">
        <v>50</v>
      </c>
      <c r="J103" s="82">
        <f t="shared" si="20"/>
        <v>22322.25</v>
      </c>
      <c r="K103" s="83" t="str">
        <f>VLOOKUP(B103,[1]查询时间段分门店销售汇总!$A:$I,9,0)</f>
        <v>34.96%</v>
      </c>
      <c r="L103" s="82">
        <v>7455.29</v>
      </c>
      <c r="M103" s="82">
        <v>2232.225</v>
      </c>
      <c r="N103" s="83">
        <v>0.3496</v>
      </c>
      <c r="O103" s="82">
        <f t="shared" si="19"/>
        <v>780.38586</v>
      </c>
      <c r="P103" s="84">
        <f t="shared" si="21"/>
        <v>27000</v>
      </c>
      <c r="Q103" s="96" t="s">
        <v>186</v>
      </c>
      <c r="R103" s="97">
        <f t="shared" si="22"/>
        <v>9439.2</v>
      </c>
      <c r="S103" s="84">
        <v>2700</v>
      </c>
      <c r="T103" s="96" t="s">
        <v>186</v>
      </c>
      <c r="U103" s="97">
        <f t="shared" si="23"/>
        <v>943.92</v>
      </c>
      <c r="V103" s="95"/>
      <c r="W103" s="95"/>
      <c r="X103" s="95"/>
    </row>
    <row r="104" s="19" customFormat="1" ht="15" customHeight="1" spans="1:24">
      <c r="A104" s="37">
        <v>102</v>
      </c>
      <c r="B104" s="38">
        <v>104533</v>
      </c>
      <c r="C104" s="39" t="s">
        <v>187</v>
      </c>
      <c r="D104" s="39" t="s">
        <v>128</v>
      </c>
      <c r="E104" s="45" t="s">
        <v>103</v>
      </c>
      <c r="F104" s="60">
        <v>4</v>
      </c>
      <c r="G104" s="61" t="s">
        <v>20</v>
      </c>
      <c r="H104" s="45"/>
      <c r="I104" s="81">
        <v>50</v>
      </c>
      <c r="J104" s="82">
        <f t="shared" si="20"/>
        <v>22345.66</v>
      </c>
      <c r="K104" s="83" t="str">
        <f>VLOOKUP(B104,[1]查询时间段分门店销售汇总!$A:$I,9,0)</f>
        <v>34.05%</v>
      </c>
      <c r="L104" s="82">
        <v>7268.99</v>
      </c>
      <c r="M104" s="82">
        <v>2234.566</v>
      </c>
      <c r="N104" s="83">
        <v>0.3405</v>
      </c>
      <c r="O104" s="82">
        <f t="shared" si="19"/>
        <v>760.869723</v>
      </c>
      <c r="P104" s="84">
        <f t="shared" si="21"/>
        <v>27000</v>
      </c>
      <c r="Q104" s="96" t="s">
        <v>188</v>
      </c>
      <c r="R104" s="97">
        <f t="shared" si="22"/>
        <v>9193.5</v>
      </c>
      <c r="S104" s="84">
        <v>2700</v>
      </c>
      <c r="T104" s="96" t="s">
        <v>188</v>
      </c>
      <c r="U104" s="97">
        <f t="shared" si="23"/>
        <v>919.35</v>
      </c>
      <c r="V104" s="95"/>
      <c r="W104" s="95"/>
      <c r="X104" s="95"/>
    </row>
    <row r="105" s="19" customFormat="1" ht="15" customHeight="1" spans="1:24">
      <c r="A105" s="37">
        <v>103</v>
      </c>
      <c r="B105" s="38">
        <v>754</v>
      </c>
      <c r="C105" s="39" t="s">
        <v>189</v>
      </c>
      <c r="D105" s="39" t="s">
        <v>128</v>
      </c>
      <c r="E105" s="45" t="s">
        <v>79</v>
      </c>
      <c r="F105" s="59"/>
      <c r="G105" s="61" t="s">
        <v>20</v>
      </c>
      <c r="H105" s="45"/>
      <c r="I105" s="81">
        <v>50</v>
      </c>
      <c r="J105" s="82">
        <f t="shared" si="20"/>
        <v>22992.87</v>
      </c>
      <c r="K105" s="83" t="str">
        <f>VLOOKUP(B105,[1]查询时间段分门店销售汇总!$A:$I,9,0)</f>
        <v>30.6%</v>
      </c>
      <c r="L105" s="82">
        <v>6730.38</v>
      </c>
      <c r="M105" s="82">
        <v>2299.287</v>
      </c>
      <c r="N105" s="83">
        <v>0.306</v>
      </c>
      <c r="O105" s="82">
        <f t="shared" si="19"/>
        <v>703.581822</v>
      </c>
      <c r="P105" s="84">
        <f t="shared" si="21"/>
        <v>27000</v>
      </c>
      <c r="Q105" s="96">
        <v>0.31</v>
      </c>
      <c r="R105" s="97">
        <f t="shared" si="22"/>
        <v>8370</v>
      </c>
      <c r="S105" s="84">
        <v>2700</v>
      </c>
      <c r="T105" s="96">
        <v>0.31</v>
      </c>
      <c r="U105" s="97">
        <f t="shared" si="23"/>
        <v>837</v>
      </c>
      <c r="V105" s="95"/>
      <c r="W105" s="95"/>
      <c r="X105" s="95"/>
    </row>
    <row r="106" s="19" customFormat="1" ht="15" customHeight="1" spans="1:24">
      <c r="A106" s="37">
        <v>104</v>
      </c>
      <c r="B106" s="38">
        <v>102567</v>
      </c>
      <c r="C106" s="39" t="s">
        <v>190</v>
      </c>
      <c r="D106" s="39" t="s">
        <v>117</v>
      </c>
      <c r="E106" s="45" t="s">
        <v>32</v>
      </c>
      <c r="F106" s="60">
        <v>5</v>
      </c>
      <c r="G106" s="61" t="s">
        <v>20</v>
      </c>
      <c r="H106" s="45"/>
      <c r="I106" s="81">
        <v>50</v>
      </c>
      <c r="J106" s="82">
        <f t="shared" si="20"/>
        <v>22998.59</v>
      </c>
      <c r="K106" s="83" t="str">
        <f>VLOOKUP(B106,[1]查询时间段分门店销售汇总!$A:$I,9,0)</f>
        <v>35.43%</v>
      </c>
      <c r="L106" s="82">
        <v>7794.74</v>
      </c>
      <c r="M106" s="82">
        <v>2299.859</v>
      </c>
      <c r="N106" s="83">
        <v>0.3543</v>
      </c>
      <c r="O106" s="82">
        <f t="shared" si="19"/>
        <v>814.8400437</v>
      </c>
      <c r="P106" s="84">
        <f t="shared" si="21"/>
        <v>28000</v>
      </c>
      <c r="Q106" s="96" t="s">
        <v>191</v>
      </c>
      <c r="R106" s="97">
        <f t="shared" si="22"/>
        <v>9920.4</v>
      </c>
      <c r="S106" s="84">
        <v>2800</v>
      </c>
      <c r="T106" s="96" t="s">
        <v>191</v>
      </c>
      <c r="U106" s="97">
        <f t="shared" si="23"/>
        <v>992.04</v>
      </c>
      <c r="V106" s="95"/>
      <c r="W106" s="95"/>
      <c r="X106" s="95"/>
    </row>
    <row r="107" s="19" customFormat="1" ht="15" customHeight="1" spans="1:24">
      <c r="A107" s="37">
        <v>105</v>
      </c>
      <c r="B107" s="38">
        <v>119622</v>
      </c>
      <c r="C107" s="39" t="s">
        <v>192</v>
      </c>
      <c r="D107" s="39" t="s">
        <v>128</v>
      </c>
      <c r="E107" s="45" t="s">
        <v>24</v>
      </c>
      <c r="F107" s="59"/>
      <c r="G107" s="61" t="s">
        <v>20</v>
      </c>
      <c r="H107" s="45" t="s">
        <v>57</v>
      </c>
      <c r="I107" s="81">
        <v>50</v>
      </c>
      <c r="J107" s="82">
        <f t="shared" si="20"/>
        <v>23000</v>
      </c>
      <c r="K107" s="83">
        <v>0.33</v>
      </c>
      <c r="L107" s="82">
        <v>7260</v>
      </c>
      <c r="M107" s="82">
        <v>2300</v>
      </c>
      <c r="N107" s="83">
        <v>0.33</v>
      </c>
      <c r="O107" s="82">
        <f t="shared" si="19"/>
        <v>759</v>
      </c>
      <c r="P107" s="84">
        <f t="shared" si="21"/>
        <v>28000</v>
      </c>
      <c r="Q107" s="96">
        <v>0.33</v>
      </c>
      <c r="R107" s="97">
        <f t="shared" si="22"/>
        <v>9240</v>
      </c>
      <c r="S107" s="84">
        <v>2800</v>
      </c>
      <c r="T107" s="96">
        <v>0.33</v>
      </c>
      <c r="U107" s="97">
        <f t="shared" si="23"/>
        <v>924</v>
      </c>
      <c r="V107" s="95"/>
      <c r="W107" s="95"/>
      <c r="X107" s="95"/>
    </row>
    <row r="108" s="19" customFormat="1" ht="15" customHeight="1" spans="1:24">
      <c r="A108" s="37">
        <v>106</v>
      </c>
      <c r="B108" s="38">
        <v>549</v>
      </c>
      <c r="C108" s="39" t="s">
        <v>193</v>
      </c>
      <c r="D108" s="39" t="s">
        <v>128</v>
      </c>
      <c r="E108" s="45" t="s">
        <v>103</v>
      </c>
      <c r="F108" s="60">
        <v>6</v>
      </c>
      <c r="G108" s="58" t="s">
        <v>20</v>
      </c>
      <c r="H108" s="45"/>
      <c r="I108" s="81">
        <v>50</v>
      </c>
      <c r="J108" s="82">
        <f t="shared" si="20"/>
        <v>23422.81</v>
      </c>
      <c r="K108" s="83">
        <v>0.31</v>
      </c>
      <c r="L108" s="82">
        <v>6650</v>
      </c>
      <c r="M108" s="82">
        <v>2342.281</v>
      </c>
      <c r="N108" s="83">
        <v>0.31</v>
      </c>
      <c r="O108" s="82">
        <f t="shared" si="19"/>
        <v>726.10711</v>
      </c>
      <c r="P108" s="84">
        <f t="shared" si="21"/>
        <v>28500</v>
      </c>
      <c r="Q108" s="96">
        <v>0.33</v>
      </c>
      <c r="R108" s="97">
        <f t="shared" si="22"/>
        <v>9405</v>
      </c>
      <c r="S108" s="84">
        <v>2850</v>
      </c>
      <c r="T108" s="96">
        <v>0.33</v>
      </c>
      <c r="U108" s="97">
        <f t="shared" si="23"/>
        <v>940.5</v>
      </c>
      <c r="V108" s="95"/>
      <c r="W108" s="95"/>
      <c r="X108" s="95"/>
    </row>
    <row r="109" s="19" customFormat="1" ht="15" customHeight="1" spans="1:24">
      <c r="A109" s="37">
        <v>107</v>
      </c>
      <c r="B109" s="38">
        <v>752</v>
      </c>
      <c r="C109" s="39" t="s">
        <v>194</v>
      </c>
      <c r="D109" s="39" t="s">
        <v>117</v>
      </c>
      <c r="E109" s="45" t="s">
        <v>22</v>
      </c>
      <c r="F109" s="59"/>
      <c r="G109" s="58" t="s">
        <v>20</v>
      </c>
      <c r="H109" s="45"/>
      <c r="I109" s="81">
        <v>50</v>
      </c>
      <c r="J109" s="82">
        <f t="shared" si="20"/>
        <v>23642.3</v>
      </c>
      <c r="K109" s="83">
        <v>0.3</v>
      </c>
      <c r="L109" s="82">
        <v>6778.55</v>
      </c>
      <c r="M109" s="82">
        <v>2364.23</v>
      </c>
      <c r="N109" s="83">
        <v>0.3</v>
      </c>
      <c r="O109" s="82">
        <f t="shared" si="19"/>
        <v>709.269</v>
      </c>
      <c r="P109" s="84">
        <f t="shared" si="21"/>
        <v>28500</v>
      </c>
      <c r="Q109" s="96">
        <v>0.31</v>
      </c>
      <c r="R109" s="97">
        <f t="shared" si="22"/>
        <v>8835</v>
      </c>
      <c r="S109" s="84">
        <v>2850</v>
      </c>
      <c r="T109" s="96">
        <v>0.31</v>
      </c>
      <c r="U109" s="97">
        <f t="shared" si="23"/>
        <v>883.5</v>
      </c>
      <c r="V109" s="95"/>
      <c r="W109" s="95"/>
      <c r="X109" s="95"/>
    </row>
    <row r="110" s="19" customFormat="1" ht="15" customHeight="1" spans="1:24">
      <c r="A110" s="37">
        <v>108</v>
      </c>
      <c r="B110" s="38">
        <v>308</v>
      </c>
      <c r="C110" s="39" t="s">
        <v>195</v>
      </c>
      <c r="D110" s="39" t="s">
        <v>128</v>
      </c>
      <c r="E110" s="45" t="s">
        <v>24</v>
      </c>
      <c r="F110" s="60">
        <v>7</v>
      </c>
      <c r="G110" s="119" t="s">
        <v>20</v>
      </c>
      <c r="H110" s="42"/>
      <c r="I110" s="81">
        <v>50</v>
      </c>
      <c r="J110" s="82">
        <f t="shared" si="20"/>
        <v>24063.93</v>
      </c>
      <c r="K110" s="83" t="str">
        <f>VLOOKUP(B110,[1]查询时间段分门店销售汇总!$A:$I,9,0)</f>
        <v>38.78%</v>
      </c>
      <c r="L110" s="82">
        <v>8945.19</v>
      </c>
      <c r="M110" s="82">
        <v>2406.393</v>
      </c>
      <c r="N110" s="83">
        <v>0.3878</v>
      </c>
      <c r="O110" s="82">
        <f t="shared" si="19"/>
        <v>933.1992054</v>
      </c>
      <c r="P110" s="84">
        <f t="shared" si="21"/>
        <v>29000</v>
      </c>
      <c r="Q110" s="96" t="s">
        <v>196</v>
      </c>
      <c r="R110" s="97">
        <f t="shared" si="22"/>
        <v>11246.2</v>
      </c>
      <c r="S110" s="84">
        <v>2900</v>
      </c>
      <c r="T110" s="96" t="s">
        <v>196</v>
      </c>
      <c r="U110" s="97">
        <f t="shared" si="23"/>
        <v>1124.62</v>
      </c>
      <c r="V110" s="95"/>
      <c r="W110" s="95"/>
      <c r="X110" s="95"/>
    </row>
    <row r="111" s="19" customFormat="1" ht="15" customHeight="1" spans="1:24">
      <c r="A111" s="37">
        <v>109</v>
      </c>
      <c r="B111" s="38">
        <v>723</v>
      </c>
      <c r="C111" s="39" t="s">
        <v>197</v>
      </c>
      <c r="D111" s="39" t="s">
        <v>128</v>
      </c>
      <c r="E111" s="45" t="s">
        <v>19</v>
      </c>
      <c r="F111" s="59"/>
      <c r="G111" s="58" t="s">
        <v>20</v>
      </c>
      <c r="H111" s="63"/>
      <c r="I111" s="81">
        <v>50</v>
      </c>
      <c r="J111" s="82">
        <f t="shared" si="20"/>
        <v>24237.82</v>
      </c>
      <c r="K111" s="83" t="str">
        <f>VLOOKUP(B111,[1]查询时间段分门店销售汇总!$A:$I,9,0)</f>
        <v>33.85%</v>
      </c>
      <c r="L111" s="82">
        <v>7866.67</v>
      </c>
      <c r="M111" s="82">
        <v>2423.782</v>
      </c>
      <c r="N111" s="83">
        <v>0.3385</v>
      </c>
      <c r="O111" s="82">
        <f t="shared" si="19"/>
        <v>820.450207</v>
      </c>
      <c r="P111" s="84">
        <f t="shared" si="21"/>
        <v>29500</v>
      </c>
      <c r="Q111" s="96" t="s">
        <v>198</v>
      </c>
      <c r="R111" s="97">
        <f t="shared" si="22"/>
        <v>9985.75</v>
      </c>
      <c r="S111" s="84">
        <v>2950</v>
      </c>
      <c r="T111" s="96" t="s">
        <v>198</v>
      </c>
      <c r="U111" s="97">
        <f t="shared" si="23"/>
        <v>998.575</v>
      </c>
      <c r="V111" s="95"/>
      <c r="W111" s="95"/>
      <c r="X111" s="95"/>
    </row>
    <row r="112" s="19" customFormat="1" ht="15" customHeight="1" spans="1:24">
      <c r="A112" s="37">
        <v>110</v>
      </c>
      <c r="B112" s="38">
        <v>351</v>
      </c>
      <c r="C112" s="39" t="s">
        <v>199</v>
      </c>
      <c r="D112" s="39" t="s">
        <v>117</v>
      </c>
      <c r="E112" s="45" t="s">
        <v>103</v>
      </c>
      <c r="F112" s="60">
        <v>1</v>
      </c>
      <c r="G112" s="61" t="s">
        <v>20</v>
      </c>
      <c r="H112" s="63"/>
      <c r="I112" s="81">
        <v>50</v>
      </c>
      <c r="J112" s="82">
        <f t="shared" si="20"/>
        <v>24741.48</v>
      </c>
      <c r="K112" s="83" t="str">
        <f>VLOOKUP(B112,[1]查询时间段分门店销售汇总!$A:$I,9,0)</f>
        <v>32.54%</v>
      </c>
      <c r="L112" s="82">
        <v>7726.34</v>
      </c>
      <c r="M112" s="82">
        <v>2474.148</v>
      </c>
      <c r="N112" s="83">
        <v>0.3254</v>
      </c>
      <c r="O112" s="82">
        <f t="shared" si="19"/>
        <v>805.0877592</v>
      </c>
      <c r="P112" s="84">
        <f t="shared" si="21"/>
        <v>29500</v>
      </c>
      <c r="Q112" s="96" t="s">
        <v>200</v>
      </c>
      <c r="R112" s="97">
        <f t="shared" si="22"/>
        <v>9599.3</v>
      </c>
      <c r="S112" s="84">
        <v>2950</v>
      </c>
      <c r="T112" s="96" t="s">
        <v>200</v>
      </c>
      <c r="U112" s="97">
        <f t="shared" si="23"/>
        <v>959.93</v>
      </c>
      <c r="V112" s="95"/>
      <c r="W112" s="95"/>
      <c r="X112" s="95"/>
    </row>
    <row r="113" s="19" customFormat="1" ht="15" customHeight="1" spans="1:24">
      <c r="A113" s="37">
        <v>111</v>
      </c>
      <c r="B113" s="38">
        <v>110378</v>
      </c>
      <c r="C113" s="39" t="s">
        <v>201</v>
      </c>
      <c r="D113" s="39" t="s">
        <v>117</v>
      </c>
      <c r="E113" s="45" t="s">
        <v>103</v>
      </c>
      <c r="F113" s="62"/>
      <c r="G113" s="61" t="s">
        <v>20</v>
      </c>
      <c r="H113" s="45"/>
      <c r="I113" s="81">
        <v>50</v>
      </c>
      <c r="J113" s="82">
        <f t="shared" si="20"/>
        <v>25212.95</v>
      </c>
      <c r="K113" s="83">
        <v>0.3</v>
      </c>
      <c r="L113" s="82">
        <v>6690.59</v>
      </c>
      <c r="M113" s="82">
        <v>2521.295</v>
      </c>
      <c r="N113" s="83">
        <v>0.3</v>
      </c>
      <c r="O113" s="82">
        <f t="shared" si="19"/>
        <v>756.3885</v>
      </c>
      <c r="P113" s="84">
        <f t="shared" si="21"/>
        <v>30000</v>
      </c>
      <c r="Q113" s="96">
        <v>0.32</v>
      </c>
      <c r="R113" s="97">
        <f t="shared" si="22"/>
        <v>9600</v>
      </c>
      <c r="S113" s="84">
        <v>3000</v>
      </c>
      <c r="T113" s="96">
        <v>0.32</v>
      </c>
      <c r="U113" s="97">
        <f t="shared" si="23"/>
        <v>960</v>
      </c>
      <c r="V113" s="95"/>
      <c r="W113" s="95"/>
      <c r="X113" s="95"/>
    </row>
    <row r="114" s="19" customFormat="1" ht="15" customHeight="1" spans="1:24">
      <c r="A114" s="37">
        <v>112</v>
      </c>
      <c r="B114" s="38">
        <v>102564</v>
      </c>
      <c r="C114" s="39" t="s">
        <v>202</v>
      </c>
      <c r="D114" s="39" t="s">
        <v>128</v>
      </c>
      <c r="E114" s="45" t="s">
        <v>103</v>
      </c>
      <c r="F114" s="62"/>
      <c r="G114" s="61" t="s">
        <v>20</v>
      </c>
      <c r="H114" s="45"/>
      <c r="I114" s="81">
        <v>50</v>
      </c>
      <c r="J114" s="82">
        <f t="shared" si="20"/>
        <v>25363</v>
      </c>
      <c r="K114" s="83" t="str">
        <f>VLOOKUP(B114,[1]查询时间段分门店销售汇总!$A:$I,9,0)</f>
        <v>31.71%</v>
      </c>
      <c r="L114" s="82">
        <v>7726.4</v>
      </c>
      <c r="M114" s="82">
        <v>2536.3</v>
      </c>
      <c r="N114" s="83">
        <v>0.3171</v>
      </c>
      <c r="O114" s="82">
        <f t="shared" ref="O114:O149" si="24">M114*N114</f>
        <v>804.26073</v>
      </c>
      <c r="P114" s="84">
        <f t="shared" si="21"/>
        <v>30000</v>
      </c>
      <c r="Q114" s="96" t="s">
        <v>203</v>
      </c>
      <c r="R114" s="97">
        <f t="shared" si="22"/>
        <v>9513</v>
      </c>
      <c r="S114" s="84">
        <v>3000</v>
      </c>
      <c r="T114" s="96" t="s">
        <v>203</v>
      </c>
      <c r="U114" s="97">
        <f t="shared" si="23"/>
        <v>951.3</v>
      </c>
      <c r="V114" s="95"/>
      <c r="W114" s="95"/>
      <c r="X114" s="95"/>
    </row>
    <row r="115" s="21" customFormat="1" ht="15" customHeight="1" spans="1:24">
      <c r="A115" s="66">
        <v>113</v>
      </c>
      <c r="B115" s="67">
        <v>732</v>
      </c>
      <c r="C115" s="68" t="s">
        <v>204</v>
      </c>
      <c r="D115" s="68" t="s">
        <v>128</v>
      </c>
      <c r="E115" s="56" t="s">
        <v>103</v>
      </c>
      <c r="F115" s="120">
        <v>2</v>
      </c>
      <c r="G115" s="71" t="s">
        <v>20</v>
      </c>
      <c r="H115" s="56"/>
      <c r="I115" s="56">
        <v>50</v>
      </c>
      <c r="J115" s="90">
        <f>M115*7</f>
        <v>43859.2</v>
      </c>
      <c r="K115" s="91" t="str">
        <f>VLOOKUP(B115,[1]查询时间段分门店销售汇总!$A:$I,9,0)</f>
        <v>35.49%</v>
      </c>
      <c r="L115" s="90">
        <v>8808</v>
      </c>
      <c r="M115" s="90">
        <v>6265.6</v>
      </c>
      <c r="N115" s="91">
        <v>0.3549</v>
      </c>
      <c r="O115" s="90">
        <f t="shared" si="24"/>
        <v>2223.66144</v>
      </c>
      <c r="P115" s="92">
        <f>S115*7</f>
        <v>21350</v>
      </c>
      <c r="Q115" s="101" t="s">
        <v>205</v>
      </c>
      <c r="R115" s="102">
        <f t="shared" si="22"/>
        <v>7577.115</v>
      </c>
      <c r="S115" s="92">
        <v>3050</v>
      </c>
      <c r="T115" s="101" t="s">
        <v>205</v>
      </c>
      <c r="U115" s="102">
        <f t="shared" si="23"/>
        <v>1082.445</v>
      </c>
      <c r="V115" s="103"/>
      <c r="W115" s="103"/>
      <c r="X115" s="103"/>
    </row>
    <row r="116" s="21" customFormat="1" spans="1:21">
      <c r="A116" s="66">
        <v>114</v>
      </c>
      <c r="B116" s="67">
        <v>311</v>
      </c>
      <c r="C116" s="68" t="s">
        <v>206</v>
      </c>
      <c r="D116" s="68" t="s">
        <v>48</v>
      </c>
      <c r="E116" s="56" t="s">
        <v>35</v>
      </c>
      <c r="F116" s="120"/>
      <c r="G116" s="71" t="s">
        <v>20</v>
      </c>
      <c r="H116" s="56"/>
      <c r="I116" s="56">
        <v>50</v>
      </c>
      <c r="J116" s="90">
        <f>M116*7</f>
        <v>19084.8</v>
      </c>
      <c r="K116" s="91">
        <v>0.29</v>
      </c>
      <c r="L116" s="90">
        <v>3752</v>
      </c>
      <c r="M116" s="90">
        <v>2726.4</v>
      </c>
      <c r="N116" s="91">
        <v>0.29</v>
      </c>
      <c r="O116" s="90">
        <f t="shared" si="24"/>
        <v>790.656</v>
      </c>
      <c r="P116" s="92">
        <f>S116*7</f>
        <v>18200</v>
      </c>
      <c r="Q116" s="101">
        <v>0.3</v>
      </c>
      <c r="R116" s="102">
        <f t="shared" si="22"/>
        <v>5460</v>
      </c>
      <c r="S116" s="92">
        <v>2600</v>
      </c>
      <c r="T116" s="101">
        <v>0.3</v>
      </c>
      <c r="U116" s="102">
        <f t="shared" si="23"/>
        <v>780</v>
      </c>
    </row>
    <row r="117" s="19" customFormat="1" ht="15" customHeight="1" spans="1:24">
      <c r="A117" s="37">
        <v>115</v>
      </c>
      <c r="B117" s="38">
        <v>56</v>
      </c>
      <c r="C117" s="39" t="s">
        <v>207</v>
      </c>
      <c r="D117" s="39" t="s">
        <v>117</v>
      </c>
      <c r="E117" s="45" t="s">
        <v>79</v>
      </c>
      <c r="F117" s="60">
        <v>3</v>
      </c>
      <c r="G117" s="61" t="s">
        <v>20</v>
      </c>
      <c r="H117" s="45"/>
      <c r="I117" s="81">
        <v>50</v>
      </c>
      <c r="J117" s="82">
        <f>M117*10</f>
        <v>26405.72</v>
      </c>
      <c r="K117" s="83" t="str">
        <f>VLOOKUP(B117,[1]查询时间段分门店销售汇总!$A:$I,9,0)</f>
        <v>37.78%</v>
      </c>
      <c r="L117" s="82">
        <v>9600.31</v>
      </c>
      <c r="M117" s="82">
        <v>2640.572</v>
      </c>
      <c r="N117" s="83">
        <v>0.3778</v>
      </c>
      <c r="O117" s="82">
        <f t="shared" si="24"/>
        <v>997.6081016</v>
      </c>
      <c r="P117" s="84">
        <f t="shared" si="21"/>
        <v>32000</v>
      </c>
      <c r="Q117" s="96" t="s">
        <v>208</v>
      </c>
      <c r="R117" s="97">
        <f t="shared" si="22"/>
        <v>12089.6</v>
      </c>
      <c r="S117" s="84">
        <v>3200</v>
      </c>
      <c r="T117" s="96" t="s">
        <v>208</v>
      </c>
      <c r="U117" s="97">
        <f t="shared" si="23"/>
        <v>1208.96</v>
      </c>
      <c r="V117" s="95"/>
      <c r="W117" s="95"/>
      <c r="X117" s="95"/>
    </row>
    <row r="118" s="19" customFormat="1" ht="15" customHeight="1" spans="1:24">
      <c r="A118" s="37">
        <v>116</v>
      </c>
      <c r="B118" s="38">
        <v>367</v>
      </c>
      <c r="C118" s="39" t="s">
        <v>209</v>
      </c>
      <c r="D118" s="39" t="s">
        <v>128</v>
      </c>
      <c r="E118" s="45" t="s">
        <v>79</v>
      </c>
      <c r="F118" s="59"/>
      <c r="G118" s="61" t="s">
        <v>20</v>
      </c>
      <c r="H118" s="45"/>
      <c r="I118" s="81">
        <v>50</v>
      </c>
      <c r="J118" s="82">
        <f t="shared" ref="J118:J132" si="25">M118*10</f>
        <v>26912.81</v>
      </c>
      <c r="K118" s="83" t="str">
        <f>VLOOKUP(B118,[1]查询时间段分门店销售汇总!$A:$I,9,0)</f>
        <v>34.9%</v>
      </c>
      <c r="L118" s="82">
        <v>9045.13</v>
      </c>
      <c r="M118" s="82">
        <v>2691.281</v>
      </c>
      <c r="N118" s="83">
        <v>0.349</v>
      </c>
      <c r="O118" s="82">
        <f t="shared" si="24"/>
        <v>939.257069</v>
      </c>
      <c r="P118" s="84">
        <f t="shared" si="21"/>
        <v>32000</v>
      </c>
      <c r="Q118" s="96" t="s">
        <v>210</v>
      </c>
      <c r="R118" s="97">
        <f t="shared" si="22"/>
        <v>11168</v>
      </c>
      <c r="S118" s="84">
        <v>3200</v>
      </c>
      <c r="T118" s="96" t="s">
        <v>210</v>
      </c>
      <c r="U118" s="97">
        <f t="shared" si="23"/>
        <v>1116.8</v>
      </c>
      <c r="V118" s="95"/>
      <c r="W118" s="95"/>
      <c r="X118" s="95"/>
    </row>
    <row r="119" s="19" customFormat="1" ht="15" customHeight="1" spans="1:24">
      <c r="A119" s="37">
        <v>117</v>
      </c>
      <c r="B119" s="38">
        <v>572</v>
      </c>
      <c r="C119" s="39" t="s">
        <v>211</v>
      </c>
      <c r="D119" s="39" t="s">
        <v>128</v>
      </c>
      <c r="E119" s="45" t="s">
        <v>22</v>
      </c>
      <c r="F119" s="60">
        <v>4</v>
      </c>
      <c r="G119" s="61" t="s">
        <v>20</v>
      </c>
      <c r="H119" s="45"/>
      <c r="I119" s="81">
        <v>50</v>
      </c>
      <c r="J119" s="82">
        <f t="shared" si="25"/>
        <v>27058.14</v>
      </c>
      <c r="K119" s="83" t="str">
        <f>VLOOKUP(B119,[1]查询时间段分门店销售汇总!$A:$I,9,0)</f>
        <v>38.4%</v>
      </c>
      <c r="L119" s="82">
        <v>10006.54</v>
      </c>
      <c r="M119" s="82">
        <v>2705.814</v>
      </c>
      <c r="N119" s="83">
        <v>0.384</v>
      </c>
      <c r="O119" s="82">
        <f t="shared" si="24"/>
        <v>1039.032576</v>
      </c>
      <c r="P119" s="84">
        <f t="shared" si="21"/>
        <v>32000</v>
      </c>
      <c r="Q119" s="96" t="s">
        <v>212</v>
      </c>
      <c r="R119" s="97">
        <f t="shared" si="22"/>
        <v>12288</v>
      </c>
      <c r="S119" s="84">
        <v>3200</v>
      </c>
      <c r="T119" s="96" t="s">
        <v>212</v>
      </c>
      <c r="U119" s="97">
        <f t="shared" si="23"/>
        <v>1228.8</v>
      </c>
      <c r="V119" s="95"/>
      <c r="W119" s="95"/>
      <c r="X119" s="95"/>
    </row>
    <row r="120" s="19" customFormat="1" ht="15" customHeight="1" spans="1:24">
      <c r="A120" s="37">
        <v>118</v>
      </c>
      <c r="B120" s="38">
        <v>113025</v>
      </c>
      <c r="C120" s="39" t="s">
        <v>213</v>
      </c>
      <c r="D120" s="39" t="s">
        <v>128</v>
      </c>
      <c r="E120" s="45" t="s">
        <v>22</v>
      </c>
      <c r="F120" s="59"/>
      <c r="G120" s="61" t="s">
        <v>20</v>
      </c>
      <c r="H120" s="45"/>
      <c r="I120" s="81">
        <v>50</v>
      </c>
      <c r="J120" s="82">
        <f t="shared" si="25"/>
        <v>27264.43</v>
      </c>
      <c r="K120" s="83" t="str">
        <f>VLOOKUP(B120,[1]查询时间段分门店销售汇总!$A:$I,9,0)</f>
        <v>32.39%</v>
      </c>
      <c r="L120" s="82">
        <v>8508.16</v>
      </c>
      <c r="M120" s="82">
        <v>2726.443</v>
      </c>
      <c r="N120" s="83">
        <v>0.3239</v>
      </c>
      <c r="O120" s="82">
        <f t="shared" si="24"/>
        <v>883.0948877</v>
      </c>
      <c r="P120" s="84">
        <f t="shared" si="21"/>
        <v>32000</v>
      </c>
      <c r="Q120" s="96" t="s">
        <v>214</v>
      </c>
      <c r="R120" s="97">
        <f t="shared" si="22"/>
        <v>10364.8</v>
      </c>
      <c r="S120" s="84">
        <v>3200</v>
      </c>
      <c r="T120" s="96" t="s">
        <v>214</v>
      </c>
      <c r="U120" s="97">
        <f t="shared" si="23"/>
        <v>1036.48</v>
      </c>
      <c r="V120" s="95"/>
      <c r="W120" s="95"/>
      <c r="X120" s="95"/>
    </row>
    <row r="121" s="19" customFormat="1" ht="15" customHeight="1" spans="1:24">
      <c r="A121" s="37">
        <v>119</v>
      </c>
      <c r="B121" s="38">
        <v>748</v>
      </c>
      <c r="C121" s="39" t="s">
        <v>215</v>
      </c>
      <c r="D121" s="39" t="s">
        <v>128</v>
      </c>
      <c r="E121" s="38" t="s">
        <v>103</v>
      </c>
      <c r="F121" s="49">
        <v>5</v>
      </c>
      <c r="G121" s="38" t="s">
        <v>20</v>
      </c>
      <c r="H121" s="45"/>
      <c r="I121" s="81">
        <v>50</v>
      </c>
      <c r="J121" s="82">
        <f t="shared" si="25"/>
        <v>28117.64</v>
      </c>
      <c r="K121" s="83" t="str">
        <f>VLOOKUP(B121,[1]查询时间段分门店销售汇总!$A:$I,9,0)</f>
        <v>31.88%</v>
      </c>
      <c r="L121" s="82">
        <v>8646.7</v>
      </c>
      <c r="M121" s="82">
        <v>2811.764</v>
      </c>
      <c r="N121" s="83">
        <v>0.3188</v>
      </c>
      <c r="O121" s="82">
        <f t="shared" si="24"/>
        <v>896.3903632</v>
      </c>
      <c r="P121" s="84">
        <f t="shared" si="21"/>
        <v>34000</v>
      </c>
      <c r="Q121" s="96">
        <v>0.32</v>
      </c>
      <c r="R121" s="97">
        <f t="shared" si="22"/>
        <v>10880</v>
      </c>
      <c r="S121" s="84">
        <v>3400</v>
      </c>
      <c r="T121" s="96">
        <v>0.32</v>
      </c>
      <c r="U121" s="97">
        <f t="shared" si="23"/>
        <v>1088</v>
      </c>
      <c r="V121" s="95"/>
      <c r="W121" s="95"/>
      <c r="X121" s="95"/>
    </row>
    <row r="122" s="19" customFormat="1" ht="15" customHeight="1" spans="1:24">
      <c r="A122" s="37">
        <v>120</v>
      </c>
      <c r="B122" s="38">
        <v>355</v>
      </c>
      <c r="C122" s="39" t="s">
        <v>216</v>
      </c>
      <c r="D122" s="39" t="s">
        <v>128</v>
      </c>
      <c r="E122" s="38" t="s">
        <v>19</v>
      </c>
      <c r="F122" s="48"/>
      <c r="G122" s="44" t="s">
        <v>20</v>
      </c>
      <c r="H122" s="45"/>
      <c r="I122" s="81">
        <v>50</v>
      </c>
      <c r="J122" s="82">
        <f t="shared" si="25"/>
        <v>28139.46</v>
      </c>
      <c r="K122" s="83" t="str">
        <f>VLOOKUP(B122,[1]查询时间段分门店销售汇总!$A:$I,9,0)</f>
        <v>31.27%</v>
      </c>
      <c r="L122" s="82">
        <v>8488.33</v>
      </c>
      <c r="M122" s="82">
        <v>2813.946</v>
      </c>
      <c r="N122" s="83">
        <v>0.3127</v>
      </c>
      <c r="O122" s="82">
        <f t="shared" si="24"/>
        <v>879.9209142</v>
      </c>
      <c r="P122" s="84">
        <f t="shared" si="21"/>
        <v>34000</v>
      </c>
      <c r="Q122" s="96">
        <v>0.32</v>
      </c>
      <c r="R122" s="97">
        <f t="shared" si="22"/>
        <v>10880</v>
      </c>
      <c r="S122" s="84">
        <v>3400</v>
      </c>
      <c r="T122" s="96">
        <v>0.32</v>
      </c>
      <c r="U122" s="97">
        <f t="shared" si="23"/>
        <v>1088</v>
      </c>
      <c r="V122" s="95"/>
      <c r="W122" s="95"/>
      <c r="X122" s="95"/>
    </row>
    <row r="123" s="19" customFormat="1" ht="15" customHeight="1" spans="1:24">
      <c r="A123" s="37">
        <v>121</v>
      </c>
      <c r="B123" s="38">
        <v>102935</v>
      </c>
      <c r="C123" s="39" t="s">
        <v>217</v>
      </c>
      <c r="D123" s="39" t="s">
        <v>128</v>
      </c>
      <c r="E123" s="38" t="s">
        <v>24</v>
      </c>
      <c r="F123" s="47">
        <v>6</v>
      </c>
      <c r="G123" s="41" t="s">
        <v>20</v>
      </c>
      <c r="H123" s="42"/>
      <c r="I123" s="81">
        <v>50</v>
      </c>
      <c r="J123" s="82">
        <f t="shared" si="25"/>
        <v>28266.92</v>
      </c>
      <c r="K123" s="83" t="str">
        <f>VLOOKUP(B123,[1]查询时间段分门店销售汇总!$A:$I,9,0)</f>
        <v>35.98%</v>
      </c>
      <c r="L123" s="82">
        <v>9810.84</v>
      </c>
      <c r="M123" s="82">
        <v>2826.692</v>
      </c>
      <c r="N123" s="83">
        <v>0.3598</v>
      </c>
      <c r="O123" s="82">
        <f t="shared" si="24"/>
        <v>1017.0437816</v>
      </c>
      <c r="P123" s="84">
        <f t="shared" si="21"/>
        <v>34000</v>
      </c>
      <c r="Q123" s="96" t="s">
        <v>218</v>
      </c>
      <c r="R123" s="97">
        <f t="shared" si="22"/>
        <v>12233.2</v>
      </c>
      <c r="S123" s="84">
        <v>3400</v>
      </c>
      <c r="T123" s="96" t="s">
        <v>218</v>
      </c>
      <c r="U123" s="97">
        <f t="shared" si="23"/>
        <v>1223.32</v>
      </c>
      <c r="V123" s="95"/>
      <c r="W123" s="95"/>
      <c r="X123" s="95"/>
    </row>
    <row r="124" s="19" customFormat="1" ht="15" customHeight="1" spans="1:24">
      <c r="A124" s="37">
        <v>122</v>
      </c>
      <c r="B124" s="38">
        <v>738</v>
      </c>
      <c r="C124" s="39" t="s">
        <v>219</v>
      </c>
      <c r="D124" s="39" t="s">
        <v>128</v>
      </c>
      <c r="E124" s="38" t="s">
        <v>103</v>
      </c>
      <c r="F124" s="48"/>
      <c r="G124" s="44" t="s">
        <v>20</v>
      </c>
      <c r="H124" s="45"/>
      <c r="I124" s="81">
        <v>50</v>
      </c>
      <c r="J124" s="82">
        <f t="shared" si="25"/>
        <v>28269.95</v>
      </c>
      <c r="K124" s="83" t="str">
        <f>VLOOKUP(B124,[1]查询时间段分门店销售汇总!$A:$I,9,0)</f>
        <v>31.18%</v>
      </c>
      <c r="L124" s="82">
        <v>8503.13</v>
      </c>
      <c r="M124" s="82">
        <v>2826.995</v>
      </c>
      <c r="N124" s="83">
        <v>0.3118</v>
      </c>
      <c r="O124" s="82">
        <f t="shared" si="24"/>
        <v>881.457041</v>
      </c>
      <c r="P124" s="84">
        <f t="shared" si="21"/>
        <v>34000</v>
      </c>
      <c r="Q124" s="96">
        <v>0.32</v>
      </c>
      <c r="R124" s="97">
        <f t="shared" si="22"/>
        <v>10880</v>
      </c>
      <c r="S124" s="84">
        <v>3400</v>
      </c>
      <c r="T124" s="96">
        <v>0.32</v>
      </c>
      <c r="U124" s="97">
        <f t="shared" si="23"/>
        <v>1088</v>
      </c>
      <c r="V124" s="95"/>
      <c r="W124" s="95"/>
      <c r="X124" s="95"/>
    </row>
    <row r="125" s="19" customFormat="1" ht="15" customHeight="1" spans="1:24">
      <c r="A125" s="37">
        <v>123</v>
      </c>
      <c r="B125" s="38">
        <v>114286</v>
      </c>
      <c r="C125" s="39" t="s">
        <v>220</v>
      </c>
      <c r="D125" s="39" t="s">
        <v>128</v>
      </c>
      <c r="E125" s="38" t="s">
        <v>22</v>
      </c>
      <c r="F125" s="47">
        <v>7</v>
      </c>
      <c r="G125" s="44" t="s">
        <v>20</v>
      </c>
      <c r="H125" s="45"/>
      <c r="I125" s="81">
        <v>50</v>
      </c>
      <c r="J125" s="82">
        <f t="shared" si="25"/>
        <v>28317.23</v>
      </c>
      <c r="K125" s="83" t="str">
        <f>VLOOKUP(B125,[1]查询时间段分门店销售汇总!$A:$I,9,0)</f>
        <v>33.58%</v>
      </c>
      <c r="L125" s="82">
        <v>9174.24</v>
      </c>
      <c r="M125" s="82">
        <v>2831.723</v>
      </c>
      <c r="N125" s="83">
        <v>0.3358</v>
      </c>
      <c r="O125" s="82">
        <f t="shared" si="24"/>
        <v>950.8925834</v>
      </c>
      <c r="P125" s="84">
        <f t="shared" si="21"/>
        <v>34000</v>
      </c>
      <c r="Q125" s="96" t="s">
        <v>221</v>
      </c>
      <c r="R125" s="97">
        <f t="shared" si="22"/>
        <v>11417.2</v>
      </c>
      <c r="S125" s="84">
        <v>3400</v>
      </c>
      <c r="T125" s="96" t="s">
        <v>221</v>
      </c>
      <c r="U125" s="97">
        <f t="shared" si="23"/>
        <v>1141.72</v>
      </c>
      <c r="V125" s="95"/>
      <c r="W125" s="95"/>
      <c r="X125" s="95"/>
    </row>
    <row r="126" s="19" customFormat="1" ht="15" customHeight="1" spans="1:24">
      <c r="A126" s="37">
        <v>124</v>
      </c>
      <c r="B126" s="38">
        <v>116919</v>
      </c>
      <c r="C126" s="39" t="s">
        <v>222</v>
      </c>
      <c r="D126" s="39" t="s">
        <v>128</v>
      </c>
      <c r="E126" s="38" t="s">
        <v>24</v>
      </c>
      <c r="F126" s="48"/>
      <c r="G126" s="44" t="s">
        <v>20</v>
      </c>
      <c r="H126" s="45"/>
      <c r="I126" s="81">
        <v>50</v>
      </c>
      <c r="J126" s="82">
        <f t="shared" si="25"/>
        <v>28500.31</v>
      </c>
      <c r="K126" s="83" t="str">
        <f>VLOOKUP(B126,[1]查询时间段分门店销售汇总!$A:$I,9,0)</f>
        <v>38.88%</v>
      </c>
      <c r="L126" s="82">
        <v>10693.78</v>
      </c>
      <c r="M126" s="82">
        <v>2850.031</v>
      </c>
      <c r="N126" s="83">
        <v>0.3888</v>
      </c>
      <c r="O126" s="82">
        <f t="shared" si="24"/>
        <v>1108.0920528</v>
      </c>
      <c r="P126" s="84">
        <f t="shared" si="21"/>
        <v>34000</v>
      </c>
      <c r="Q126" s="96" t="s">
        <v>223</v>
      </c>
      <c r="R126" s="97">
        <f t="shared" si="22"/>
        <v>13219.2</v>
      </c>
      <c r="S126" s="84">
        <v>3400</v>
      </c>
      <c r="T126" s="96" t="s">
        <v>223</v>
      </c>
      <c r="U126" s="97">
        <f t="shared" si="23"/>
        <v>1321.92</v>
      </c>
      <c r="V126" s="95"/>
      <c r="W126" s="95"/>
      <c r="X126" s="95"/>
    </row>
    <row r="127" s="19" customFormat="1" ht="15" customHeight="1" spans="1:24">
      <c r="A127" s="37">
        <v>125</v>
      </c>
      <c r="B127" s="38">
        <v>106485</v>
      </c>
      <c r="C127" s="39" t="s">
        <v>224</v>
      </c>
      <c r="D127" s="39" t="s">
        <v>128</v>
      </c>
      <c r="E127" s="38" t="s">
        <v>24</v>
      </c>
      <c r="F127" s="47">
        <v>1</v>
      </c>
      <c r="G127" s="38" t="s">
        <v>20</v>
      </c>
      <c r="H127" s="45"/>
      <c r="I127" s="81">
        <v>50</v>
      </c>
      <c r="J127" s="82">
        <f t="shared" si="25"/>
        <v>29818.86</v>
      </c>
      <c r="K127" s="83" t="str">
        <f>VLOOKUP(B127,[1]查询时间段分门店销售汇总!$A:$I,9,0)</f>
        <v>31.62%</v>
      </c>
      <c r="L127" s="82">
        <v>9113.37</v>
      </c>
      <c r="M127" s="82">
        <v>2981.886</v>
      </c>
      <c r="N127" s="83">
        <v>0.3162</v>
      </c>
      <c r="O127" s="82">
        <f t="shared" si="24"/>
        <v>942.8723532</v>
      </c>
      <c r="P127" s="84">
        <f t="shared" si="21"/>
        <v>34500</v>
      </c>
      <c r="Q127" s="96">
        <v>0.32</v>
      </c>
      <c r="R127" s="97">
        <f t="shared" si="22"/>
        <v>11040</v>
      </c>
      <c r="S127" s="84">
        <v>3450</v>
      </c>
      <c r="T127" s="96">
        <v>0.32</v>
      </c>
      <c r="U127" s="97">
        <f t="shared" si="23"/>
        <v>1104</v>
      </c>
      <c r="V127" s="95"/>
      <c r="W127" s="95"/>
      <c r="X127" s="95"/>
    </row>
    <row r="128" s="19" customFormat="1" ht="15" customHeight="1" spans="1:24">
      <c r="A128" s="37">
        <v>126</v>
      </c>
      <c r="B128" s="38">
        <v>101453</v>
      </c>
      <c r="C128" s="39" t="s">
        <v>225</v>
      </c>
      <c r="D128" s="39" t="s">
        <v>128</v>
      </c>
      <c r="E128" s="38" t="s">
        <v>22</v>
      </c>
      <c r="F128" s="48"/>
      <c r="G128" s="38" t="s">
        <v>20</v>
      </c>
      <c r="H128" s="45"/>
      <c r="I128" s="81">
        <v>50</v>
      </c>
      <c r="J128" s="82">
        <f t="shared" si="25"/>
        <v>30278.62</v>
      </c>
      <c r="K128" s="83" t="str">
        <f>VLOOKUP(B128,[1]查询时间段分门店销售汇总!$A:$I,9,0)</f>
        <v>37.04%</v>
      </c>
      <c r="L128" s="82">
        <v>10847.01</v>
      </c>
      <c r="M128" s="82">
        <v>3027.862</v>
      </c>
      <c r="N128" s="83">
        <v>0.3704</v>
      </c>
      <c r="O128" s="82">
        <f t="shared" si="24"/>
        <v>1121.5200848</v>
      </c>
      <c r="P128" s="84">
        <f t="shared" si="21"/>
        <v>35000</v>
      </c>
      <c r="Q128" s="96" t="s">
        <v>226</v>
      </c>
      <c r="R128" s="97">
        <f t="shared" si="22"/>
        <v>12964</v>
      </c>
      <c r="S128" s="84">
        <v>3500</v>
      </c>
      <c r="T128" s="96" t="s">
        <v>226</v>
      </c>
      <c r="U128" s="97">
        <f t="shared" si="23"/>
        <v>1296.4</v>
      </c>
      <c r="V128" s="95"/>
      <c r="W128" s="95"/>
      <c r="X128" s="95"/>
    </row>
    <row r="129" s="19" customFormat="1" ht="17" customHeight="1" spans="1:24">
      <c r="A129" s="37">
        <v>127</v>
      </c>
      <c r="B129" s="38">
        <v>710</v>
      </c>
      <c r="C129" s="39" t="s">
        <v>227</v>
      </c>
      <c r="D129" s="39" t="s">
        <v>128</v>
      </c>
      <c r="E129" s="38" t="s">
        <v>103</v>
      </c>
      <c r="F129" s="49">
        <v>2</v>
      </c>
      <c r="G129" s="38" t="s">
        <v>20</v>
      </c>
      <c r="H129" s="45"/>
      <c r="I129" s="81">
        <v>50</v>
      </c>
      <c r="J129" s="82">
        <f t="shared" si="25"/>
        <v>30746.69</v>
      </c>
      <c r="K129" s="83" t="str">
        <f>VLOOKUP(B129,[1]查询时间段分门店销售汇总!$A:$I,9,0)</f>
        <v>37.35%</v>
      </c>
      <c r="L129" s="82">
        <v>11112.82</v>
      </c>
      <c r="M129" s="82">
        <v>3074.669</v>
      </c>
      <c r="N129" s="83">
        <v>0.3735</v>
      </c>
      <c r="O129" s="82">
        <f t="shared" si="24"/>
        <v>1148.3888715</v>
      </c>
      <c r="P129" s="84">
        <f t="shared" si="21"/>
        <v>35000</v>
      </c>
      <c r="Q129" s="96" t="s">
        <v>228</v>
      </c>
      <c r="R129" s="97">
        <f t="shared" si="22"/>
        <v>13072.5</v>
      </c>
      <c r="S129" s="84">
        <v>3500</v>
      </c>
      <c r="T129" s="96" t="s">
        <v>228</v>
      </c>
      <c r="U129" s="97">
        <f t="shared" si="23"/>
        <v>1307.25</v>
      </c>
      <c r="V129" s="95"/>
      <c r="W129" s="95"/>
      <c r="X129" s="95"/>
    </row>
    <row r="130" s="19" customFormat="1" ht="18" customHeight="1" spans="1:24">
      <c r="A130" s="37">
        <v>128</v>
      </c>
      <c r="B130" s="38">
        <v>103199</v>
      </c>
      <c r="C130" s="39" t="s">
        <v>229</v>
      </c>
      <c r="D130" s="39" t="s">
        <v>128</v>
      </c>
      <c r="E130" s="38" t="s">
        <v>35</v>
      </c>
      <c r="F130" s="49"/>
      <c r="G130" s="38" t="s">
        <v>20</v>
      </c>
      <c r="H130" s="45"/>
      <c r="I130" s="81">
        <v>50</v>
      </c>
      <c r="J130" s="82">
        <f t="shared" si="25"/>
        <v>31216.39</v>
      </c>
      <c r="K130" s="83" t="str">
        <f>VLOOKUP(B130,[1]查询时间段分门店销售汇总!$A:$I,9,0)</f>
        <v>36.28%</v>
      </c>
      <c r="L130" s="82">
        <v>10963.71</v>
      </c>
      <c r="M130" s="82">
        <v>3121.639</v>
      </c>
      <c r="N130" s="83">
        <v>0.3628</v>
      </c>
      <c r="O130" s="82">
        <f t="shared" si="24"/>
        <v>1132.5306292</v>
      </c>
      <c r="P130" s="84">
        <f t="shared" si="21"/>
        <v>36000</v>
      </c>
      <c r="Q130" s="96" t="s">
        <v>230</v>
      </c>
      <c r="R130" s="97">
        <f t="shared" si="22"/>
        <v>13060.8</v>
      </c>
      <c r="S130" s="84">
        <v>3600</v>
      </c>
      <c r="T130" s="96" t="s">
        <v>230</v>
      </c>
      <c r="U130" s="97">
        <f t="shared" si="23"/>
        <v>1306.08</v>
      </c>
      <c r="V130" s="95"/>
      <c r="W130" s="95"/>
      <c r="X130" s="95"/>
    </row>
    <row r="131" s="19" customFormat="1" ht="18" customHeight="1" spans="1:24">
      <c r="A131" s="37">
        <v>129</v>
      </c>
      <c r="B131" s="38">
        <v>704</v>
      </c>
      <c r="C131" s="39" t="s">
        <v>231</v>
      </c>
      <c r="D131" s="39" t="s">
        <v>128</v>
      </c>
      <c r="E131" s="45" t="s">
        <v>103</v>
      </c>
      <c r="F131" s="64">
        <v>3</v>
      </c>
      <c r="G131" s="61" t="s">
        <v>20</v>
      </c>
      <c r="H131" s="45"/>
      <c r="I131" s="81">
        <v>50</v>
      </c>
      <c r="J131" s="82">
        <f t="shared" si="25"/>
        <v>32098.5</v>
      </c>
      <c r="K131" s="83" t="str">
        <f>VLOOKUP(B131,[1]查询时间段分门店销售汇总!$A:$I,9,0)</f>
        <v>35.84%</v>
      </c>
      <c r="L131" s="82">
        <v>11146.14</v>
      </c>
      <c r="M131" s="82">
        <v>3209.85</v>
      </c>
      <c r="N131" s="83">
        <v>0.3584</v>
      </c>
      <c r="O131" s="82">
        <f t="shared" si="24"/>
        <v>1150.41024</v>
      </c>
      <c r="P131" s="84">
        <f t="shared" si="21"/>
        <v>38000</v>
      </c>
      <c r="Q131" s="96" t="s">
        <v>232</v>
      </c>
      <c r="R131" s="97">
        <f t="shared" si="22"/>
        <v>13619.2</v>
      </c>
      <c r="S131" s="84">
        <v>3800</v>
      </c>
      <c r="T131" s="96" t="s">
        <v>232</v>
      </c>
      <c r="U131" s="97">
        <f t="shared" si="23"/>
        <v>1361.92</v>
      </c>
      <c r="V131" s="95"/>
      <c r="W131" s="95"/>
      <c r="X131" s="95"/>
    </row>
    <row r="132" s="19" customFormat="1" ht="18" customHeight="1" spans="1:24">
      <c r="A132" s="37">
        <v>130</v>
      </c>
      <c r="B132" s="38">
        <v>720</v>
      </c>
      <c r="C132" s="39" t="s">
        <v>233</v>
      </c>
      <c r="D132" s="39" t="s">
        <v>117</v>
      </c>
      <c r="E132" s="45" t="s">
        <v>103</v>
      </c>
      <c r="F132" s="64"/>
      <c r="G132" s="61" t="s">
        <v>20</v>
      </c>
      <c r="H132" s="45"/>
      <c r="I132" s="81">
        <v>50</v>
      </c>
      <c r="J132" s="82">
        <f t="shared" si="25"/>
        <v>32285.19</v>
      </c>
      <c r="K132" s="83" t="str">
        <f>VLOOKUP(B132,[1]查询时间段分门店销售汇总!$A:$I,9,0)</f>
        <v>32.71%</v>
      </c>
      <c r="L132" s="82">
        <v>10235.88</v>
      </c>
      <c r="M132" s="82">
        <v>3228.519</v>
      </c>
      <c r="N132" s="83">
        <v>0.3271</v>
      </c>
      <c r="O132" s="82">
        <f t="shared" si="24"/>
        <v>1056.0485649</v>
      </c>
      <c r="P132" s="84">
        <f t="shared" ref="P132:P149" si="26">S132*10</f>
        <v>38000</v>
      </c>
      <c r="Q132" s="96" t="s">
        <v>234</v>
      </c>
      <c r="R132" s="97">
        <f t="shared" ref="R132:R149" si="27">P132*Q132</f>
        <v>12429.8</v>
      </c>
      <c r="S132" s="84">
        <v>3800</v>
      </c>
      <c r="T132" s="96" t="s">
        <v>234</v>
      </c>
      <c r="U132" s="97">
        <f t="shared" ref="U132:U149" si="28">S132*T132</f>
        <v>1242.98</v>
      </c>
      <c r="V132" s="95"/>
      <c r="W132" s="95"/>
      <c r="X132" s="95"/>
    </row>
    <row r="133" s="19" customFormat="1" ht="17" customHeight="1" spans="1:24">
      <c r="A133" s="37">
        <v>131</v>
      </c>
      <c r="B133" s="38">
        <v>105751</v>
      </c>
      <c r="C133" s="39" t="s">
        <v>235</v>
      </c>
      <c r="D133" s="39" t="s">
        <v>128</v>
      </c>
      <c r="E133" s="45" t="s">
        <v>19</v>
      </c>
      <c r="F133" s="64">
        <v>4</v>
      </c>
      <c r="G133" s="61" t="s">
        <v>20</v>
      </c>
      <c r="H133" s="45"/>
      <c r="I133" s="81">
        <v>50</v>
      </c>
      <c r="J133" s="82">
        <f t="shared" ref="J133:J147" si="29">M133*10</f>
        <v>32286.8</v>
      </c>
      <c r="K133" s="83" t="str">
        <f>VLOOKUP(B133,[1]查询时间段分门店销售汇总!$A:$I,9,0)</f>
        <v>30.05%</v>
      </c>
      <c r="L133" s="82">
        <v>9401.87</v>
      </c>
      <c r="M133" s="82">
        <v>3228.68</v>
      </c>
      <c r="N133" s="83">
        <v>0.3005</v>
      </c>
      <c r="O133" s="82">
        <f t="shared" si="24"/>
        <v>970.21834</v>
      </c>
      <c r="P133" s="84">
        <f t="shared" si="26"/>
        <v>38000</v>
      </c>
      <c r="Q133" s="96" t="s">
        <v>236</v>
      </c>
      <c r="R133" s="97">
        <f t="shared" si="27"/>
        <v>11419</v>
      </c>
      <c r="S133" s="84">
        <v>3800</v>
      </c>
      <c r="T133" s="96" t="s">
        <v>236</v>
      </c>
      <c r="U133" s="97">
        <f t="shared" si="28"/>
        <v>1141.9</v>
      </c>
      <c r="V133" s="95"/>
      <c r="W133" s="95"/>
      <c r="X133" s="95"/>
    </row>
    <row r="134" s="19" customFormat="1" ht="17" customHeight="1" spans="1:24">
      <c r="A134" s="37">
        <v>132</v>
      </c>
      <c r="B134" s="38">
        <v>713</v>
      </c>
      <c r="C134" s="39" t="s">
        <v>237</v>
      </c>
      <c r="D134" s="39" t="s">
        <v>117</v>
      </c>
      <c r="E134" s="45" t="s">
        <v>103</v>
      </c>
      <c r="F134" s="64"/>
      <c r="G134" s="61" t="s">
        <v>20</v>
      </c>
      <c r="H134" s="45"/>
      <c r="I134" s="81">
        <v>50</v>
      </c>
      <c r="J134" s="82">
        <f t="shared" si="29"/>
        <v>34450.45</v>
      </c>
      <c r="K134" s="83" t="str">
        <f>VLOOKUP(B134,[1]查询时间段分门店销售汇总!$A:$I,9,0)</f>
        <v>33.45%</v>
      </c>
      <c r="L134" s="82">
        <v>11191.34</v>
      </c>
      <c r="M134" s="82">
        <v>3445.045</v>
      </c>
      <c r="N134" s="83">
        <v>0.3345</v>
      </c>
      <c r="O134" s="82">
        <f t="shared" si="24"/>
        <v>1152.3675525</v>
      </c>
      <c r="P134" s="84">
        <f t="shared" si="26"/>
        <v>39500</v>
      </c>
      <c r="Q134" s="96" t="s">
        <v>238</v>
      </c>
      <c r="R134" s="97">
        <f t="shared" si="27"/>
        <v>13212.75</v>
      </c>
      <c r="S134" s="84">
        <v>3950</v>
      </c>
      <c r="T134" s="96" t="s">
        <v>238</v>
      </c>
      <c r="U134" s="97">
        <f t="shared" si="28"/>
        <v>1321.275</v>
      </c>
      <c r="V134" s="95"/>
      <c r="W134" s="95"/>
      <c r="X134" s="95"/>
    </row>
    <row r="135" s="19" customFormat="1" ht="15" customHeight="1" spans="1:24">
      <c r="A135" s="37">
        <v>133</v>
      </c>
      <c r="B135" s="38">
        <v>706</v>
      </c>
      <c r="C135" s="39" t="s">
        <v>239</v>
      </c>
      <c r="D135" s="39" t="s">
        <v>128</v>
      </c>
      <c r="E135" s="45" t="s">
        <v>103</v>
      </c>
      <c r="F135" s="64">
        <v>5</v>
      </c>
      <c r="G135" s="61" t="s">
        <v>20</v>
      </c>
      <c r="H135" s="45"/>
      <c r="I135" s="81">
        <v>50</v>
      </c>
      <c r="J135" s="82">
        <f t="shared" si="29"/>
        <v>34776.19</v>
      </c>
      <c r="K135" s="83" t="str">
        <f>VLOOKUP(B135,[1]查询时间段分门店销售汇总!$A:$I,9,0)</f>
        <v>33.2%</v>
      </c>
      <c r="L135" s="82">
        <v>11214.48</v>
      </c>
      <c r="M135" s="82">
        <v>3477.619</v>
      </c>
      <c r="N135" s="83">
        <v>0.332</v>
      </c>
      <c r="O135" s="82">
        <f t="shared" si="24"/>
        <v>1154.569508</v>
      </c>
      <c r="P135" s="84">
        <f t="shared" si="26"/>
        <v>39500</v>
      </c>
      <c r="Q135" s="96" t="s">
        <v>240</v>
      </c>
      <c r="R135" s="97">
        <f t="shared" si="27"/>
        <v>13114</v>
      </c>
      <c r="S135" s="84">
        <v>3950</v>
      </c>
      <c r="T135" s="96" t="s">
        <v>240</v>
      </c>
      <c r="U135" s="97">
        <f t="shared" si="28"/>
        <v>1311.4</v>
      </c>
      <c r="V135" s="95"/>
      <c r="W135" s="95"/>
      <c r="X135" s="95"/>
    </row>
    <row r="136" s="19" customFormat="1" ht="15" customHeight="1" spans="1:24">
      <c r="A136" s="37">
        <v>134</v>
      </c>
      <c r="B136" s="38">
        <v>716</v>
      </c>
      <c r="C136" s="39" t="s">
        <v>241</v>
      </c>
      <c r="D136" s="39" t="s">
        <v>128</v>
      </c>
      <c r="E136" s="45" t="s">
        <v>103</v>
      </c>
      <c r="F136" s="64"/>
      <c r="G136" s="58" t="s">
        <v>20</v>
      </c>
      <c r="H136" s="45"/>
      <c r="I136" s="81">
        <v>50</v>
      </c>
      <c r="J136" s="82">
        <f t="shared" si="29"/>
        <v>34949.83</v>
      </c>
      <c r="K136" s="83" t="str">
        <f>VLOOKUP(B136,[1]查询时间段分门店销售汇总!$A:$I,9,0)</f>
        <v>33.38%</v>
      </c>
      <c r="L136" s="82">
        <v>11333.24</v>
      </c>
      <c r="M136" s="82">
        <v>3494.983</v>
      </c>
      <c r="N136" s="83">
        <v>0.3338</v>
      </c>
      <c r="O136" s="82">
        <f t="shared" si="24"/>
        <v>1166.6253254</v>
      </c>
      <c r="P136" s="84">
        <f t="shared" si="26"/>
        <v>39500</v>
      </c>
      <c r="Q136" s="96" t="s">
        <v>242</v>
      </c>
      <c r="R136" s="97">
        <f t="shared" si="27"/>
        <v>13185.1</v>
      </c>
      <c r="S136" s="84">
        <v>3950</v>
      </c>
      <c r="T136" s="96" t="s">
        <v>242</v>
      </c>
      <c r="U136" s="97">
        <f t="shared" si="28"/>
        <v>1318.51</v>
      </c>
      <c r="V136" s="95"/>
      <c r="W136" s="95"/>
      <c r="X136" s="95"/>
    </row>
    <row r="137" s="19" customFormat="1" ht="15" customHeight="1" spans="1:24">
      <c r="A137" s="37">
        <v>135</v>
      </c>
      <c r="B137" s="38">
        <v>594</v>
      </c>
      <c r="C137" s="39" t="s">
        <v>243</v>
      </c>
      <c r="D137" s="39" t="s">
        <v>128</v>
      </c>
      <c r="E137" s="38" t="s">
        <v>103</v>
      </c>
      <c r="F137" s="49">
        <v>6</v>
      </c>
      <c r="G137" s="44" t="s">
        <v>20</v>
      </c>
      <c r="H137" s="45"/>
      <c r="I137" s="81">
        <v>50</v>
      </c>
      <c r="J137" s="82">
        <f t="shared" si="29"/>
        <v>35296.44</v>
      </c>
      <c r="K137" s="83" t="str">
        <f>VLOOKUP(B137,[1]查询时间段分门店销售汇总!$A:$I,9,0)</f>
        <v>31.59%</v>
      </c>
      <c r="L137" s="82">
        <v>10834.86</v>
      </c>
      <c r="M137" s="82">
        <v>3529.644</v>
      </c>
      <c r="N137" s="83">
        <v>0.3159</v>
      </c>
      <c r="O137" s="82">
        <f t="shared" si="24"/>
        <v>1115.0145396</v>
      </c>
      <c r="P137" s="84">
        <f t="shared" si="26"/>
        <v>40500</v>
      </c>
      <c r="Q137" s="96" t="s">
        <v>244</v>
      </c>
      <c r="R137" s="97">
        <f t="shared" si="27"/>
        <v>12793.95</v>
      </c>
      <c r="S137" s="84">
        <v>4050</v>
      </c>
      <c r="T137" s="96" t="s">
        <v>244</v>
      </c>
      <c r="U137" s="97">
        <f t="shared" si="28"/>
        <v>1279.395</v>
      </c>
      <c r="V137" s="95"/>
      <c r="W137" s="95"/>
      <c r="X137" s="95"/>
    </row>
    <row r="138" s="19" customFormat="1" ht="15" customHeight="1" spans="1:24">
      <c r="A138" s="37">
        <v>136</v>
      </c>
      <c r="B138" s="38">
        <v>102565</v>
      </c>
      <c r="C138" s="39" t="s">
        <v>245</v>
      </c>
      <c r="D138" s="39" t="s">
        <v>128</v>
      </c>
      <c r="E138" s="38" t="s">
        <v>35</v>
      </c>
      <c r="F138" s="48"/>
      <c r="G138" s="44" t="s">
        <v>20</v>
      </c>
      <c r="H138" s="63"/>
      <c r="I138" s="81">
        <v>50</v>
      </c>
      <c r="J138" s="82">
        <f t="shared" si="29"/>
        <v>36041.34</v>
      </c>
      <c r="K138" s="83">
        <v>0.3</v>
      </c>
      <c r="L138" s="82">
        <v>10021.37</v>
      </c>
      <c r="M138" s="82">
        <v>3604.134</v>
      </c>
      <c r="N138" s="83">
        <v>0.3</v>
      </c>
      <c r="O138" s="82">
        <f t="shared" si="24"/>
        <v>1081.2402</v>
      </c>
      <c r="P138" s="84">
        <f t="shared" si="26"/>
        <v>41500</v>
      </c>
      <c r="Q138" s="96">
        <v>0.33</v>
      </c>
      <c r="R138" s="97">
        <f t="shared" si="27"/>
        <v>13695</v>
      </c>
      <c r="S138" s="84">
        <v>4150</v>
      </c>
      <c r="T138" s="96">
        <v>0.33</v>
      </c>
      <c r="U138" s="97">
        <f t="shared" si="28"/>
        <v>1369.5</v>
      </c>
      <c r="V138" s="95"/>
      <c r="W138" s="95"/>
      <c r="X138" s="95"/>
    </row>
    <row r="139" s="19" customFormat="1" ht="15" customHeight="1" spans="1:24">
      <c r="A139" s="37">
        <v>137</v>
      </c>
      <c r="B139" s="38">
        <v>122198</v>
      </c>
      <c r="C139" s="39" t="s">
        <v>246</v>
      </c>
      <c r="D139" s="39" t="s">
        <v>128</v>
      </c>
      <c r="E139" s="38" t="s">
        <v>19</v>
      </c>
      <c r="F139" s="46">
        <v>7</v>
      </c>
      <c r="G139" s="41" t="s">
        <v>20</v>
      </c>
      <c r="H139" s="42"/>
      <c r="I139" s="81">
        <v>50</v>
      </c>
      <c r="J139" s="82">
        <f t="shared" si="29"/>
        <v>36133.4</v>
      </c>
      <c r="K139" s="83">
        <v>0.3</v>
      </c>
      <c r="L139" s="82">
        <v>10073.59</v>
      </c>
      <c r="M139" s="82">
        <v>3613.34</v>
      </c>
      <c r="N139" s="83">
        <v>0.3</v>
      </c>
      <c r="O139" s="82">
        <f t="shared" si="24"/>
        <v>1084.002</v>
      </c>
      <c r="P139" s="84">
        <f t="shared" si="26"/>
        <v>41500</v>
      </c>
      <c r="Q139" s="96">
        <v>0.3</v>
      </c>
      <c r="R139" s="97">
        <f t="shared" si="27"/>
        <v>12450</v>
      </c>
      <c r="S139" s="84">
        <v>4150</v>
      </c>
      <c r="T139" s="96">
        <v>0.3</v>
      </c>
      <c r="U139" s="97">
        <f t="shared" si="28"/>
        <v>1245</v>
      </c>
      <c r="V139" s="95"/>
      <c r="W139" s="95"/>
      <c r="X139" s="95"/>
    </row>
    <row r="140" s="19" customFormat="1" ht="15" customHeight="1" spans="1:24">
      <c r="A140" s="37">
        <v>138</v>
      </c>
      <c r="B140" s="38">
        <v>733</v>
      </c>
      <c r="C140" s="39" t="s">
        <v>247</v>
      </c>
      <c r="D140" s="39" t="s">
        <v>128</v>
      </c>
      <c r="E140" s="38" t="s">
        <v>19</v>
      </c>
      <c r="F140" s="40"/>
      <c r="G140" s="44" t="s">
        <v>20</v>
      </c>
      <c r="H140" s="45"/>
      <c r="I140" s="81">
        <v>50</v>
      </c>
      <c r="J140" s="82">
        <f t="shared" si="29"/>
        <v>36564.16</v>
      </c>
      <c r="K140" s="83" t="str">
        <f>VLOOKUP(B140,[1]查询时间段分门店销售汇总!$A:$I,9,0)</f>
        <v>35.89%</v>
      </c>
      <c r="L140" s="82">
        <v>12764.52</v>
      </c>
      <c r="M140" s="82">
        <v>3656.416</v>
      </c>
      <c r="N140" s="83">
        <v>0.3589</v>
      </c>
      <c r="O140" s="82">
        <f t="shared" si="24"/>
        <v>1312.2877024</v>
      </c>
      <c r="P140" s="84">
        <f t="shared" si="26"/>
        <v>41500</v>
      </c>
      <c r="Q140" s="96" t="s">
        <v>248</v>
      </c>
      <c r="R140" s="97">
        <f t="shared" si="27"/>
        <v>14894.35</v>
      </c>
      <c r="S140" s="84">
        <v>4150</v>
      </c>
      <c r="T140" s="96" t="s">
        <v>248</v>
      </c>
      <c r="U140" s="97">
        <f t="shared" si="28"/>
        <v>1489.435</v>
      </c>
      <c r="V140" s="95"/>
      <c r="W140" s="95"/>
      <c r="X140" s="95"/>
    </row>
    <row r="141" s="19" customFormat="1" ht="15" customHeight="1" spans="1:24">
      <c r="A141" s="37">
        <v>139</v>
      </c>
      <c r="B141" s="38">
        <v>113008</v>
      </c>
      <c r="C141" s="39" t="s">
        <v>249</v>
      </c>
      <c r="D141" s="39" t="s">
        <v>128</v>
      </c>
      <c r="E141" s="38" t="s">
        <v>22</v>
      </c>
      <c r="F141" s="43"/>
      <c r="G141" s="44" t="s">
        <v>20</v>
      </c>
      <c r="H141" s="56"/>
      <c r="I141" s="81">
        <v>50</v>
      </c>
      <c r="J141" s="82">
        <f t="shared" si="29"/>
        <v>37001.29</v>
      </c>
      <c r="K141" s="83">
        <v>0.25</v>
      </c>
      <c r="L141" s="82">
        <v>6861.08</v>
      </c>
      <c r="M141" s="82">
        <v>3700.129</v>
      </c>
      <c r="N141" s="83">
        <v>0.25</v>
      </c>
      <c r="O141" s="82">
        <f t="shared" si="24"/>
        <v>925.03225</v>
      </c>
      <c r="P141" s="84">
        <f t="shared" si="26"/>
        <v>42000</v>
      </c>
      <c r="Q141" s="96">
        <v>0.28</v>
      </c>
      <c r="R141" s="97">
        <f t="shared" si="27"/>
        <v>11760</v>
      </c>
      <c r="S141" s="84">
        <v>4200</v>
      </c>
      <c r="T141" s="96">
        <v>0.28</v>
      </c>
      <c r="U141" s="97">
        <f t="shared" si="28"/>
        <v>1176</v>
      </c>
      <c r="V141" s="95"/>
      <c r="W141" s="95"/>
      <c r="X141" s="95"/>
    </row>
    <row r="142" s="19" customFormat="1" ht="15" customHeight="1" spans="1:24">
      <c r="A142" s="37">
        <v>140</v>
      </c>
      <c r="B142" s="38">
        <v>539</v>
      </c>
      <c r="C142" s="39" t="s">
        <v>250</v>
      </c>
      <c r="D142" s="39" t="s">
        <v>128</v>
      </c>
      <c r="E142" s="38" t="s">
        <v>103</v>
      </c>
      <c r="F142" s="47">
        <v>1</v>
      </c>
      <c r="G142" s="44" t="s">
        <v>20</v>
      </c>
      <c r="H142" s="45"/>
      <c r="I142" s="81">
        <v>50</v>
      </c>
      <c r="J142" s="82">
        <f t="shared" si="29"/>
        <v>37330.42</v>
      </c>
      <c r="K142" s="83" t="str">
        <f>VLOOKUP(B142,[1]查询时间段分门店销售汇总!$A:$I,9,0)</f>
        <v>30.67%</v>
      </c>
      <c r="L142" s="82">
        <v>11143.59</v>
      </c>
      <c r="M142" s="82">
        <v>3733.042</v>
      </c>
      <c r="N142" s="83">
        <v>0.3067</v>
      </c>
      <c r="O142" s="82">
        <f t="shared" si="24"/>
        <v>1144.9239814</v>
      </c>
      <c r="P142" s="84">
        <f t="shared" si="26"/>
        <v>42330</v>
      </c>
      <c r="Q142" s="96" t="s">
        <v>251</v>
      </c>
      <c r="R142" s="97">
        <f t="shared" si="27"/>
        <v>12982.611</v>
      </c>
      <c r="S142" s="84">
        <v>4233</v>
      </c>
      <c r="T142" s="96" t="s">
        <v>251</v>
      </c>
      <c r="U142" s="97">
        <f t="shared" si="28"/>
        <v>1298.2611</v>
      </c>
      <c r="V142" s="95"/>
      <c r="W142" s="95"/>
      <c r="X142" s="95"/>
    </row>
    <row r="143" s="19" customFormat="1" ht="15" customHeight="1" spans="1:24">
      <c r="A143" s="37">
        <v>141</v>
      </c>
      <c r="B143" s="38">
        <v>107728</v>
      </c>
      <c r="C143" s="39" t="s">
        <v>252</v>
      </c>
      <c r="D143" s="39" t="s">
        <v>128</v>
      </c>
      <c r="E143" s="38" t="s">
        <v>103</v>
      </c>
      <c r="F143" s="48"/>
      <c r="G143" s="44" t="s">
        <v>20</v>
      </c>
      <c r="H143" s="45"/>
      <c r="I143" s="81">
        <v>50</v>
      </c>
      <c r="J143" s="82">
        <f t="shared" si="29"/>
        <v>37931.26</v>
      </c>
      <c r="K143" s="83" t="str">
        <f>VLOOKUP(B143,[1]查询时间段分门店销售汇总!$A:$I,9,0)</f>
        <v>30.09%</v>
      </c>
      <c r="L143" s="82">
        <v>11114.52</v>
      </c>
      <c r="M143" s="82">
        <v>3793.126</v>
      </c>
      <c r="N143" s="83">
        <v>0.3009</v>
      </c>
      <c r="O143" s="82">
        <f t="shared" si="24"/>
        <v>1141.3516134</v>
      </c>
      <c r="P143" s="84">
        <f t="shared" si="26"/>
        <v>42930</v>
      </c>
      <c r="Q143" s="96" t="s">
        <v>253</v>
      </c>
      <c r="R143" s="97">
        <f t="shared" si="27"/>
        <v>12917.637</v>
      </c>
      <c r="S143" s="84">
        <v>4293</v>
      </c>
      <c r="T143" s="96" t="s">
        <v>253</v>
      </c>
      <c r="U143" s="97">
        <f t="shared" si="28"/>
        <v>1291.7637</v>
      </c>
      <c r="V143" s="95"/>
      <c r="W143" s="95"/>
      <c r="X143" s="95"/>
    </row>
    <row r="144" s="19" customFormat="1" ht="15" customHeight="1" spans="1:24">
      <c r="A144" s="37">
        <v>142</v>
      </c>
      <c r="B144" s="38">
        <v>721</v>
      </c>
      <c r="C144" s="39" t="s">
        <v>254</v>
      </c>
      <c r="D144" s="39" t="s">
        <v>128</v>
      </c>
      <c r="E144" s="38" t="s">
        <v>103</v>
      </c>
      <c r="F144" s="47">
        <v>2</v>
      </c>
      <c r="G144" s="44" t="s">
        <v>20</v>
      </c>
      <c r="H144" s="45"/>
      <c r="I144" s="81">
        <v>50</v>
      </c>
      <c r="J144" s="82">
        <f t="shared" si="29"/>
        <v>39628.47</v>
      </c>
      <c r="K144" s="83" t="str">
        <f>VLOOKUP(B144,[1]查询时间段分门店销售汇总!$A:$I,9,0)</f>
        <v>32.89%</v>
      </c>
      <c r="L144" s="82">
        <v>12708.61</v>
      </c>
      <c r="M144" s="82">
        <v>3962.847</v>
      </c>
      <c r="N144" s="83">
        <v>0.3289</v>
      </c>
      <c r="O144" s="82">
        <f t="shared" si="24"/>
        <v>1303.3803783</v>
      </c>
      <c r="P144" s="84">
        <f t="shared" si="26"/>
        <v>44630</v>
      </c>
      <c r="Q144" s="96" t="s">
        <v>255</v>
      </c>
      <c r="R144" s="97">
        <f t="shared" si="27"/>
        <v>14678.807</v>
      </c>
      <c r="S144" s="84">
        <v>4463</v>
      </c>
      <c r="T144" s="96" t="s">
        <v>255</v>
      </c>
      <c r="U144" s="97">
        <f t="shared" si="28"/>
        <v>1467.8807</v>
      </c>
      <c r="V144" s="95"/>
      <c r="W144" s="95"/>
      <c r="X144" s="95"/>
    </row>
    <row r="145" s="19" customFormat="1" ht="15" customHeight="1" spans="1:24">
      <c r="A145" s="37">
        <v>143</v>
      </c>
      <c r="B145" s="47">
        <v>717</v>
      </c>
      <c r="C145" s="116" t="s">
        <v>256</v>
      </c>
      <c r="D145" s="116" t="s">
        <v>128</v>
      </c>
      <c r="E145" s="47" t="s">
        <v>103</v>
      </c>
      <c r="F145" s="49"/>
      <c r="G145" s="44" t="s">
        <v>20</v>
      </c>
      <c r="H145" s="45"/>
      <c r="I145" s="81">
        <v>50</v>
      </c>
      <c r="J145" s="82">
        <f t="shared" si="29"/>
        <v>42132.66</v>
      </c>
      <c r="K145" s="83" t="str">
        <f>VLOOKUP(B145,[1]查询时间段分门店销售汇总!$A:$I,9,0)</f>
        <v>30.67%</v>
      </c>
      <c r="L145" s="82">
        <v>12619.32</v>
      </c>
      <c r="M145" s="82">
        <v>4213.266</v>
      </c>
      <c r="N145" s="83">
        <v>0.3067</v>
      </c>
      <c r="O145" s="82">
        <f t="shared" si="24"/>
        <v>1292.2086822</v>
      </c>
      <c r="P145" s="84">
        <f t="shared" si="26"/>
        <v>47130</v>
      </c>
      <c r="Q145" s="96" t="s">
        <v>251</v>
      </c>
      <c r="R145" s="97">
        <f t="shared" si="27"/>
        <v>14454.771</v>
      </c>
      <c r="S145" s="84">
        <v>4713</v>
      </c>
      <c r="T145" s="96" t="s">
        <v>251</v>
      </c>
      <c r="U145" s="97">
        <f t="shared" si="28"/>
        <v>1445.4771</v>
      </c>
      <c r="V145" s="95"/>
      <c r="W145" s="95"/>
      <c r="X145" s="95"/>
    </row>
    <row r="146" s="19" customFormat="1" ht="15" customHeight="1" spans="1:24">
      <c r="A146" s="37">
        <v>144</v>
      </c>
      <c r="B146" s="64">
        <v>587</v>
      </c>
      <c r="C146" s="118" t="s">
        <v>257</v>
      </c>
      <c r="D146" s="118" t="s">
        <v>128</v>
      </c>
      <c r="E146" s="64" t="s">
        <v>103</v>
      </c>
      <c r="F146" s="64">
        <v>3</v>
      </c>
      <c r="G146" s="61" t="s">
        <v>20</v>
      </c>
      <c r="H146" s="45"/>
      <c r="I146" s="81">
        <v>50</v>
      </c>
      <c r="J146" s="82">
        <f t="shared" si="29"/>
        <v>43156.88</v>
      </c>
      <c r="K146" s="83">
        <v>0.3</v>
      </c>
      <c r="L146" s="82">
        <v>12087.75</v>
      </c>
      <c r="M146" s="82">
        <v>4315.688</v>
      </c>
      <c r="N146" s="83">
        <v>0.3</v>
      </c>
      <c r="O146" s="82">
        <f t="shared" si="24"/>
        <v>1294.7064</v>
      </c>
      <c r="P146" s="84">
        <f t="shared" si="26"/>
        <v>48160</v>
      </c>
      <c r="Q146" s="96">
        <v>0.33</v>
      </c>
      <c r="R146" s="97">
        <f t="shared" si="27"/>
        <v>15892.8</v>
      </c>
      <c r="S146" s="84">
        <v>4816</v>
      </c>
      <c r="T146" s="96">
        <v>0.33</v>
      </c>
      <c r="U146" s="97">
        <f t="shared" si="28"/>
        <v>1589.28</v>
      </c>
      <c r="V146" s="95"/>
      <c r="W146" s="95"/>
      <c r="X146" s="95"/>
    </row>
    <row r="147" s="19" customFormat="1" ht="15" customHeight="1" spans="1:24">
      <c r="A147" s="125">
        <v>145</v>
      </c>
      <c r="B147" s="60">
        <v>329</v>
      </c>
      <c r="C147" s="126" t="s">
        <v>258</v>
      </c>
      <c r="D147" s="126" t="s">
        <v>128</v>
      </c>
      <c r="E147" s="60" t="s">
        <v>22</v>
      </c>
      <c r="F147" s="60"/>
      <c r="G147" s="127" t="s">
        <v>20</v>
      </c>
      <c r="H147" s="117"/>
      <c r="I147" s="133">
        <v>50</v>
      </c>
      <c r="J147" s="82">
        <f t="shared" si="29"/>
        <v>31000</v>
      </c>
      <c r="K147" s="83">
        <v>0.3</v>
      </c>
      <c r="L147" s="82">
        <v>36715.41</v>
      </c>
      <c r="M147" s="82">
        <v>3100</v>
      </c>
      <c r="N147" s="134">
        <v>0.3</v>
      </c>
      <c r="O147" s="82">
        <f t="shared" si="24"/>
        <v>930</v>
      </c>
      <c r="P147" s="135">
        <f t="shared" si="26"/>
        <v>36000</v>
      </c>
      <c r="Q147" s="139">
        <v>0.33</v>
      </c>
      <c r="R147" s="97">
        <f t="shared" si="27"/>
        <v>11880</v>
      </c>
      <c r="S147" s="135">
        <v>3600</v>
      </c>
      <c r="T147" s="139">
        <v>0.33</v>
      </c>
      <c r="U147" s="97">
        <f t="shared" si="28"/>
        <v>1188</v>
      </c>
      <c r="V147" s="95"/>
      <c r="W147" s="95"/>
      <c r="X147" s="95"/>
    </row>
    <row r="148" s="21" customFormat="1" ht="15" customHeight="1" spans="1:24">
      <c r="A148" s="128">
        <v>146</v>
      </c>
      <c r="B148" s="129">
        <v>143253</v>
      </c>
      <c r="C148" s="130" t="s">
        <v>259</v>
      </c>
      <c r="D148" s="130" t="s">
        <v>117</v>
      </c>
      <c r="E148" s="120" t="s">
        <v>19</v>
      </c>
      <c r="F148" s="131">
        <v>4</v>
      </c>
      <c r="G148" s="120" t="s">
        <v>20</v>
      </c>
      <c r="H148" s="120" t="s">
        <v>57</v>
      </c>
      <c r="I148" s="120">
        <v>50</v>
      </c>
      <c r="J148" s="90">
        <f>M148*7</f>
        <v>13020</v>
      </c>
      <c r="K148" s="91">
        <v>0.33</v>
      </c>
      <c r="L148" s="90">
        <v>5808</v>
      </c>
      <c r="M148" s="120">
        <v>1860</v>
      </c>
      <c r="N148" s="136">
        <v>0.33</v>
      </c>
      <c r="O148" s="120">
        <f t="shared" si="24"/>
        <v>613.8</v>
      </c>
      <c r="P148" s="92">
        <f>S148*7</f>
        <v>14700</v>
      </c>
      <c r="Q148" s="101">
        <v>0.33</v>
      </c>
      <c r="R148" s="102">
        <f t="shared" si="27"/>
        <v>4851</v>
      </c>
      <c r="S148" s="92">
        <v>2100</v>
      </c>
      <c r="T148" s="101">
        <v>0.33</v>
      </c>
      <c r="U148" s="102">
        <f t="shared" si="28"/>
        <v>693</v>
      </c>
      <c r="V148" s="103"/>
      <c r="W148" s="103"/>
      <c r="X148" s="103"/>
    </row>
    <row r="149" s="21" customFormat="1" spans="1:21">
      <c r="A149" s="128">
        <v>147</v>
      </c>
      <c r="B149" s="132">
        <v>301263</v>
      </c>
      <c r="C149" s="132" t="s">
        <v>260</v>
      </c>
      <c r="D149" s="132" t="s">
        <v>117</v>
      </c>
      <c r="E149" s="120" t="s">
        <v>19</v>
      </c>
      <c r="F149" s="131"/>
      <c r="G149" s="132" t="s">
        <v>20</v>
      </c>
      <c r="H149" s="120" t="s">
        <v>261</v>
      </c>
      <c r="I149" s="120">
        <v>50</v>
      </c>
      <c r="J149" s="90">
        <f>M149*7</f>
        <v>11200</v>
      </c>
      <c r="K149" s="91">
        <v>0.33</v>
      </c>
      <c r="L149" s="90">
        <v>4950</v>
      </c>
      <c r="M149" s="120">
        <v>1600</v>
      </c>
      <c r="N149" s="136">
        <v>0.33</v>
      </c>
      <c r="O149" s="120">
        <f t="shared" si="24"/>
        <v>528</v>
      </c>
      <c r="P149" s="92">
        <f>S149*7</f>
        <v>14700</v>
      </c>
      <c r="Q149" s="140">
        <v>0.33</v>
      </c>
      <c r="R149" s="102">
        <f t="shared" si="27"/>
        <v>4851</v>
      </c>
      <c r="S149" s="132">
        <v>2100</v>
      </c>
      <c r="T149" s="140">
        <v>0.33</v>
      </c>
      <c r="U149" s="102">
        <f t="shared" si="28"/>
        <v>693</v>
      </c>
    </row>
    <row r="150" spans="1:21">
      <c r="A150" s="107"/>
      <c r="B150" s="107"/>
      <c r="C150" s="107"/>
      <c r="D150" s="107"/>
      <c r="E150" s="107"/>
      <c r="F150" s="107"/>
      <c r="G150" s="107"/>
      <c r="H150" s="107"/>
      <c r="I150" s="137"/>
      <c r="J150" s="82">
        <f>SUM(J3:J149)</f>
        <v>5417283.67</v>
      </c>
      <c r="K150" s="83"/>
      <c r="L150" s="82">
        <f>SUM(L3:L149)</f>
        <v>1612193.55</v>
      </c>
      <c r="M150" s="137">
        <f>SUM(M3:M149)</f>
        <v>547623.667</v>
      </c>
      <c r="N150" s="138"/>
      <c r="O150" s="137">
        <f>SUM(O3:O149)</f>
        <v>171641.1459498</v>
      </c>
      <c r="P150" s="107">
        <f>SUM(P3:P149)</f>
        <v>6140870</v>
      </c>
      <c r="Q150" s="107"/>
      <c r="R150" s="107">
        <f>SUM(R3:R149)</f>
        <v>1993178.095</v>
      </c>
      <c r="S150" s="107">
        <f>SUM(S3:S149)</f>
        <v>620477</v>
      </c>
      <c r="T150" s="107"/>
      <c r="U150" s="107">
        <f>SUM(U3:U149)</f>
        <v>201453.6595</v>
      </c>
    </row>
    <row r="151" spans="1:21">
      <c r="A151" s="107"/>
      <c r="B151" s="107"/>
      <c r="C151" s="107"/>
      <c r="D151" s="107"/>
      <c r="E151" s="107"/>
      <c r="F151" s="107"/>
      <c r="G151" s="107"/>
      <c r="H151" s="107"/>
      <c r="I151" s="137"/>
      <c r="J151" s="137"/>
      <c r="K151" s="138"/>
      <c r="L151" s="137"/>
      <c r="M151" s="137"/>
      <c r="N151" s="138"/>
      <c r="O151" s="137"/>
      <c r="P151" s="107"/>
      <c r="Q151" s="107"/>
      <c r="R151" s="107"/>
      <c r="S151" s="107"/>
      <c r="T151" s="107"/>
      <c r="U151" s="107"/>
    </row>
  </sheetData>
  <autoFilter ref="A2:X150">
    <extLst/>
  </autoFilter>
  <mergeCells count="77">
    <mergeCell ref="A1:C1"/>
    <mergeCell ref="J1:L1"/>
    <mergeCell ref="M1:O1"/>
    <mergeCell ref="P1:R1"/>
    <mergeCell ref="S1:U1"/>
    <mergeCell ref="D1:D2"/>
    <mergeCell ref="E1:E2"/>
    <mergeCell ref="F1:F2"/>
    <mergeCell ref="F3:F4"/>
    <mergeCell ref="F5:F7"/>
    <mergeCell ref="F8:F9"/>
    <mergeCell ref="F10:F11"/>
    <mergeCell ref="F12:F14"/>
    <mergeCell ref="F15:F17"/>
    <mergeCell ref="F18:F19"/>
    <mergeCell ref="F21:F23"/>
    <mergeCell ref="F24:F25"/>
    <mergeCell ref="F26:F27"/>
    <mergeCell ref="F28:F29"/>
    <mergeCell ref="F30:F32"/>
    <mergeCell ref="F33:F34"/>
    <mergeCell ref="F35:F36"/>
    <mergeCell ref="F37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6"/>
    <mergeCell ref="F67:F68"/>
    <mergeCell ref="F69:F70"/>
    <mergeCell ref="F72:F74"/>
    <mergeCell ref="F75:F76"/>
    <mergeCell ref="F77:F79"/>
    <mergeCell ref="F80:F81"/>
    <mergeCell ref="F82:F83"/>
    <mergeCell ref="F84:F86"/>
    <mergeCell ref="F87:F88"/>
    <mergeCell ref="F89:F90"/>
    <mergeCell ref="F91:F92"/>
    <mergeCell ref="F93:F95"/>
    <mergeCell ref="F96:F97"/>
    <mergeCell ref="F98:F99"/>
    <mergeCell ref="F100:F101"/>
    <mergeCell ref="F102:F103"/>
    <mergeCell ref="F104:F105"/>
    <mergeCell ref="F106:F107"/>
    <mergeCell ref="F108:F109"/>
    <mergeCell ref="F110:F111"/>
    <mergeCell ref="F112:F114"/>
    <mergeCell ref="F115:F116"/>
    <mergeCell ref="F117:F118"/>
    <mergeCell ref="F119:F120"/>
    <mergeCell ref="F121:F122"/>
    <mergeCell ref="F123:F124"/>
    <mergeCell ref="F125:F126"/>
    <mergeCell ref="F127:F128"/>
    <mergeCell ref="F129:F130"/>
    <mergeCell ref="F131:F132"/>
    <mergeCell ref="F133:F134"/>
    <mergeCell ref="F135:F136"/>
    <mergeCell ref="F137:F138"/>
    <mergeCell ref="F139:F141"/>
    <mergeCell ref="F142:F143"/>
    <mergeCell ref="F144:F145"/>
    <mergeCell ref="F146:F147"/>
    <mergeCell ref="F148:F149"/>
    <mergeCell ref="G1:G2"/>
    <mergeCell ref="H1:H2"/>
    <mergeCell ref="I1:I2"/>
  </mergeCells>
  <conditionalFormatting sqref="B92">
    <cfRule type="duplicateValues" dxfId="0" priority="4"/>
  </conditionalFormatting>
  <conditionalFormatting sqref="B98">
    <cfRule type="duplicateValues" dxfId="0" priority="3"/>
  </conditionalFormatting>
  <conditionalFormatting sqref="B99">
    <cfRule type="duplicateValues" dxfId="0" priority="5"/>
  </conditionalFormatting>
  <conditionalFormatting sqref="B112">
    <cfRule type="duplicateValues" dxfId="0" priority="1"/>
  </conditionalFormatting>
  <conditionalFormatting sqref="B138">
    <cfRule type="duplicateValues" dxfId="0" priority="2"/>
  </conditionalFormatting>
  <pageMargins left="0.75" right="0.75" top="1" bottom="1" header="0.5" footer="0.5"/>
  <headerFooter/>
  <ignoredErrors>
    <ignoredError sqref="T32:T34 T28:T29 T57:T61 T45:T50 T42:T43 T37:T40 T64:T66 T82 T72:T80 T69:T70 T110:T112 T106:T107 T101:T104 T84:T98 T114:T115 T128:T137 T125:T126 T123 T117:T120 T140 T148:T149 T142:T145 Q110:Q112 Q106:Q107 Q114:Q115 Q128:Q137 Q125:Q126 Q123 Q117:Q120 Q140 Q148:Q149 Q142:Q145 Q66 Q82 Q72:Q80 Q69:Q70 Q101:Q104 Q84:Q98 Q32:Q34 Q28:Q29 Q57:Q61 Q45:Q50 Q42:Q43 Q37:Q40 Q64:Q65 T5 T10 T19 Q5 Q10 Q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2" sqref="A2:E11"/>
    </sheetView>
  </sheetViews>
  <sheetFormatPr defaultColWidth="9" defaultRowHeight="28" customHeight="1"/>
  <cols>
    <col min="1" max="1" width="15.6230769230769" style="1" customWidth="1"/>
    <col min="2" max="2" width="17" style="1" customWidth="1"/>
    <col min="3" max="3" width="18" style="1" customWidth="1"/>
    <col min="4" max="5" width="14" style="1" customWidth="1"/>
    <col min="6" max="6" width="21.5" style="2" customWidth="1"/>
    <col min="7" max="8" width="18.8769230769231" style="3" customWidth="1"/>
    <col min="9" max="9" width="26.8769230769231" customWidth="1"/>
  </cols>
  <sheetData>
    <row r="1" ht="29.5" customHeight="1" spans="1:9">
      <c r="A1" s="4" t="s">
        <v>262</v>
      </c>
      <c r="B1" s="4"/>
      <c r="C1" s="4"/>
      <c r="D1" s="4"/>
      <c r="E1" s="4"/>
      <c r="F1" s="5"/>
      <c r="G1" s="4"/>
      <c r="H1" s="4"/>
      <c r="I1" s="4"/>
    </row>
    <row r="2" customHeight="1" spans="1:9">
      <c r="A2" s="6" t="s">
        <v>263</v>
      </c>
      <c r="B2" s="6" t="s">
        <v>264</v>
      </c>
      <c r="C2" s="6" t="s">
        <v>265</v>
      </c>
      <c r="D2" s="6" t="s">
        <v>266</v>
      </c>
      <c r="E2" s="6" t="s">
        <v>267</v>
      </c>
      <c r="F2" s="7" t="s">
        <v>268</v>
      </c>
      <c r="G2" s="8" t="s">
        <v>269</v>
      </c>
      <c r="H2" s="8" t="s">
        <v>270</v>
      </c>
      <c r="I2" s="16" t="s">
        <v>271</v>
      </c>
    </row>
    <row r="3" ht="28.75" customHeight="1" spans="1:9">
      <c r="A3" s="6"/>
      <c r="B3" s="6"/>
      <c r="C3" s="6"/>
      <c r="D3" s="6"/>
      <c r="E3" s="6"/>
      <c r="F3" s="7"/>
      <c r="G3" s="8" t="s">
        <v>272</v>
      </c>
      <c r="H3" s="8" t="s">
        <v>273</v>
      </c>
      <c r="I3" s="16"/>
    </row>
    <row r="4" ht="45" customHeight="1" spans="1:9">
      <c r="A4" s="9" t="s">
        <v>103</v>
      </c>
      <c r="B4" s="10">
        <v>29</v>
      </c>
      <c r="C4" s="10">
        <v>961173</v>
      </c>
      <c r="D4" s="10">
        <v>288414</v>
      </c>
      <c r="E4" s="11">
        <f>D4/C4</f>
        <v>0.30006460855642</v>
      </c>
      <c r="F4" s="12">
        <v>1</v>
      </c>
      <c r="G4" s="8">
        <v>200</v>
      </c>
      <c r="H4" s="8">
        <v>1600</v>
      </c>
      <c r="I4" s="17" t="s">
        <v>274</v>
      </c>
    </row>
    <row r="5" ht="48" customHeight="1" spans="1:9">
      <c r="A5" s="9" t="s">
        <v>22</v>
      </c>
      <c r="B5" s="10">
        <v>25</v>
      </c>
      <c r="C5" s="10">
        <v>716266</v>
      </c>
      <c r="D5" s="10">
        <v>242625</v>
      </c>
      <c r="E5" s="11">
        <f t="shared" ref="E5:E10" si="0">D5/C5</f>
        <v>0.338735888622383</v>
      </c>
      <c r="F5" s="12"/>
      <c r="G5" s="8">
        <v>200</v>
      </c>
      <c r="H5" s="8">
        <v>1900</v>
      </c>
      <c r="I5" s="17" t="s">
        <v>275</v>
      </c>
    </row>
    <row r="6" customHeight="1" spans="1:9">
      <c r="A6" s="9" t="s">
        <v>19</v>
      </c>
      <c r="B6" s="10">
        <v>31</v>
      </c>
      <c r="C6" s="10">
        <v>893881</v>
      </c>
      <c r="D6" s="10">
        <v>292557</v>
      </c>
      <c r="E6" s="11">
        <f t="shared" si="0"/>
        <v>0.327288531694935</v>
      </c>
      <c r="F6" s="12">
        <v>2</v>
      </c>
      <c r="G6" s="8">
        <v>200</v>
      </c>
      <c r="H6" s="8">
        <v>2550</v>
      </c>
      <c r="I6" s="17" t="s">
        <v>276</v>
      </c>
    </row>
    <row r="7" ht="28.75" customHeight="1" spans="1:9">
      <c r="A7" s="9" t="s">
        <v>35</v>
      </c>
      <c r="B7" s="10">
        <v>31</v>
      </c>
      <c r="C7" s="10">
        <v>1324503</v>
      </c>
      <c r="D7" s="10">
        <v>376772</v>
      </c>
      <c r="E7" s="11">
        <f t="shared" si="0"/>
        <v>0.284462926848788</v>
      </c>
      <c r="F7" s="12"/>
      <c r="G7" s="8">
        <v>200</v>
      </c>
      <c r="H7" s="8">
        <v>2750</v>
      </c>
      <c r="I7" s="18"/>
    </row>
    <row r="8" customHeight="1" spans="1:9">
      <c r="A8" s="9" t="s">
        <v>24</v>
      </c>
      <c r="B8" s="10">
        <v>17</v>
      </c>
      <c r="C8" s="10">
        <v>1002990</v>
      </c>
      <c r="D8" s="10">
        <v>279412</v>
      </c>
      <c r="E8" s="11">
        <f t="shared" si="0"/>
        <v>0.278579048644553</v>
      </c>
      <c r="F8" s="12">
        <v>3</v>
      </c>
      <c r="G8" s="8">
        <v>150</v>
      </c>
      <c r="H8" s="8">
        <v>1600</v>
      </c>
      <c r="I8" s="18"/>
    </row>
    <row r="9" customHeight="1" spans="1:9">
      <c r="A9" s="9" t="s">
        <v>79</v>
      </c>
      <c r="B9" s="10">
        <v>7</v>
      </c>
      <c r="C9" s="10">
        <v>204239</v>
      </c>
      <c r="D9" s="10">
        <v>66256</v>
      </c>
      <c r="E9" s="11">
        <f t="shared" si="0"/>
        <v>0.324404251881374</v>
      </c>
      <c r="F9" s="12"/>
      <c r="G9" s="8">
        <v>150</v>
      </c>
      <c r="H9" s="8">
        <v>450</v>
      </c>
      <c r="I9" s="18"/>
    </row>
    <row r="10" customHeight="1" spans="1:9">
      <c r="A10" s="9" t="s">
        <v>32</v>
      </c>
      <c r="B10" s="10">
        <v>5</v>
      </c>
      <c r="C10" s="10">
        <v>214318</v>
      </c>
      <c r="D10" s="10">
        <v>66155</v>
      </c>
      <c r="E10" s="11">
        <f t="shared" si="0"/>
        <v>0.308676826024879</v>
      </c>
      <c r="F10" s="12"/>
      <c r="G10" s="8">
        <v>150</v>
      </c>
      <c r="H10" s="8">
        <v>450</v>
      </c>
      <c r="I10" s="18"/>
    </row>
    <row r="11" customHeight="1" spans="1:9">
      <c r="A11" s="13" t="s">
        <v>277</v>
      </c>
      <c r="B11" s="13">
        <v>145</v>
      </c>
      <c r="C11" s="13">
        <f>SUM(C4:C10)</f>
        <v>5317370</v>
      </c>
      <c r="D11" s="13">
        <f>SUM(D4:D10)</f>
        <v>1612191</v>
      </c>
      <c r="E11" s="14">
        <v>0.317</v>
      </c>
      <c r="F11" s="15"/>
      <c r="G11" s="13">
        <f>SUM(G4:G10)</f>
        <v>1250</v>
      </c>
      <c r="H11" s="13"/>
      <c r="I11" s="18"/>
    </row>
  </sheetData>
  <mergeCells count="11">
    <mergeCell ref="A1:I1"/>
    <mergeCell ref="A2:A3"/>
    <mergeCell ref="B2:B3"/>
    <mergeCell ref="C2:C3"/>
    <mergeCell ref="D2:D3"/>
    <mergeCell ref="E2:E3"/>
    <mergeCell ref="F2:F3"/>
    <mergeCell ref="F4:F5"/>
    <mergeCell ref="F6:F7"/>
    <mergeCell ref="F8:F10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春节期间2.9-2.18日门店销售毛利额目标及任务</vt:lpstr>
      <vt:lpstr>片区目标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2006-09-16T00:00:00Z</dcterms:created>
  <dcterms:modified xsi:type="dcterms:W3CDTF">2024-02-07T07:29:15Z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