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4"/>
  </bookViews>
  <sheets>
    <sheet name="11.9-11.15销售任务完成率" sheetId="1" r:id="rId1"/>
    <sheet name="片区PK任务完成率" sheetId="2" r:id="rId2"/>
    <sheet name="一阶段销售完成门店奖励明细" sheetId="3" r:id="rId3"/>
    <sheet name="超毛奖励分配明细表" sheetId="4" r:id="rId4"/>
    <sheet name="门店PK金奖励及退回明细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<sst xmlns="http://schemas.openxmlformats.org/spreadsheetml/2006/main" count="1876" uniqueCount="565">
  <si>
    <t>双十一活动 11.9-11.15</t>
  </si>
  <si>
    <t>PK金</t>
  </si>
  <si>
    <t>一阶段（11.9-11.12）</t>
  </si>
  <si>
    <t>（11.9-11.12）原数据</t>
  </si>
  <si>
    <t>一阶段完成情况</t>
  </si>
  <si>
    <t>二阶段（11.13-11.15）</t>
  </si>
  <si>
    <t>（11.13-11.15）原数据</t>
  </si>
  <si>
    <t>二阶段完成情况</t>
  </si>
  <si>
    <t>序号</t>
  </si>
  <si>
    <t>门店ID</t>
  </si>
  <si>
    <t>门店名称</t>
  </si>
  <si>
    <t>片区名称</t>
  </si>
  <si>
    <t>分组</t>
  </si>
  <si>
    <t>PK时间</t>
  </si>
  <si>
    <t>是否修改时间</t>
  </si>
  <si>
    <t>日均PK金</t>
  </si>
  <si>
    <t>4天PK金</t>
  </si>
  <si>
    <t>销售</t>
  </si>
  <si>
    <t>毛利率</t>
  </si>
  <si>
    <t>毛利</t>
  </si>
  <si>
    <t>4天销售额</t>
  </si>
  <si>
    <t>4天毛利额</t>
  </si>
  <si>
    <t>收入</t>
  </si>
  <si>
    <t>任务完成率</t>
  </si>
  <si>
    <t>门店总奖励</t>
  </si>
  <si>
    <t>毛利额差额</t>
  </si>
  <si>
    <t>毛利额达标奖励</t>
  </si>
  <si>
    <t>3天销售</t>
  </si>
  <si>
    <t>3天毛利</t>
  </si>
  <si>
    <t>邛崃市临邛镇凤凰大道药店</t>
  </si>
  <si>
    <t>城郊一片</t>
  </si>
  <si>
    <t>11.10-11.13</t>
  </si>
  <si>
    <t>大邑蜀望路店</t>
  </si>
  <si>
    <t>大邑南街店</t>
  </si>
  <si>
    <t>11.9-11.12</t>
  </si>
  <si>
    <t>40.04%</t>
  </si>
  <si>
    <t>元通大道店</t>
  </si>
  <si>
    <t>34.3%</t>
  </si>
  <si>
    <t>潘家街店</t>
  </si>
  <si>
    <t>30.77%</t>
  </si>
  <si>
    <t>都江堰宝莲路</t>
  </si>
  <si>
    <t>32.75%</t>
  </si>
  <si>
    <t>大邑县晋源镇东壕沟段药店</t>
  </si>
  <si>
    <t>28.14%</t>
  </si>
  <si>
    <t>观音阁店</t>
  </si>
  <si>
    <t>29.47%</t>
  </si>
  <si>
    <t>金巷西街店</t>
  </si>
  <si>
    <t>31.29%</t>
  </si>
  <si>
    <t>邛崃市羊安镇永康大道药店</t>
  </si>
  <si>
    <t>32.26%</t>
  </si>
  <si>
    <t>都江堰幸福镇翔凤路药店</t>
  </si>
  <si>
    <t>29.88%</t>
  </si>
  <si>
    <t>邛崃翠荫街</t>
  </si>
  <si>
    <t>31.97%</t>
  </si>
  <si>
    <t>都江堰聚源镇药店</t>
  </si>
  <si>
    <t>28.42%</t>
  </si>
  <si>
    <t>大邑县新场镇文昌街药店</t>
  </si>
  <si>
    <t>31.1%</t>
  </si>
  <si>
    <t>都江堰药店</t>
  </si>
  <si>
    <t>29.01%</t>
  </si>
  <si>
    <t>都江堰市蒲阳路药店</t>
  </si>
  <si>
    <t>27.59%</t>
  </si>
  <si>
    <t>都江堰奎光路中段药店</t>
  </si>
  <si>
    <t>32.93%</t>
  </si>
  <si>
    <t>大邑县安仁镇千禧街药店</t>
  </si>
  <si>
    <t>29.56%</t>
  </si>
  <si>
    <t>都江堰市蒲阳镇堰问道西路药店</t>
  </si>
  <si>
    <t>33.32%</t>
  </si>
  <si>
    <t>都江堰景中路店</t>
  </si>
  <si>
    <t>25.88%</t>
  </si>
  <si>
    <t>四川太极大邑县晋原镇北街药店</t>
  </si>
  <si>
    <t>34.35%</t>
  </si>
  <si>
    <t>大邑县晋原镇东街药店</t>
  </si>
  <si>
    <t>33.12%</t>
  </si>
  <si>
    <t>大邑县晋原镇子龙路店</t>
  </si>
  <si>
    <t>28.81%</t>
  </si>
  <si>
    <t>大邑县晋原镇通达东路五段药店</t>
  </si>
  <si>
    <t>30.79%</t>
  </si>
  <si>
    <t>邛崃市临邛镇洪川小区药店</t>
  </si>
  <si>
    <t>28.85%</t>
  </si>
  <si>
    <t>大邑县沙渠镇方圆路药店</t>
  </si>
  <si>
    <t>32.87%</t>
  </si>
  <si>
    <t>大邑县晋原镇内蒙古大道桃源药店</t>
  </si>
  <si>
    <t>30.05%</t>
  </si>
  <si>
    <t>杏林路</t>
  </si>
  <si>
    <t>11.11-11.14</t>
  </si>
  <si>
    <t>只pk11-12号（9号停电）</t>
  </si>
  <si>
    <t>邛崃中心药店</t>
  </si>
  <si>
    <t>崇州中心店</t>
  </si>
  <si>
    <t>崇州片区</t>
  </si>
  <si>
    <t>35.63%</t>
  </si>
  <si>
    <t>三江店</t>
  </si>
  <si>
    <t>31.49%</t>
  </si>
  <si>
    <t>蜀州中路店</t>
  </si>
  <si>
    <t>30.66%</t>
  </si>
  <si>
    <t>金带街药店</t>
  </si>
  <si>
    <t>30.42%</t>
  </si>
  <si>
    <t>永康东路药店</t>
  </si>
  <si>
    <t>25.9%</t>
  </si>
  <si>
    <t>怀远店</t>
  </si>
  <si>
    <t>28.79%</t>
  </si>
  <si>
    <t>水碾河</t>
  </si>
  <si>
    <t>东南片区</t>
  </si>
  <si>
    <t>36.33%</t>
  </si>
  <si>
    <t>中和大道药店</t>
  </si>
  <si>
    <t>23.95%</t>
  </si>
  <si>
    <t>剑南大道店</t>
  </si>
  <si>
    <t>30.32%</t>
  </si>
  <si>
    <t>四川太极高新区中和公济桥路药店</t>
  </si>
  <si>
    <t>28.84%</t>
  </si>
  <si>
    <t>双流县西航港街道锦华路一段药店</t>
  </si>
  <si>
    <t>27.77%</t>
  </si>
  <si>
    <t>天顺路店</t>
  </si>
  <si>
    <t>26.67%</t>
  </si>
  <si>
    <t>双流区东升街道三强西路药店</t>
  </si>
  <si>
    <t>30.62%</t>
  </si>
  <si>
    <t>锦江区劼人路药店</t>
  </si>
  <si>
    <t>21.57%</t>
  </si>
  <si>
    <t>成华区华康路药店</t>
  </si>
  <si>
    <t>29.64%</t>
  </si>
  <si>
    <t>华泰路二药店</t>
  </si>
  <si>
    <t>30.92%</t>
  </si>
  <si>
    <t>锦江区柳翠路药店</t>
  </si>
  <si>
    <t>34.67%</t>
  </si>
  <si>
    <t>成华区万宇路药店</t>
  </si>
  <si>
    <t>22.49%</t>
  </si>
  <si>
    <t>双林路药店</t>
  </si>
  <si>
    <t>32.86%</t>
  </si>
  <si>
    <t>金马河</t>
  </si>
  <si>
    <t>25.15%</t>
  </si>
  <si>
    <t>成华区崔家店路药店</t>
  </si>
  <si>
    <t>28.58%</t>
  </si>
  <si>
    <t>新下街</t>
  </si>
  <si>
    <t>17.29%</t>
  </si>
  <si>
    <t>静沙路</t>
  </si>
  <si>
    <t>30.61%</t>
  </si>
  <si>
    <t>锦江区水杉街药店</t>
  </si>
  <si>
    <t>39.01%</t>
  </si>
  <si>
    <t>新园大道药店</t>
  </si>
  <si>
    <t>11.10-11.13，9号停电</t>
  </si>
  <si>
    <t>锦江区观音桥街药店</t>
  </si>
  <si>
    <t>泰和二街</t>
  </si>
  <si>
    <t>31.71%</t>
  </si>
  <si>
    <t>高新区大源北街药店</t>
  </si>
  <si>
    <t>27.29%</t>
  </si>
  <si>
    <t>新乐中街药店</t>
  </si>
  <si>
    <t>29.13%</t>
  </si>
  <si>
    <t>成华杉板桥南一路店</t>
  </si>
  <si>
    <t>29.23%</t>
  </si>
  <si>
    <t>通盈街药店</t>
  </si>
  <si>
    <t>31.33%</t>
  </si>
  <si>
    <t>锦江区榕声路店</t>
  </si>
  <si>
    <t>30.31%</t>
  </si>
  <si>
    <t>成华区华泰路药店</t>
  </si>
  <si>
    <t>40.5%</t>
  </si>
  <si>
    <t>成华区万科路药店</t>
  </si>
  <si>
    <t>23.68%</t>
  </si>
  <si>
    <t>高新区民丰大道西段药店</t>
  </si>
  <si>
    <t>25.2%</t>
  </si>
  <si>
    <t>吉瑞三路</t>
  </si>
  <si>
    <t>31.57%</t>
  </si>
  <si>
    <t>四川太极武侯区高攀西巷药店</t>
  </si>
  <si>
    <t>旗舰片区</t>
  </si>
  <si>
    <t>30.7%</t>
  </si>
  <si>
    <t>倪家桥</t>
  </si>
  <si>
    <t>33.62%</t>
  </si>
  <si>
    <t>科华北路</t>
  </si>
  <si>
    <t>36.57%</t>
  </si>
  <si>
    <t>宏济路</t>
  </si>
  <si>
    <t>27.62%</t>
  </si>
  <si>
    <t>丝竹路</t>
  </si>
  <si>
    <t>25.73%</t>
  </si>
  <si>
    <t>青羊区童子街</t>
  </si>
  <si>
    <t>34.8%</t>
  </si>
  <si>
    <t>元华二巷</t>
  </si>
  <si>
    <t>28.96%</t>
  </si>
  <si>
    <t>紫薇东路</t>
  </si>
  <si>
    <t>武侯区科华街药店</t>
  </si>
  <si>
    <t>23.05%</t>
  </si>
  <si>
    <t>梨花街</t>
  </si>
  <si>
    <t>32.33%</t>
  </si>
  <si>
    <t>红星店</t>
  </si>
  <si>
    <t>11.9-10，11.13-14</t>
  </si>
  <si>
    <t>锦江区庆云南街药店</t>
  </si>
  <si>
    <t>成都成汉太极大药房有限公司</t>
  </si>
  <si>
    <t>四川太极浆洗街药店</t>
  </si>
  <si>
    <t>三医院店（青龙街）</t>
  </si>
  <si>
    <t>旗舰店</t>
  </si>
  <si>
    <t>红高路店</t>
  </si>
  <si>
    <t>西门二片</t>
  </si>
  <si>
    <t>31%</t>
  </si>
  <si>
    <t>逸都路店</t>
  </si>
  <si>
    <t>32.32%</t>
  </si>
  <si>
    <t>经一路店</t>
  </si>
  <si>
    <t>33.13%</t>
  </si>
  <si>
    <t>大华街药店</t>
  </si>
  <si>
    <t>25.38%</t>
  </si>
  <si>
    <t>医贸大道店</t>
  </si>
  <si>
    <t>37.79%</t>
  </si>
  <si>
    <t>大石西路药店</t>
  </si>
  <si>
    <t>32.52%</t>
  </si>
  <si>
    <t>蜀源路店</t>
  </si>
  <si>
    <t>28.49%</t>
  </si>
  <si>
    <t>光华西一路</t>
  </si>
  <si>
    <t>37.04%</t>
  </si>
  <si>
    <t>蜀兴路店</t>
  </si>
  <si>
    <t>武侯区聚萃街药店</t>
  </si>
  <si>
    <t>26.37%</t>
  </si>
  <si>
    <t>双楠店</t>
  </si>
  <si>
    <t>20.41%</t>
  </si>
  <si>
    <t>雅安市太极智慧云医药科技有限公司</t>
  </si>
  <si>
    <t>37.3%</t>
  </si>
  <si>
    <t>尚锦路店</t>
  </si>
  <si>
    <t>10.86%</t>
  </si>
  <si>
    <t>金祥店</t>
  </si>
  <si>
    <t>31.28%</t>
  </si>
  <si>
    <t>郫县郫筒镇东大街药店</t>
  </si>
  <si>
    <t>24.77%</t>
  </si>
  <si>
    <t>温江店</t>
  </si>
  <si>
    <t>34.38%</t>
  </si>
  <si>
    <t>光华北五路店</t>
  </si>
  <si>
    <t>34.03%</t>
  </si>
  <si>
    <t>郫县郫筒镇一环路东南段药店</t>
  </si>
  <si>
    <t>29.06%</t>
  </si>
  <si>
    <t>大悦路店</t>
  </si>
  <si>
    <t>温江区公平街道江安路药店</t>
  </si>
  <si>
    <t>33.36%</t>
  </si>
  <si>
    <t>蜀辉路店</t>
  </si>
  <si>
    <t>30.14%</t>
  </si>
  <si>
    <t>武侯区顺和街店</t>
  </si>
  <si>
    <t>27.74%</t>
  </si>
  <si>
    <t>新都区马超东路店</t>
  </si>
  <si>
    <t>27.83%</t>
  </si>
  <si>
    <t>彭州致和路店</t>
  </si>
  <si>
    <t>28.63%</t>
  </si>
  <si>
    <t>新都区新都街道万和北路药店</t>
  </si>
  <si>
    <t>31.17%</t>
  </si>
  <si>
    <t>新都区新繁镇繁江北路药店</t>
  </si>
  <si>
    <t>29.74%</t>
  </si>
  <si>
    <t>沙河源药店</t>
  </si>
  <si>
    <t>西门一片</t>
  </si>
  <si>
    <t>28.56%</t>
  </si>
  <si>
    <t>驷马桥店</t>
  </si>
  <si>
    <t>37.54%</t>
  </si>
  <si>
    <t>金牛区黄苑东街药店</t>
  </si>
  <si>
    <t>长寿路</t>
  </si>
  <si>
    <t>26.7%</t>
  </si>
  <si>
    <t>沙湾东一路</t>
  </si>
  <si>
    <t>31.23%</t>
  </si>
  <si>
    <t>五福桥东路</t>
  </si>
  <si>
    <t>31.66%</t>
  </si>
  <si>
    <t>西部店</t>
  </si>
  <si>
    <t>24.46%</t>
  </si>
  <si>
    <t>西林一街</t>
  </si>
  <si>
    <t>35.06%</t>
  </si>
  <si>
    <t>金牛区金沙路药店</t>
  </si>
  <si>
    <t>29.35%</t>
  </si>
  <si>
    <t>武侯区佳灵路</t>
  </si>
  <si>
    <t>28.55%</t>
  </si>
  <si>
    <t>金丝街药店</t>
  </si>
  <si>
    <t>31.22%</t>
  </si>
  <si>
    <t>四川太极金牛区银沙路药店</t>
  </si>
  <si>
    <t>28.19%</t>
  </si>
  <si>
    <t>东昌路店</t>
  </si>
  <si>
    <t>26.35%</t>
  </si>
  <si>
    <t>贝森北路</t>
  </si>
  <si>
    <t>四川太极金牛区蜀汉路药店</t>
  </si>
  <si>
    <t>31.08%</t>
  </si>
  <si>
    <t>金牛区交大路第三药店</t>
  </si>
  <si>
    <t>31.34%</t>
  </si>
  <si>
    <t>枣子巷药店</t>
  </si>
  <si>
    <t>34.61%</t>
  </si>
  <si>
    <t>花照壁</t>
  </si>
  <si>
    <t>24.74%</t>
  </si>
  <si>
    <t>银河北街</t>
  </si>
  <si>
    <t>25.56%</t>
  </si>
  <si>
    <t>成华区华油路药店</t>
  </si>
  <si>
    <t>30.11%</t>
  </si>
  <si>
    <t>土龙路药店</t>
  </si>
  <si>
    <t>清江东路药店</t>
  </si>
  <si>
    <t>二环路北四段药店（汇融名城）</t>
  </si>
  <si>
    <t>30.21%</t>
  </si>
  <si>
    <t>成华区羊子山西路药店（兴元华盛）</t>
  </si>
  <si>
    <t>30.49%</t>
  </si>
  <si>
    <t>花照壁中横街</t>
  </si>
  <si>
    <t>23.17%</t>
  </si>
  <si>
    <t>光华村街药店</t>
  </si>
  <si>
    <t>光华药店</t>
  </si>
  <si>
    <t>27.5%</t>
  </si>
  <si>
    <t>青羊区北东街店</t>
  </si>
  <si>
    <t>32.11%</t>
  </si>
  <si>
    <t>培华东路店（六医院店）</t>
  </si>
  <si>
    <t>11.9，11.10，11.13，11.14</t>
  </si>
  <si>
    <t>青羊区十二桥药店</t>
  </si>
  <si>
    <t>11.9，11.13-15</t>
  </si>
  <si>
    <t>11.9  11.13  11.14  11.15</t>
  </si>
  <si>
    <t>新津武阳西路</t>
  </si>
  <si>
    <t>新津片区</t>
  </si>
  <si>
    <t>26.32%</t>
  </si>
  <si>
    <t>兴义镇万兴路药店</t>
  </si>
  <si>
    <t>27.82%</t>
  </si>
  <si>
    <t>新津邓双镇岷江店</t>
  </si>
  <si>
    <t>29.43%</t>
  </si>
  <si>
    <t>四川太极新津五津西路二店</t>
  </si>
  <si>
    <t>20.25%</t>
  </si>
  <si>
    <t>五津西路药店</t>
  </si>
  <si>
    <t>19.13%</t>
  </si>
  <si>
    <t>合计</t>
  </si>
  <si>
    <t>双十一片区PK  11月9日—11月12日</t>
  </si>
  <si>
    <t>门店数量</t>
  </si>
  <si>
    <t>求和项:销售</t>
  </si>
  <si>
    <t>求和项:毛利</t>
  </si>
  <si>
    <t>片长投入PK金</t>
  </si>
  <si>
    <t>门店PK金</t>
  </si>
  <si>
    <t>销售任务总额（4天）</t>
  </si>
  <si>
    <t>销售额（4天）</t>
  </si>
  <si>
    <t>完成率</t>
  </si>
  <si>
    <t>总计</t>
  </si>
  <si>
    <t>11.9-11.15销售任务完成奖励明细</t>
  </si>
  <si>
    <t>片区</t>
  </si>
  <si>
    <t>部门</t>
  </si>
  <si>
    <t>姓名</t>
  </si>
  <si>
    <t>人员ID</t>
  </si>
  <si>
    <t>职务</t>
  </si>
  <si>
    <t>人员类型</t>
  </si>
  <si>
    <t>门店1档任务完成率</t>
  </si>
  <si>
    <t>奖励金额</t>
  </si>
  <si>
    <t>紫薇东路店</t>
  </si>
  <si>
    <t>李秀丽</t>
  </si>
  <si>
    <t>店长</t>
  </si>
  <si>
    <t>正式员工</t>
  </si>
  <si>
    <t>倪敏</t>
  </si>
  <si>
    <t>健康顾问</t>
  </si>
  <si>
    <t>青龙街店</t>
  </si>
  <si>
    <t>高文棋</t>
  </si>
  <si>
    <t>李可</t>
  </si>
  <si>
    <t>蹇艺</t>
  </si>
  <si>
    <t>程静</t>
  </si>
  <si>
    <t>科华路店</t>
  </si>
  <si>
    <t>魏存敏</t>
  </si>
  <si>
    <t>阴静</t>
  </si>
  <si>
    <t>科华北路店</t>
  </si>
  <si>
    <t>陈慧</t>
  </si>
  <si>
    <t>浆洗街店</t>
  </si>
  <si>
    <t>毛静静</t>
  </si>
  <si>
    <t>唐丽</t>
  </si>
  <si>
    <t>文沅</t>
  </si>
  <si>
    <t>杨素芬</t>
  </si>
  <si>
    <t>周娟</t>
  </si>
  <si>
    <t>培华东路店</t>
  </si>
  <si>
    <t>杨凤麟</t>
  </si>
  <si>
    <t>蔡红秀</t>
  </si>
  <si>
    <t>交大三店</t>
  </si>
  <si>
    <t>李梦菊</t>
  </si>
  <si>
    <t>魏小琴</t>
  </si>
  <si>
    <t>华油路店</t>
  </si>
  <si>
    <t>高玉</t>
  </si>
  <si>
    <t>谢玉涛</t>
  </si>
  <si>
    <t>光华店</t>
  </si>
  <si>
    <t>魏津</t>
  </si>
  <si>
    <t>汤雪芹</t>
  </si>
  <si>
    <t>彭蕾</t>
  </si>
  <si>
    <t>高车一路店</t>
  </si>
  <si>
    <t>周燕</t>
  </si>
  <si>
    <t>胡建兴</t>
  </si>
  <si>
    <t>蒋小琼</t>
  </si>
  <si>
    <t>东昌一路店</t>
  </si>
  <si>
    <t>张杰</t>
  </si>
  <si>
    <t>杨琼</t>
  </si>
  <si>
    <t>贝森北路店</t>
  </si>
  <si>
    <t>肖瑶</t>
  </si>
  <si>
    <t>朱勋花</t>
  </si>
  <si>
    <t>新园大道店</t>
  </si>
  <si>
    <t>朱文艺</t>
  </si>
  <si>
    <t>胡元</t>
  </si>
  <si>
    <t>林铃</t>
  </si>
  <si>
    <t>张春苗</t>
  </si>
  <si>
    <t>泰和二街店</t>
  </si>
  <si>
    <t>贾兰</t>
  </si>
  <si>
    <t>李平</t>
  </si>
  <si>
    <t>金马河路店</t>
  </si>
  <si>
    <t>易永红</t>
  </si>
  <si>
    <t>高新区民丰大道店</t>
  </si>
  <si>
    <t>于春莲</t>
  </si>
  <si>
    <t>杨秀娟</t>
  </si>
  <si>
    <t>余欢</t>
  </si>
  <si>
    <t>成华区万科路</t>
  </si>
  <si>
    <t>马雪</t>
  </si>
  <si>
    <t>卢卫琴</t>
  </si>
  <si>
    <t>张玉</t>
  </si>
  <si>
    <t>温江江安店</t>
  </si>
  <si>
    <t>王慧</t>
  </si>
  <si>
    <t>贺春芳</t>
  </si>
  <si>
    <t>李紫雯</t>
  </si>
  <si>
    <t>谭柳</t>
  </si>
  <si>
    <t>李琴</t>
  </si>
  <si>
    <t>王丹</t>
  </si>
  <si>
    <t>刘蒨</t>
  </si>
  <si>
    <t>羊玉梅</t>
  </si>
  <si>
    <t>李海燕</t>
  </si>
  <si>
    <t>邛崃中心店</t>
  </si>
  <si>
    <t>杨平</t>
  </si>
  <si>
    <t>古素琼</t>
  </si>
  <si>
    <t>金敏霜</t>
  </si>
  <si>
    <t>何新宇</t>
  </si>
  <si>
    <t>都江堰中心药店</t>
  </si>
  <si>
    <t>聂丽</t>
  </si>
  <si>
    <t>詹少洋</t>
  </si>
  <si>
    <t>都江堰翔凤路</t>
  </si>
  <si>
    <t>杨文英</t>
  </si>
  <si>
    <t>郭廷廷</t>
  </si>
  <si>
    <t>乐良清</t>
  </si>
  <si>
    <t>都江堰蒲阳路店</t>
  </si>
  <si>
    <t>周有惠</t>
  </si>
  <si>
    <t>李燕</t>
  </si>
  <si>
    <t>孙佳丽</t>
  </si>
  <si>
    <t>都江堰奎光中段</t>
  </si>
  <si>
    <t>韩启敏</t>
  </si>
  <si>
    <t>陈蓉</t>
  </si>
  <si>
    <t>都江堰景中店</t>
  </si>
  <si>
    <t>杨科</t>
  </si>
  <si>
    <t>晏祥春</t>
  </si>
  <si>
    <t>崇州永康东路店</t>
  </si>
  <si>
    <t>胡建梅</t>
  </si>
  <si>
    <t>王莉</t>
  </si>
  <si>
    <t>崇州金带街店</t>
  </si>
  <si>
    <t>陈凤珍</t>
  </si>
  <si>
    <t>王依纯</t>
  </si>
  <si>
    <t>崇州怀远店</t>
  </si>
  <si>
    <t>韩艳梅</t>
  </si>
  <si>
    <t>曹琼</t>
  </si>
  <si>
    <t>新津邓双店</t>
  </si>
  <si>
    <t>张琴1</t>
  </si>
  <si>
    <t>江润萍</t>
  </si>
  <si>
    <t>五津西路2店</t>
  </si>
  <si>
    <t>朱春梅</t>
  </si>
  <si>
    <t>郑红艳</t>
  </si>
  <si>
    <t>双十一超毛奖励</t>
  </si>
  <si>
    <t>超毛奖励</t>
  </si>
  <si>
    <t>张娟娟</t>
  </si>
  <si>
    <t>谭庆娟</t>
  </si>
  <si>
    <t>吕彩霞</t>
  </si>
  <si>
    <t>黄雅冰</t>
  </si>
  <si>
    <t>张莉</t>
  </si>
  <si>
    <t>卫鸿羽</t>
  </si>
  <si>
    <t>共计</t>
  </si>
  <si>
    <t>销售任务</t>
  </si>
  <si>
    <t>门店销售</t>
  </si>
  <si>
    <t>退回</t>
  </si>
  <si>
    <t>赢pk奖励</t>
  </si>
  <si>
    <t>公司支出</t>
  </si>
  <si>
    <t>店长姓名</t>
  </si>
  <si>
    <t>退PK金</t>
  </si>
  <si>
    <t>pk奖励</t>
  </si>
  <si>
    <t>备注</t>
  </si>
  <si>
    <t>4天销售任务</t>
  </si>
  <si>
    <t>4天实际完成销售额</t>
  </si>
  <si>
    <t>4天销售合计完成率</t>
  </si>
  <si>
    <t>拉通考核退回PK金</t>
  </si>
  <si>
    <t>万义丽</t>
  </si>
  <si>
    <t>门店</t>
  </si>
  <si>
    <t>徐志强</t>
  </si>
  <si>
    <t>牟彩云</t>
  </si>
  <si>
    <t>李秀辉</t>
  </si>
  <si>
    <t>李娟</t>
  </si>
  <si>
    <t>吴阳</t>
  </si>
  <si>
    <t>范阳</t>
  </si>
  <si>
    <t>朱欢</t>
  </si>
  <si>
    <t>叶程</t>
  </si>
  <si>
    <t>汪梦雨</t>
  </si>
  <si>
    <t>刘燕</t>
  </si>
  <si>
    <t>何丽萍</t>
  </si>
  <si>
    <t>公司</t>
  </si>
  <si>
    <t>刘娟</t>
  </si>
  <si>
    <t>李沙</t>
  </si>
  <si>
    <t>吴志海</t>
  </si>
  <si>
    <t>黄霞</t>
  </si>
  <si>
    <t>刘秋菊</t>
  </si>
  <si>
    <t>熊小玲</t>
  </si>
  <si>
    <t>付曦</t>
  </si>
  <si>
    <t>马婷婷</t>
  </si>
  <si>
    <t>严蓉</t>
  </si>
  <si>
    <t>田兰</t>
  </si>
  <si>
    <t>戚彩</t>
  </si>
  <si>
    <t>李婷</t>
  </si>
  <si>
    <t>骆素花</t>
  </si>
  <si>
    <t>彭勤</t>
  </si>
  <si>
    <t>张春丽</t>
  </si>
  <si>
    <t>冯学勤</t>
  </si>
  <si>
    <t>鲁霞</t>
  </si>
  <si>
    <t>高新区中和公济桥路药店</t>
  </si>
  <si>
    <t>雍薛玉</t>
  </si>
  <si>
    <t>双流县西航港街锦华路一段药店</t>
  </si>
  <si>
    <t>邹惠</t>
  </si>
  <si>
    <t>林玲</t>
  </si>
  <si>
    <t>李银萍</t>
  </si>
  <si>
    <t>王丽超</t>
  </si>
  <si>
    <t>黄艳</t>
  </si>
  <si>
    <t>施雪</t>
  </si>
  <si>
    <t>梅茜</t>
  </si>
  <si>
    <t>韩守玉</t>
  </si>
  <si>
    <t>纪莉萍</t>
  </si>
  <si>
    <t>梅雅霜</t>
  </si>
  <si>
    <t>唐冬芳</t>
  </si>
  <si>
    <t>袁咏梅</t>
  </si>
  <si>
    <t>张亚红</t>
  </si>
  <si>
    <t>殷岱菊</t>
  </si>
  <si>
    <t>罗月月</t>
  </si>
  <si>
    <t>王芳</t>
  </si>
  <si>
    <t>谭凤旭</t>
  </si>
  <si>
    <t>李佳岭</t>
  </si>
  <si>
    <t>郭定秀</t>
  </si>
  <si>
    <t>宋留艺</t>
  </si>
  <si>
    <t>彭关敏</t>
  </si>
  <si>
    <t>熊雅洁</t>
  </si>
  <si>
    <t>王进</t>
  </si>
  <si>
    <t>蒋雪琴</t>
  </si>
  <si>
    <t>不PK</t>
  </si>
  <si>
    <t>余晓凤</t>
  </si>
  <si>
    <t>陈昌敏</t>
  </si>
  <si>
    <t>程改</t>
  </si>
  <si>
    <t>黎丹</t>
  </si>
  <si>
    <t>李英</t>
  </si>
  <si>
    <t>毛玉</t>
  </si>
  <si>
    <t>李玉先</t>
  </si>
  <si>
    <t>张阿几</t>
  </si>
  <si>
    <t>李雪</t>
  </si>
  <si>
    <t>张雪2</t>
  </si>
  <si>
    <t>雅安市太极智慧云医药科技</t>
  </si>
  <si>
    <t>吴萍</t>
  </si>
  <si>
    <t>黄莉</t>
  </si>
  <si>
    <t>江月红</t>
  </si>
  <si>
    <t>夏彩红</t>
  </si>
  <si>
    <t>邹东梅</t>
  </si>
  <si>
    <t>李秀芳</t>
  </si>
  <si>
    <t>黄杨</t>
  </si>
  <si>
    <t>黄雨</t>
  </si>
  <si>
    <t>廖红</t>
  </si>
  <si>
    <t>朱朝霞</t>
  </si>
  <si>
    <t>郑欣慧</t>
  </si>
  <si>
    <t>雷宇佳</t>
  </si>
  <si>
    <t>马艺芮</t>
  </si>
  <si>
    <t>王茂兰</t>
  </si>
  <si>
    <t>龚敏</t>
  </si>
  <si>
    <t>黄娟</t>
  </si>
  <si>
    <t>吴成芬</t>
  </si>
  <si>
    <t>何姣姣</t>
  </si>
  <si>
    <t>王娅</t>
  </si>
  <si>
    <t>唐丹</t>
  </si>
  <si>
    <t>高敏</t>
  </si>
  <si>
    <t>梁娟</t>
  </si>
  <si>
    <t>刘秀琼</t>
  </si>
  <si>
    <t>代志斌</t>
  </si>
  <si>
    <t>陈文芳</t>
  </si>
  <si>
    <t>刘新</t>
  </si>
  <si>
    <t>胡艳弘</t>
  </si>
  <si>
    <t>高红华</t>
  </si>
  <si>
    <t>廖艳萍</t>
  </si>
  <si>
    <t>朱晓桃</t>
  </si>
  <si>
    <t>向海英</t>
  </si>
  <si>
    <t>辜瑞琪</t>
  </si>
  <si>
    <t>祁荣</t>
  </si>
  <si>
    <t>张丹</t>
  </si>
  <si>
    <t>张琴</t>
  </si>
  <si>
    <t>王燕丽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</si>
</sst>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0_ "/>
    <numFmt numFmtId="179" formatCode="0_);[Red]\(0\)"/>
    <numFmt numFmtId="180" formatCode="0.0_ "/>
  </numFmts>
  <fonts count="64">
    <font>
      <sz val="12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0"/>
      <color indexed="10"/>
      <name val="等线"/>
      <family val="0"/>
    </font>
    <font>
      <b/>
      <sz val="11"/>
      <name val="等线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C0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EF2CA"/>
        <bgColor indexed="64"/>
      </patternFill>
    </fill>
    <fill>
      <patternFill patternType="solid">
        <fgColor rgb="FFE3F1D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7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</cellStyleXfs>
  <cellXfs count="169">
    <xf numFmtId="0" fontId="0" fillId="0" borderId="0" xfId="0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0" fontId="56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76" fontId="56" fillId="0" borderId="0" xfId="17" applyNumberFormat="1" applyAlignment="1">
      <alignment vertical="center"/>
    </xf>
    <xf numFmtId="0" fontId="40" fillId="0" borderId="0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177" fontId="7" fillId="0" borderId="9" xfId="63" applyNumberFormat="1" applyFont="1" applyFill="1" applyBorder="1" applyAlignment="1">
      <alignment horizontal="center" vertical="center" wrapText="1"/>
      <protection/>
    </xf>
    <xf numFmtId="9" fontId="7" fillId="0" borderId="9" xfId="63" applyNumberFormat="1" applyFont="1" applyFill="1" applyBorder="1" applyAlignment="1">
      <alignment horizontal="center" vertical="center" wrapText="1"/>
      <protection/>
    </xf>
    <xf numFmtId="177" fontId="7" fillId="0" borderId="9" xfId="63" applyNumberFormat="1" applyFont="1" applyFill="1" applyBorder="1" applyAlignment="1">
      <alignment horizontal="center" vertical="center"/>
      <protection/>
    </xf>
    <xf numFmtId="0" fontId="57" fillId="0" borderId="9" xfId="0" applyFont="1" applyFill="1" applyBorder="1" applyAlignment="1">
      <alignment horizontal="center" vertical="center"/>
    </xf>
    <xf numFmtId="177" fontId="1" fillId="0" borderId="9" xfId="63" applyNumberFormat="1" applyFont="1" applyFill="1" applyBorder="1" applyAlignment="1">
      <alignment horizontal="center" vertical="center"/>
      <protection/>
    </xf>
    <xf numFmtId="9" fontId="1" fillId="0" borderId="9" xfId="63" applyNumberFormat="1" applyFont="1" applyFill="1" applyBorder="1" applyAlignment="1">
      <alignment horizontal="center" vertical="center" wrapText="1"/>
      <protection/>
    </xf>
    <xf numFmtId="177" fontId="1" fillId="33" borderId="9" xfId="63" applyNumberFormat="1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/>
    </xf>
    <xf numFmtId="9" fontId="57" fillId="0" borderId="9" xfId="0" applyNumberFormat="1" applyFont="1" applyFill="1" applyBorder="1" applyAlignment="1">
      <alignment horizontal="center" vertical="center" wrapText="1"/>
    </xf>
    <xf numFmtId="0" fontId="57" fillId="26" borderId="9" xfId="0" applyFont="1" applyFill="1" applyBorder="1" applyAlignment="1">
      <alignment horizontal="center" vertical="center"/>
    </xf>
    <xf numFmtId="177" fontId="57" fillId="26" borderId="9" xfId="0" applyNumberFormat="1" applyFont="1" applyFill="1" applyBorder="1" applyAlignment="1">
      <alignment horizontal="center" vertical="center"/>
    </xf>
    <xf numFmtId="9" fontId="57" fillId="26" borderId="9" xfId="0" applyNumberFormat="1" applyFont="1" applyFill="1" applyBorder="1" applyAlignment="1">
      <alignment horizontal="center" vertical="center" wrapText="1"/>
    </xf>
    <xf numFmtId="177" fontId="1" fillId="26" borderId="9" xfId="63" applyNumberFormat="1" applyFont="1" applyFill="1" applyBorder="1" applyAlignment="1">
      <alignment horizontal="center" vertical="center"/>
      <protection/>
    </xf>
    <xf numFmtId="177" fontId="1" fillId="26" borderId="9" xfId="63" applyNumberFormat="1" applyFont="1" applyFill="1" applyBorder="1" applyAlignment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9" fontId="1" fillId="26" borderId="9" xfId="63" applyNumberFormat="1" applyFont="1" applyFill="1" applyBorder="1" applyAlignment="1">
      <alignment horizontal="center" vertical="center" wrapText="1"/>
      <protection/>
    </xf>
    <xf numFmtId="177" fontId="1" fillId="26" borderId="9" xfId="64" applyNumberFormat="1" applyFont="1" applyFill="1" applyBorder="1" applyAlignment="1">
      <alignment horizontal="center" vertical="center"/>
      <protection/>
    </xf>
    <xf numFmtId="9" fontId="1" fillId="26" borderId="9" xfId="64" applyNumberFormat="1" applyFont="1" applyFill="1" applyBorder="1" applyAlignment="1">
      <alignment horizontal="center" vertical="center" wrapText="1"/>
      <protection/>
    </xf>
    <xf numFmtId="177" fontId="60" fillId="33" borderId="9" xfId="63" applyNumberFormat="1" applyFont="1" applyFill="1" applyBorder="1" applyAlignment="1">
      <alignment horizontal="center" vertical="center"/>
      <protection/>
    </xf>
    <xf numFmtId="177" fontId="1" fillId="18" borderId="9" xfId="63" applyNumberFormat="1" applyFont="1" applyFill="1" applyBorder="1" applyAlignment="1">
      <alignment horizontal="center" vertical="center"/>
      <protection/>
    </xf>
    <xf numFmtId="177" fontId="1" fillId="18" borderId="9" xfId="63" applyNumberFormat="1" applyFont="1" applyFill="1" applyBorder="1" applyAlignment="1">
      <alignment horizontal="center" vertical="center" wrapText="1"/>
      <protection/>
    </xf>
    <xf numFmtId="0" fontId="57" fillId="30" borderId="9" xfId="0" applyFont="1" applyFill="1" applyBorder="1" applyAlignment="1">
      <alignment horizontal="center" vertical="center"/>
    </xf>
    <xf numFmtId="177" fontId="1" fillId="30" borderId="9" xfId="63" applyNumberFormat="1" applyFont="1" applyFill="1" applyBorder="1" applyAlignment="1">
      <alignment horizontal="center" vertical="center"/>
      <protection/>
    </xf>
    <xf numFmtId="9" fontId="1" fillId="30" borderId="9" xfId="63" applyNumberFormat="1" applyFont="1" applyFill="1" applyBorder="1" applyAlignment="1">
      <alignment horizontal="center" vertical="center" wrapText="1"/>
      <protection/>
    </xf>
    <xf numFmtId="177" fontId="1" fillId="33" borderId="9" xfId="63" applyNumberFormat="1" applyFont="1" applyFill="1" applyBorder="1" applyAlignment="1">
      <alignment horizontal="center" vertical="center"/>
      <protection/>
    </xf>
    <xf numFmtId="177" fontId="1" fillId="30" borderId="9" xfId="63" applyNumberFormat="1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61" fillId="18" borderId="9" xfId="0" applyFont="1" applyFill="1" applyBorder="1" applyAlignment="1">
      <alignment horizontal="center" vertical="center"/>
    </xf>
    <xf numFmtId="58" fontId="51" fillId="33" borderId="9" xfId="0" applyNumberFormat="1" applyFont="1" applyFill="1" applyBorder="1" applyAlignment="1">
      <alignment horizontal="center" vertical="center"/>
    </xf>
    <xf numFmtId="58" fontId="61" fillId="33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7" fontId="62" fillId="0" borderId="9" xfId="63" applyNumberFormat="1" applyFont="1" applyFill="1" applyBorder="1" applyAlignment="1">
      <alignment horizontal="center" vertical="center"/>
      <protection/>
    </xf>
    <xf numFmtId="0" fontId="59" fillId="18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7" fontId="60" fillId="0" borderId="9" xfId="63" applyNumberFormat="1" applyFont="1" applyFill="1" applyBorder="1" applyAlignment="1">
      <alignment horizontal="center" vertical="center"/>
      <protection/>
    </xf>
    <xf numFmtId="0" fontId="57" fillId="18" borderId="9" xfId="0" applyFont="1" applyFill="1" applyBorder="1" applyAlignment="1">
      <alignment horizontal="center" vertical="center"/>
    </xf>
    <xf numFmtId="10" fontId="56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56" fillId="26" borderId="9" xfId="0" applyFont="1" applyFill="1" applyBorder="1" applyAlignment="1">
      <alignment horizontal="center" vertical="center"/>
    </xf>
    <xf numFmtId="10" fontId="40" fillId="0" borderId="9" xfId="0" applyNumberFormat="1" applyFont="1" applyFill="1" applyBorder="1" applyAlignment="1">
      <alignment horizontal="center" vertical="center"/>
    </xf>
    <xf numFmtId="10" fontId="40" fillId="26" borderId="9" xfId="0" applyNumberFormat="1" applyFont="1" applyFill="1" applyBorder="1" applyAlignment="1">
      <alignment horizontal="center" vertical="center"/>
    </xf>
    <xf numFmtId="0" fontId="40" fillId="26" borderId="9" xfId="0" applyFont="1" applyFill="1" applyBorder="1" applyAlignment="1">
      <alignment horizontal="center" vertical="center"/>
    </xf>
    <xf numFmtId="10" fontId="56" fillId="26" borderId="9" xfId="0" applyNumberFormat="1" applyFont="1" applyFill="1" applyBorder="1" applyAlignment="1">
      <alignment horizontal="center" vertical="center"/>
    </xf>
    <xf numFmtId="177" fontId="60" fillId="18" borderId="9" xfId="63" applyNumberFormat="1" applyFont="1" applyFill="1" applyBorder="1" applyAlignment="1">
      <alignment horizontal="center" vertical="center"/>
      <protection/>
    </xf>
    <xf numFmtId="0" fontId="40" fillId="0" borderId="9" xfId="0" applyFont="1" applyFill="1" applyBorder="1" applyAlignment="1">
      <alignment horizontal="center" vertical="center"/>
    </xf>
    <xf numFmtId="58" fontId="61" fillId="0" borderId="9" xfId="0" applyNumberFormat="1" applyFont="1" applyFill="1" applyBorder="1" applyAlignment="1">
      <alignment horizontal="center" vertical="center"/>
    </xf>
    <xf numFmtId="10" fontId="51" fillId="33" borderId="9" xfId="0" applyNumberFormat="1" applyFont="1" applyFill="1" applyBorder="1" applyAlignment="1">
      <alignment horizontal="center" vertical="center"/>
    </xf>
    <xf numFmtId="10" fontId="51" fillId="0" borderId="9" xfId="0" applyNumberFormat="1" applyFont="1" applyFill="1" applyBorder="1" applyAlignment="1">
      <alignment horizontal="center" vertical="center"/>
    </xf>
    <xf numFmtId="10" fontId="57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0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10" fontId="56" fillId="0" borderId="9" xfId="0" applyNumberFormat="1" applyFont="1" applyFill="1" applyBorder="1" applyAlignment="1">
      <alignment horizontal="center" vertical="center"/>
    </xf>
    <xf numFmtId="176" fontId="56" fillId="0" borderId="9" xfId="17" applyNumberForma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17" applyNumberFormat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176" fontId="56" fillId="0" borderId="9" xfId="17" applyNumberForma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177" fontId="57" fillId="30" borderId="9" xfId="0" applyNumberFormat="1" applyFont="1" applyFill="1" applyBorder="1" applyAlignment="1">
      <alignment horizontal="center" vertical="center"/>
    </xf>
    <xf numFmtId="9" fontId="57" fillId="3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7" fillId="22" borderId="9" xfId="0" applyFont="1" applyFill="1" applyBorder="1" applyAlignment="1">
      <alignment horizontal="center" vertical="center"/>
    </xf>
    <xf numFmtId="177" fontId="57" fillId="22" borderId="9" xfId="0" applyNumberFormat="1" applyFont="1" applyFill="1" applyBorder="1" applyAlignment="1">
      <alignment horizontal="center" vertical="center"/>
    </xf>
    <xf numFmtId="9" fontId="57" fillId="22" borderId="9" xfId="0" applyNumberFormat="1" applyFont="1" applyFill="1" applyBorder="1" applyAlignment="1">
      <alignment horizontal="center" vertical="center" wrapText="1"/>
    </xf>
    <xf numFmtId="177" fontId="1" fillId="22" borderId="9" xfId="63" applyNumberFormat="1" applyFont="1" applyFill="1" applyBorder="1" applyAlignment="1">
      <alignment horizontal="center" vertical="center"/>
      <protection/>
    </xf>
    <xf numFmtId="9" fontId="1" fillId="22" borderId="9" xfId="63" applyNumberFormat="1" applyFont="1" applyFill="1" applyBorder="1" applyAlignment="1">
      <alignment horizontal="center" vertical="center" wrapText="1"/>
      <protection/>
    </xf>
    <xf numFmtId="177" fontId="1" fillId="0" borderId="9" xfId="64" applyNumberFormat="1" applyFont="1" applyFill="1" applyBorder="1" applyAlignment="1">
      <alignment horizontal="center" vertical="center"/>
      <protection/>
    </xf>
    <xf numFmtId="9" fontId="1" fillId="0" borderId="9" xfId="64" applyNumberFormat="1" applyFont="1" applyFill="1" applyBorder="1" applyAlignment="1">
      <alignment horizontal="center" vertical="center" wrapText="1"/>
      <protection/>
    </xf>
    <xf numFmtId="177" fontId="57" fillId="0" borderId="9" xfId="63" applyNumberFormat="1" applyFont="1" applyFill="1" applyBorder="1" applyAlignment="1">
      <alignment horizontal="center" vertical="center" wrapText="1"/>
      <protection/>
    </xf>
    <xf numFmtId="9" fontId="57" fillId="0" borderId="9" xfId="63" applyNumberFormat="1" applyFont="1" applyFill="1" applyBorder="1" applyAlignment="1">
      <alignment horizontal="center" vertical="center" wrapText="1"/>
      <protection/>
    </xf>
    <xf numFmtId="0" fontId="56" fillId="30" borderId="9" xfId="0" applyFont="1" applyFill="1" applyBorder="1" applyAlignment="1">
      <alignment horizontal="center" vertical="center"/>
    </xf>
    <xf numFmtId="10" fontId="40" fillId="30" borderId="9" xfId="0" applyNumberFormat="1" applyFont="1" applyFill="1" applyBorder="1" applyAlignment="1">
      <alignment horizontal="center" vertical="center"/>
    </xf>
    <xf numFmtId="0" fontId="40" fillId="30" borderId="9" xfId="0" applyFont="1" applyFill="1" applyBorder="1" applyAlignment="1">
      <alignment horizontal="center" vertical="center"/>
    </xf>
    <xf numFmtId="10" fontId="56" fillId="3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>
      <alignment horizontal="center" vertical="center" wrapText="1"/>
    </xf>
    <xf numFmtId="177" fontId="63" fillId="34" borderId="9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9" fontId="63" fillId="0" borderId="10" xfId="0" applyNumberFormat="1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9" fontId="63" fillId="0" borderId="10" xfId="0" applyNumberFormat="1" applyFont="1" applyBorder="1" applyAlignment="1" applyProtection="1">
      <alignment horizontal="center" vertical="center"/>
      <protection/>
    </xf>
    <xf numFmtId="178" fontId="63" fillId="0" borderId="0" xfId="0" applyNumberFormat="1" applyFont="1" applyAlignment="1">
      <alignment vertical="center"/>
    </xf>
    <xf numFmtId="10" fontId="6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178" fontId="17" fillId="0" borderId="10" xfId="0" applyNumberFormat="1" applyFont="1" applyBorder="1" applyAlignment="1" applyProtection="1">
      <alignment horizontal="center" vertical="center"/>
      <protection/>
    </xf>
    <xf numFmtId="10" fontId="17" fillId="0" borderId="10" xfId="0" applyNumberFormat="1" applyFont="1" applyBorder="1" applyAlignment="1" applyProtection="1">
      <alignment horizontal="center" vertical="center"/>
      <protection/>
    </xf>
    <xf numFmtId="178" fontId="63" fillId="0" borderId="10" xfId="0" applyNumberFormat="1" applyFont="1" applyBorder="1" applyAlignment="1" applyProtection="1">
      <alignment horizontal="center" vertical="center"/>
      <protection/>
    </xf>
    <xf numFmtId="10" fontId="63" fillId="0" borderId="10" xfId="0" applyNumberFormat="1" applyFont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58" fontId="17" fillId="0" borderId="10" xfId="0" applyNumberFormat="1" applyFont="1" applyBorder="1" applyAlignment="1" applyProtection="1">
      <alignment horizontal="center" vertical="center"/>
      <protection/>
    </xf>
    <xf numFmtId="0" fontId="63" fillId="34" borderId="0" xfId="0" applyFont="1" applyFill="1" applyAlignment="1">
      <alignment horizontal="center" vertical="center"/>
    </xf>
    <xf numFmtId="0" fontId="63" fillId="34" borderId="0" xfId="0" applyFont="1" applyFill="1" applyAlignment="1">
      <alignment vertical="center"/>
    </xf>
    <xf numFmtId="0" fontId="63" fillId="34" borderId="0" xfId="0" applyFont="1" applyFill="1" applyAlignment="1">
      <alignment horizontal="left" vertical="center"/>
    </xf>
    <xf numFmtId="0" fontId="63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178" fontId="63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177" fontId="17" fillId="34" borderId="10" xfId="0" applyNumberFormat="1" applyFont="1" applyFill="1" applyBorder="1" applyAlignment="1" applyProtection="1">
      <alignment horizontal="center" vertical="center" wrapText="1"/>
      <protection/>
    </xf>
    <xf numFmtId="9" fontId="17" fillId="34" borderId="10" xfId="0" applyNumberFormat="1" applyFont="1" applyFill="1" applyBorder="1" applyAlignment="1" applyProtection="1">
      <alignment horizontal="center" vertical="center" wrapText="1"/>
      <protection/>
    </xf>
    <xf numFmtId="177" fontId="17" fillId="34" borderId="10" xfId="0" applyNumberFormat="1" applyFont="1" applyFill="1" applyBorder="1" applyAlignment="1" applyProtection="1">
      <alignment horizontal="center" vertical="center"/>
      <protection/>
    </xf>
    <xf numFmtId="177" fontId="11" fillId="34" borderId="10" xfId="0" applyNumberFormat="1" applyFont="1" applyFill="1" applyBorder="1" applyAlignment="1" applyProtection="1">
      <alignment horizontal="center" vertical="center"/>
      <protection/>
    </xf>
    <xf numFmtId="0" fontId="63" fillId="34" borderId="10" xfId="0" applyFont="1" applyFill="1" applyBorder="1" applyAlignment="1" applyProtection="1">
      <alignment horizontal="center" vertical="center"/>
      <protection/>
    </xf>
    <xf numFmtId="177" fontId="63" fillId="34" borderId="10" xfId="0" applyNumberFormat="1" applyFont="1" applyFill="1" applyBorder="1" applyAlignment="1" applyProtection="1">
      <alignment horizontal="center" vertical="center"/>
      <protection/>
    </xf>
    <xf numFmtId="9" fontId="63" fillId="34" borderId="10" xfId="0" applyNumberFormat="1" applyFont="1" applyFill="1" applyBorder="1" applyAlignment="1" applyProtection="1">
      <alignment horizontal="center" vertical="center" wrapText="1"/>
      <protection/>
    </xf>
    <xf numFmtId="177" fontId="63" fillId="35" borderId="10" xfId="0" applyNumberFormat="1" applyFont="1" applyFill="1" applyBorder="1" applyAlignment="1" applyProtection="1">
      <alignment horizontal="center" vertical="center" wrapText="1"/>
      <protection/>
    </xf>
    <xf numFmtId="0" fontId="63" fillId="34" borderId="10" xfId="0" applyFont="1" applyFill="1" applyBorder="1" applyAlignment="1" applyProtection="1">
      <alignment horizontal="center" vertical="center" wrapText="1"/>
      <protection/>
    </xf>
    <xf numFmtId="177" fontId="8" fillId="34" borderId="10" xfId="0" applyNumberFormat="1" applyFont="1" applyFill="1" applyBorder="1" applyAlignment="1" applyProtection="1">
      <alignment horizontal="center" vertical="center"/>
      <protection/>
    </xf>
    <xf numFmtId="177" fontId="63" fillId="34" borderId="10" xfId="0" applyNumberFormat="1" applyFont="1" applyFill="1" applyBorder="1" applyAlignment="1" applyProtection="1">
      <alignment horizontal="center" vertical="center" wrapText="1"/>
      <protection/>
    </xf>
    <xf numFmtId="177" fontId="63" fillId="35" borderId="10" xfId="0" applyNumberFormat="1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58" fontId="17" fillId="36" borderId="10" xfId="0" applyNumberFormat="1" applyFont="1" applyFill="1" applyBorder="1" applyAlignment="1" applyProtection="1">
      <alignment horizontal="center" vertical="center"/>
      <protection/>
    </xf>
    <xf numFmtId="0" fontId="17" fillId="36" borderId="10" xfId="0" applyFont="1" applyFill="1" applyBorder="1" applyAlignment="1" applyProtection="1">
      <alignment horizontal="center" vertical="center"/>
      <protection/>
    </xf>
    <xf numFmtId="0" fontId="63" fillId="36" borderId="10" xfId="0" applyFont="1" applyFill="1" applyBorder="1" applyAlignment="1" applyProtection="1">
      <alignment horizontal="center" vertical="center"/>
      <protection/>
    </xf>
    <xf numFmtId="10" fontId="63" fillId="36" borderId="10" xfId="0" applyNumberFormat="1" applyFont="1" applyFill="1" applyBorder="1" applyAlignment="1" applyProtection="1">
      <alignment horizontal="center" vertical="center"/>
      <protection/>
    </xf>
    <xf numFmtId="178" fontId="63" fillId="36" borderId="10" xfId="0" applyNumberFormat="1" applyFont="1" applyFill="1" applyBorder="1" applyAlignment="1" applyProtection="1">
      <alignment horizontal="center" vertical="center"/>
      <protection/>
    </xf>
    <xf numFmtId="10" fontId="17" fillId="36" borderId="10" xfId="0" applyNumberFormat="1" applyFont="1" applyFill="1" applyBorder="1" applyAlignment="1" applyProtection="1">
      <alignment horizontal="center" vertical="center"/>
      <protection/>
    </xf>
    <xf numFmtId="58" fontId="11" fillId="36" borderId="10" xfId="0" applyNumberFormat="1" applyFont="1" applyFill="1" applyBorder="1" applyAlignment="1" applyProtection="1">
      <alignment horizontal="center" vertical="center" wrapText="1"/>
      <protection/>
    </xf>
    <xf numFmtId="179" fontId="11" fillId="36" borderId="10" xfId="0" applyNumberFormat="1" applyFont="1" applyFill="1" applyBorder="1" applyAlignment="1" applyProtection="1">
      <alignment horizontal="center" vertical="center" wrapText="1"/>
      <protection/>
    </xf>
    <xf numFmtId="178" fontId="11" fillId="37" borderId="10" xfId="0" applyNumberFormat="1" applyFont="1" applyFill="1" applyBorder="1" applyAlignment="1" applyProtection="1">
      <alignment horizontal="center" vertical="center"/>
      <protection/>
    </xf>
    <xf numFmtId="10" fontId="11" fillId="37" borderId="10" xfId="0" applyNumberFormat="1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7" fillId="37" borderId="10" xfId="0" applyFont="1" applyFill="1" applyBorder="1" applyAlignment="1" applyProtection="1">
      <alignment horizontal="center" vertical="center"/>
      <protection/>
    </xf>
    <xf numFmtId="10" fontId="17" fillId="37" borderId="10" xfId="0" applyNumberFormat="1" applyFont="1" applyFill="1" applyBorder="1" applyAlignment="1" applyProtection="1">
      <alignment horizontal="center" vertical="center"/>
      <protection/>
    </xf>
    <xf numFmtId="178" fontId="17" fillId="37" borderId="10" xfId="0" applyNumberFormat="1" applyFont="1" applyFill="1" applyBorder="1" applyAlignment="1" applyProtection="1">
      <alignment horizontal="center" vertical="center"/>
      <protection/>
    </xf>
    <xf numFmtId="9" fontId="11" fillId="36" borderId="10" xfId="0" applyNumberFormat="1" applyFont="1" applyFill="1" applyBorder="1" applyAlignment="1" applyProtection="1">
      <alignment horizontal="center" vertical="center"/>
      <protection/>
    </xf>
    <xf numFmtId="178" fontId="11" fillId="36" borderId="10" xfId="0" applyNumberFormat="1" applyFont="1" applyFill="1" applyBorder="1" applyAlignment="1" applyProtection="1">
      <alignment horizontal="center" vertical="center"/>
      <protection/>
    </xf>
    <xf numFmtId="178" fontId="63" fillId="37" borderId="10" xfId="0" applyNumberFormat="1" applyFont="1" applyFill="1" applyBorder="1" applyAlignment="1" applyProtection="1">
      <alignment horizontal="center" vertical="center"/>
      <protection/>
    </xf>
    <xf numFmtId="10" fontId="63" fillId="37" borderId="10" xfId="0" applyNumberFormat="1" applyFont="1" applyFill="1" applyBorder="1" applyAlignment="1" applyProtection="1">
      <alignment horizontal="center" vertical="center"/>
      <protection/>
    </xf>
    <xf numFmtId="9" fontId="11" fillId="35" borderId="10" xfId="0" applyNumberFormat="1" applyFont="1" applyFill="1" applyBorder="1" applyAlignment="1" applyProtection="1">
      <alignment horizontal="center" vertical="center"/>
      <protection/>
    </xf>
    <xf numFmtId="179" fontId="11" fillId="35" borderId="10" xfId="0" applyNumberFormat="1" applyFont="1" applyFill="1" applyBorder="1" applyAlignment="1" applyProtection="1">
      <alignment horizontal="center" vertical="center" wrapText="1"/>
      <protection/>
    </xf>
    <xf numFmtId="180" fontId="11" fillId="35" borderId="10" xfId="0" applyNumberFormat="1" applyFont="1" applyFill="1" applyBorder="1" applyAlignment="1" applyProtection="1">
      <alignment horizontal="center" vertical="center"/>
      <protection/>
    </xf>
    <xf numFmtId="180" fontId="11" fillId="36" borderId="10" xfId="0" applyNumberFormat="1" applyFont="1" applyFill="1" applyBorder="1" applyAlignment="1" applyProtection="1">
      <alignment horizontal="center" vertical="center"/>
      <protection/>
    </xf>
    <xf numFmtId="0" fontId="63" fillId="37" borderId="10" xfId="0" applyFont="1" applyFill="1" applyBorder="1" applyAlignment="1" applyProtection="1">
      <alignment horizontal="center" vertical="center"/>
      <protection/>
    </xf>
    <xf numFmtId="0" fontId="11" fillId="37" borderId="10" xfId="0" applyFont="1" applyFill="1" applyBorder="1" applyAlignment="1" applyProtection="1">
      <alignment horizontal="center" vertical="center"/>
      <protection/>
    </xf>
    <xf numFmtId="0" fontId="11" fillId="37" borderId="10" xfId="0" applyFont="1" applyFill="1" applyBorder="1" applyAlignment="1" applyProtection="1">
      <alignment horizontal="center" vertical="center" wrapText="1"/>
      <protection/>
    </xf>
    <xf numFmtId="180" fontId="63" fillId="37" borderId="10" xfId="0" applyNumberFormat="1" applyFont="1" applyFill="1" applyBorder="1" applyAlignment="1" applyProtection="1">
      <alignment horizontal="center" vertical="center"/>
      <protection/>
    </xf>
    <xf numFmtId="9" fontId="17" fillId="36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11" xfId="64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J\Desktop\CXMDXSHZ_202311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XMDXSHZ_202311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XMDXSHZ_202311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>
        <row r="1">
          <cell r="A1" t="str">
            <v>门店ID</v>
          </cell>
          <cell r="B1" t="str">
            <v>门店</v>
          </cell>
          <cell r="C1" t="str">
            <v>总单合计金额</v>
          </cell>
          <cell r="D1" t="str">
            <v>销售笔数</v>
          </cell>
        </row>
        <row r="2">
          <cell r="A2">
            <v>307</v>
          </cell>
          <cell r="B2" t="str">
            <v>四川太极旗舰店</v>
          </cell>
          <cell r="C2">
            <v>126572.53</v>
          </cell>
          <cell r="D2">
            <v>431</v>
          </cell>
        </row>
        <row r="3">
          <cell r="A3">
            <v>114685</v>
          </cell>
          <cell r="B3" t="str">
            <v>四川太极青羊区青龙街药店</v>
          </cell>
          <cell r="C3">
            <v>33759.34</v>
          </cell>
          <cell r="D3">
            <v>174</v>
          </cell>
        </row>
        <row r="4">
          <cell r="A4">
            <v>582</v>
          </cell>
          <cell r="B4" t="str">
            <v>四川太极青羊区十二桥药店</v>
          </cell>
          <cell r="C4">
            <v>31757.67</v>
          </cell>
          <cell r="D4">
            <v>181</v>
          </cell>
        </row>
        <row r="5">
          <cell r="A5">
            <v>399</v>
          </cell>
          <cell r="B5" t="str">
            <v>四川太极成都高新区成汉南路药店</v>
          </cell>
          <cell r="C5">
            <v>31105.85</v>
          </cell>
          <cell r="D5">
            <v>220</v>
          </cell>
        </row>
        <row r="6">
          <cell r="A6">
            <v>337</v>
          </cell>
          <cell r="B6" t="str">
            <v>四川太极浆洗街药店</v>
          </cell>
          <cell r="C6">
            <v>30894.49</v>
          </cell>
          <cell r="D6">
            <v>238</v>
          </cell>
        </row>
        <row r="7">
          <cell r="A7">
            <v>343</v>
          </cell>
          <cell r="B7" t="str">
            <v>四川太极光华药店</v>
          </cell>
          <cell r="C7">
            <v>23391.32</v>
          </cell>
          <cell r="D7">
            <v>148</v>
          </cell>
        </row>
        <row r="8">
          <cell r="A8">
            <v>571</v>
          </cell>
          <cell r="B8" t="str">
            <v>四川太极高新区锦城大道药店</v>
          </cell>
          <cell r="C8">
            <v>22116.2</v>
          </cell>
          <cell r="D8">
            <v>213</v>
          </cell>
        </row>
        <row r="9">
          <cell r="A9">
            <v>385</v>
          </cell>
          <cell r="B9" t="str">
            <v>四川太极五津西路药店</v>
          </cell>
          <cell r="C9">
            <v>18645.98</v>
          </cell>
          <cell r="D9">
            <v>76</v>
          </cell>
        </row>
        <row r="10">
          <cell r="A10">
            <v>546</v>
          </cell>
          <cell r="B10" t="str">
            <v>四川太极锦江区榕声路店</v>
          </cell>
          <cell r="C10">
            <v>18004.7</v>
          </cell>
          <cell r="D10">
            <v>151</v>
          </cell>
        </row>
        <row r="11">
          <cell r="A11">
            <v>707</v>
          </cell>
          <cell r="B11" t="str">
            <v>四川太极成华区万科路药店</v>
          </cell>
          <cell r="C11">
            <v>16822.26</v>
          </cell>
          <cell r="D11">
            <v>133</v>
          </cell>
        </row>
        <row r="12">
          <cell r="A12">
            <v>117491</v>
          </cell>
          <cell r="B12" t="str">
            <v>四川太极金牛区花照壁中横街药店</v>
          </cell>
          <cell r="C12">
            <v>15452.38</v>
          </cell>
          <cell r="D12">
            <v>128</v>
          </cell>
        </row>
        <row r="13">
          <cell r="A13">
            <v>108656</v>
          </cell>
          <cell r="B13" t="str">
            <v>四川太极新津县五津镇五津西路二药房</v>
          </cell>
          <cell r="C13">
            <v>15184.21</v>
          </cell>
          <cell r="D13">
            <v>97</v>
          </cell>
        </row>
        <row r="14">
          <cell r="A14">
            <v>517</v>
          </cell>
          <cell r="B14" t="str">
            <v>四川太极青羊区北东街店</v>
          </cell>
          <cell r="C14">
            <v>14849.71</v>
          </cell>
          <cell r="D14">
            <v>172</v>
          </cell>
        </row>
        <row r="15">
          <cell r="A15">
            <v>114844</v>
          </cell>
          <cell r="B15" t="str">
            <v>四川太极成华区培华东路药店</v>
          </cell>
          <cell r="C15">
            <v>14127.96</v>
          </cell>
          <cell r="D15">
            <v>93</v>
          </cell>
        </row>
        <row r="16">
          <cell r="A16">
            <v>511</v>
          </cell>
          <cell r="B16" t="str">
            <v>四川太极成华杉板桥南一路店</v>
          </cell>
          <cell r="C16">
            <v>14055.17</v>
          </cell>
          <cell r="D16">
            <v>96</v>
          </cell>
        </row>
        <row r="17">
          <cell r="A17">
            <v>357</v>
          </cell>
          <cell r="B17" t="str">
            <v>四川太极清江东路药店</v>
          </cell>
          <cell r="C17">
            <v>13703.99</v>
          </cell>
          <cell r="D17">
            <v>85</v>
          </cell>
        </row>
        <row r="18">
          <cell r="A18">
            <v>514</v>
          </cell>
          <cell r="B18" t="str">
            <v>四川太极新津邓双镇岷江店</v>
          </cell>
          <cell r="C18">
            <v>13668.43</v>
          </cell>
          <cell r="D18">
            <v>138</v>
          </cell>
        </row>
        <row r="19">
          <cell r="A19">
            <v>359</v>
          </cell>
          <cell r="B19" t="str">
            <v>四川太极枣子巷药店</v>
          </cell>
          <cell r="C19">
            <v>13493.74</v>
          </cell>
          <cell r="D19">
            <v>164</v>
          </cell>
        </row>
        <row r="20">
          <cell r="A20">
            <v>578</v>
          </cell>
          <cell r="B20" t="str">
            <v>四川太极成华区华油路药店</v>
          </cell>
          <cell r="C20">
            <v>13413.56</v>
          </cell>
          <cell r="D20">
            <v>64</v>
          </cell>
        </row>
        <row r="21">
          <cell r="A21">
            <v>102934</v>
          </cell>
          <cell r="B21" t="str">
            <v>四川太极金牛区银河北街药店</v>
          </cell>
          <cell r="C21">
            <v>12935.81</v>
          </cell>
          <cell r="D21">
            <v>123</v>
          </cell>
        </row>
        <row r="22">
          <cell r="A22">
            <v>737</v>
          </cell>
          <cell r="B22" t="str">
            <v>四川太极高新区大源北街药店</v>
          </cell>
          <cell r="C22">
            <v>12885.08</v>
          </cell>
          <cell r="D22">
            <v>95</v>
          </cell>
        </row>
        <row r="23">
          <cell r="A23">
            <v>106399</v>
          </cell>
          <cell r="B23" t="str">
            <v>四川太极青羊区蜀辉路药店</v>
          </cell>
          <cell r="C23">
            <v>12811.44</v>
          </cell>
          <cell r="D23">
            <v>102</v>
          </cell>
        </row>
        <row r="24">
          <cell r="A24">
            <v>744</v>
          </cell>
          <cell r="B24" t="str">
            <v>四川太极武侯区科华街药店</v>
          </cell>
          <cell r="C24">
            <v>12679.7</v>
          </cell>
          <cell r="D24">
            <v>110</v>
          </cell>
        </row>
        <row r="25">
          <cell r="A25">
            <v>118074</v>
          </cell>
          <cell r="B25" t="str">
            <v>四川太极高新区泰和二街药店</v>
          </cell>
          <cell r="C25">
            <v>12652.22</v>
          </cell>
          <cell r="D25">
            <v>182</v>
          </cell>
        </row>
        <row r="26">
          <cell r="A26">
            <v>103198</v>
          </cell>
          <cell r="B26" t="str">
            <v>四川太极青羊区贝森北路药店</v>
          </cell>
          <cell r="C26">
            <v>11855.25</v>
          </cell>
          <cell r="D26">
            <v>126</v>
          </cell>
        </row>
        <row r="27">
          <cell r="A27">
            <v>54</v>
          </cell>
          <cell r="B27" t="str">
            <v>四川太极怀远店</v>
          </cell>
          <cell r="C27">
            <v>11731.53</v>
          </cell>
          <cell r="D27">
            <v>93</v>
          </cell>
        </row>
        <row r="28">
          <cell r="A28">
            <v>114622</v>
          </cell>
          <cell r="B28" t="str">
            <v>四川太极成华区东昌路一药店</v>
          </cell>
          <cell r="C28">
            <v>11626.36</v>
          </cell>
          <cell r="D28">
            <v>122</v>
          </cell>
        </row>
        <row r="29">
          <cell r="A29">
            <v>341</v>
          </cell>
          <cell r="B29" t="str">
            <v>四川太极邛崃中心药店</v>
          </cell>
          <cell r="C29">
            <v>11357.71</v>
          </cell>
          <cell r="D29">
            <v>83</v>
          </cell>
        </row>
        <row r="30">
          <cell r="A30">
            <v>106569</v>
          </cell>
          <cell r="B30" t="str">
            <v>四川太极武侯区大悦路药店</v>
          </cell>
          <cell r="C30">
            <v>11266.99</v>
          </cell>
          <cell r="D30">
            <v>88</v>
          </cell>
        </row>
        <row r="31">
          <cell r="A31">
            <v>101453</v>
          </cell>
          <cell r="B31" t="str">
            <v>四川太极温江区公平街道江安路药店</v>
          </cell>
          <cell r="C31">
            <v>11205.17</v>
          </cell>
          <cell r="D31">
            <v>134</v>
          </cell>
        </row>
        <row r="32">
          <cell r="A32">
            <v>106066</v>
          </cell>
          <cell r="B32" t="str">
            <v>四川太极锦江区梨花街药店</v>
          </cell>
          <cell r="C32">
            <v>10564.87</v>
          </cell>
          <cell r="D32">
            <v>150</v>
          </cell>
        </row>
        <row r="33">
          <cell r="A33">
            <v>747</v>
          </cell>
          <cell r="B33" t="str">
            <v>四川太极郫县郫筒镇一环路东南段药店</v>
          </cell>
          <cell r="C33">
            <v>10347.2</v>
          </cell>
          <cell r="D33">
            <v>80</v>
          </cell>
        </row>
        <row r="34">
          <cell r="A34">
            <v>104428</v>
          </cell>
          <cell r="B34" t="str">
            <v>四川太极崇州市崇阳镇永康东路药店 </v>
          </cell>
          <cell r="C34">
            <v>10079.3</v>
          </cell>
          <cell r="D34">
            <v>116</v>
          </cell>
        </row>
        <row r="35">
          <cell r="A35">
            <v>107658</v>
          </cell>
          <cell r="B35" t="str">
            <v>四川太极新都区新都街道万和北路药店</v>
          </cell>
          <cell r="C35">
            <v>10006.78</v>
          </cell>
          <cell r="D35">
            <v>143</v>
          </cell>
        </row>
        <row r="36">
          <cell r="A36">
            <v>103639</v>
          </cell>
          <cell r="B36" t="str">
            <v>四川太极成华区金马河路药店</v>
          </cell>
          <cell r="C36">
            <v>9956.66</v>
          </cell>
          <cell r="D36">
            <v>95</v>
          </cell>
        </row>
        <row r="37">
          <cell r="A37">
            <v>105910</v>
          </cell>
          <cell r="B37" t="str">
            <v>四川太极高新区紫薇东路药店</v>
          </cell>
          <cell r="C37">
            <v>9826.46</v>
          </cell>
          <cell r="D37">
            <v>94</v>
          </cell>
        </row>
        <row r="38">
          <cell r="A38">
            <v>108277</v>
          </cell>
          <cell r="B38" t="str">
            <v>四川太极金牛区银沙路药店</v>
          </cell>
          <cell r="C38">
            <v>9803.78</v>
          </cell>
          <cell r="D38">
            <v>130</v>
          </cell>
        </row>
        <row r="39">
          <cell r="A39">
            <v>721</v>
          </cell>
          <cell r="B39" t="str">
            <v>四川太极邛崃市临邛镇洪川小区药店</v>
          </cell>
          <cell r="C39">
            <v>9191.08</v>
          </cell>
          <cell r="D39">
            <v>109</v>
          </cell>
        </row>
        <row r="40">
          <cell r="A40">
            <v>367</v>
          </cell>
          <cell r="B40" t="str">
            <v>四川太极金带街药店</v>
          </cell>
          <cell r="C40">
            <v>9081.83</v>
          </cell>
          <cell r="D40">
            <v>70</v>
          </cell>
        </row>
        <row r="41">
          <cell r="A41">
            <v>102565</v>
          </cell>
          <cell r="B41" t="str">
            <v>四川太极武侯区佳灵路药店</v>
          </cell>
          <cell r="C41">
            <v>9036.19</v>
          </cell>
          <cell r="D41">
            <v>102</v>
          </cell>
        </row>
        <row r="42">
          <cell r="A42">
            <v>107728</v>
          </cell>
          <cell r="B42" t="str">
            <v>四川太极大邑县晋原镇北街药店</v>
          </cell>
          <cell r="C42">
            <v>8861.46</v>
          </cell>
          <cell r="D42">
            <v>76</v>
          </cell>
        </row>
        <row r="43">
          <cell r="A43">
            <v>387</v>
          </cell>
          <cell r="B43" t="str">
            <v>四川太极新乐中街药店</v>
          </cell>
          <cell r="C43">
            <v>8819.74</v>
          </cell>
          <cell r="D43">
            <v>114</v>
          </cell>
        </row>
        <row r="44">
          <cell r="A44">
            <v>115971</v>
          </cell>
          <cell r="B44" t="str">
            <v>四川太极高新区天顺路药店</v>
          </cell>
          <cell r="C44">
            <v>8800.99</v>
          </cell>
          <cell r="D44">
            <v>96</v>
          </cell>
        </row>
        <row r="45">
          <cell r="A45">
            <v>311</v>
          </cell>
          <cell r="B45" t="str">
            <v>四川太极西部店</v>
          </cell>
          <cell r="C45">
            <v>8772.22</v>
          </cell>
          <cell r="D45">
            <v>57</v>
          </cell>
        </row>
        <row r="46">
          <cell r="A46">
            <v>355</v>
          </cell>
          <cell r="B46" t="str">
            <v>四川太极双林路药店</v>
          </cell>
          <cell r="C46">
            <v>8607.53</v>
          </cell>
          <cell r="D46">
            <v>81</v>
          </cell>
        </row>
        <row r="47">
          <cell r="A47">
            <v>587</v>
          </cell>
          <cell r="B47" t="str">
            <v>四川太极都江堰景中路店</v>
          </cell>
          <cell r="C47">
            <v>8599.96</v>
          </cell>
          <cell r="D47">
            <v>72</v>
          </cell>
        </row>
        <row r="48">
          <cell r="A48">
            <v>111219</v>
          </cell>
          <cell r="B48" t="str">
            <v>四川太极金牛区花照壁药店</v>
          </cell>
          <cell r="C48">
            <v>8455.38</v>
          </cell>
          <cell r="D48">
            <v>99</v>
          </cell>
        </row>
        <row r="49">
          <cell r="A49">
            <v>746</v>
          </cell>
          <cell r="B49" t="str">
            <v>四川太极大邑县晋原镇内蒙古大道桃源药店</v>
          </cell>
          <cell r="C49">
            <v>8376.14</v>
          </cell>
          <cell r="D49">
            <v>140</v>
          </cell>
        </row>
        <row r="50">
          <cell r="A50">
            <v>116482</v>
          </cell>
          <cell r="B50" t="str">
            <v>四川太极锦江区宏济中路药店</v>
          </cell>
          <cell r="C50">
            <v>8359.92</v>
          </cell>
          <cell r="D50">
            <v>107</v>
          </cell>
        </row>
        <row r="51">
          <cell r="A51">
            <v>118951</v>
          </cell>
          <cell r="B51" t="str">
            <v>四川太极青羊区金祥路药店</v>
          </cell>
          <cell r="C51">
            <v>8347.21</v>
          </cell>
          <cell r="D51">
            <v>94</v>
          </cell>
        </row>
        <row r="52">
          <cell r="A52">
            <v>116919</v>
          </cell>
          <cell r="B52" t="str">
            <v>四川太极武侯区科华北路药店</v>
          </cell>
          <cell r="C52">
            <v>8316.5</v>
          </cell>
          <cell r="D52">
            <v>128</v>
          </cell>
        </row>
        <row r="53">
          <cell r="A53">
            <v>740</v>
          </cell>
          <cell r="B53" t="str">
            <v>四川太极成华区华康路药店</v>
          </cell>
          <cell r="C53">
            <v>8251.67</v>
          </cell>
          <cell r="D53">
            <v>86</v>
          </cell>
        </row>
        <row r="54">
          <cell r="A54">
            <v>726</v>
          </cell>
          <cell r="B54" t="str">
            <v>四川太极金牛区交大路第三药店</v>
          </cell>
          <cell r="C54">
            <v>8224.88</v>
          </cell>
          <cell r="D54">
            <v>108</v>
          </cell>
        </row>
        <row r="55">
          <cell r="A55">
            <v>113299</v>
          </cell>
          <cell r="B55" t="str">
            <v>四川太极武侯区倪家桥路药店</v>
          </cell>
          <cell r="C55">
            <v>8205.52</v>
          </cell>
          <cell r="D55">
            <v>79</v>
          </cell>
        </row>
        <row r="56">
          <cell r="A56">
            <v>373</v>
          </cell>
          <cell r="B56" t="str">
            <v>四川太极通盈街药店</v>
          </cell>
          <cell r="C56">
            <v>8187.23</v>
          </cell>
          <cell r="D56">
            <v>116</v>
          </cell>
        </row>
        <row r="57">
          <cell r="A57">
            <v>710</v>
          </cell>
          <cell r="B57" t="str">
            <v>四川太极都江堰市蒲阳镇堰问道西路药店</v>
          </cell>
          <cell r="C57">
            <v>8181.06</v>
          </cell>
          <cell r="D57">
            <v>83</v>
          </cell>
        </row>
        <row r="58">
          <cell r="A58">
            <v>742</v>
          </cell>
          <cell r="B58" t="str">
            <v>四川太极锦江区庆云南街药店</v>
          </cell>
          <cell r="C58">
            <v>8125.49</v>
          </cell>
          <cell r="D58">
            <v>92</v>
          </cell>
        </row>
        <row r="59">
          <cell r="A59">
            <v>704</v>
          </cell>
          <cell r="B59" t="str">
            <v>四川太极都江堰奎光路中段药店</v>
          </cell>
          <cell r="C59">
            <v>8106.88</v>
          </cell>
          <cell r="D59">
            <v>113</v>
          </cell>
        </row>
        <row r="60">
          <cell r="A60">
            <v>113025</v>
          </cell>
          <cell r="B60" t="str">
            <v>四川太极青羊区蜀鑫路药店</v>
          </cell>
          <cell r="C60">
            <v>8032.97</v>
          </cell>
          <cell r="D60">
            <v>59</v>
          </cell>
        </row>
        <row r="61">
          <cell r="A61">
            <v>351</v>
          </cell>
          <cell r="B61" t="str">
            <v>四川太极都江堰药店</v>
          </cell>
          <cell r="C61">
            <v>7936.43</v>
          </cell>
          <cell r="D61">
            <v>62</v>
          </cell>
        </row>
        <row r="62">
          <cell r="A62">
            <v>570</v>
          </cell>
          <cell r="B62" t="str">
            <v>四川太极青羊区大石西路药店</v>
          </cell>
          <cell r="C62">
            <v>7905.92</v>
          </cell>
          <cell r="D62">
            <v>66</v>
          </cell>
        </row>
        <row r="63">
          <cell r="A63">
            <v>738</v>
          </cell>
          <cell r="B63" t="str">
            <v>四川太极都江堰市蒲阳路药店</v>
          </cell>
          <cell r="C63">
            <v>7854.77</v>
          </cell>
          <cell r="D63">
            <v>125</v>
          </cell>
        </row>
        <row r="64">
          <cell r="A64">
            <v>730</v>
          </cell>
          <cell r="B64" t="str">
            <v>四川太极新都区新繁镇繁江北路药店</v>
          </cell>
          <cell r="C64">
            <v>7793.57</v>
          </cell>
          <cell r="D64">
            <v>98</v>
          </cell>
        </row>
        <row r="65">
          <cell r="A65">
            <v>706</v>
          </cell>
          <cell r="B65" t="str">
            <v>四川太极都江堰幸福镇翔凤路药店</v>
          </cell>
          <cell r="C65">
            <v>7765.31</v>
          </cell>
          <cell r="D65">
            <v>61</v>
          </cell>
        </row>
        <row r="66">
          <cell r="A66">
            <v>712</v>
          </cell>
          <cell r="B66" t="str">
            <v>四川太极成华区华泰路药店</v>
          </cell>
          <cell r="C66">
            <v>7710.46</v>
          </cell>
          <cell r="D66">
            <v>134</v>
          </cell>
        </row>
        <row r="67">
          <cell r="A67">
            <v>585</v>
          </cell>
          <cell r="B67" t="str">
            <v>四川太极成华区羊子山西路药店（兴元华盛）</v>
          </cell>
          <cell r="C67">
            <v>7693.17</v>
          </cell>
          <cell r="D67">
            <v>109</v>
          </cell>
        </row>
        <row r="68">
          <cell r="A68">
            <v>119263</v>
          </cell>
          <cell r="B68" t="str">
            <v>四川太极青羊区蜀源路药店</v>
          </cell>
          <cell r="C68">
            <v>7472.31</v>
          </cell>
          <cell r="D68">
            <v>70</v>
          </cell>
        </row>
        <row r="69">
          <cell r="A69">
            <v>106485</v>
          </cell>
          <cell r="B69" t="str">
            <v>四川太极成都高新区元华二巷药店</v>
          </cell>
          <cell r="C69">
            <v>7441.37</v>
          </cell>
          <cell r="D69">
            <v>84</v>
          </cell>
        </row>
        <row r="70">
          <cell r="A70">
            <v>112888</v>
          </cell>
          <cell r="B70" t="str">
            <v>四川太极武侯区双楠路药店</v>
          </cell>
          <cell r="C70">
            <v>7429.39</v>
          </cell>
          <cell r="D70">
            <v>59</v>
          </cell>
        </row>
        <row r="71">
          <cell r="A71">
            <v>379</v>
          </cell>
          <cell r="B71" t="str">
            <v>四川太极土龙路药店</v>
          </cell>
          <cell r="C71">
            <v>7408.95</v>
          </cell>
          <cell r="D71">
            <v>103</v>
          </cell>
        </row>
        <row r="72">
          <cell r="A72">
            <v>105267</v>
          </cell>
          <cell r="B72" t="str">
            <v>四川太极金牛区蜀汉路药店</v>
          </cell>
          <cell r="C72">
            <v>7403.69</v>
          </cell>
          <cell r="D72">
            <v>122</v>
          </cell>
        </row>
        <row r="73">
          <cell r="A73">
            <v>119622</v>
          </cell>
          <cell r="B73" t="str">
            <v>四川太极大药房连锁有限公司武侯区高攀西巷药店</v>
          </cell>
          <cell r="C73">
            <v>7359.95</v>
          </cell>
          <cell r="D73">
            <v>69</v>
          </cell>
        </row>
        <row r="74">
          <cell r="A74">
            <v>113008</v>
          </cell>
          <cell r="B74" t="str">
            <v>四川太极成都高新区尚锦路药店</v>
          </cell>
          <cell r="C74">
            <v>7288.32</v>
          </cell>
          <cell r="D74">
            <v>73</v>
          </cell>
        </row>
        <row r="75">
          <cell r="A75">
            <v>104533</v>
          </cell>
          <cell r="B75" t="str">
            <v>四川太极大邑县晋原镇潘家街药店</v>
          </cell>
          <cell r="C75">
            <v>7121.79</v>
          </cell>
          <cell r="D75">
            <v>79</v>
          </cell>
        </row>
        <row r="76">
          <cell r="A76">
            <v>104429</v>
          </cell>
          <cell r="B76" t="str">
            <v>四川太极武侯区大华街药店</v>
          </cell>
          <cell r="C76">
            <v>7115.66</v>
          </cell>
          <cell r="D76">
            <v>61</v>
          </cell>
        </row>
        <row r="77">
          <cell r="A77">
            <v>598</v>
          </cell>
          <cell r="B77" t="str">
            <v>四川太极锦江区水杉街药店</v>
          </cell>
          <cell r="C77">
            <v>6948.02</v>
          </cell>
          <cell r="D77">
            <v>90</v>
          </cell>
        </row>
        <row r="78">
          <cell r="A78">
            <v>745</v>
          </cell>
          <cell r="B78" t="str">
            <v>四川太极金牛区金沙路药店</v>
          </cell>
          <cell r="C78">
            <v>6888.21</v>
          </cell>
          <cell r="D78">
            <v>91</v>
          </cell>
        </row>
        <row r="79">
          <cell r="A79">
            <v>104430</v>
          </cell>
          <cell r="B79" t="str">
            <v>四川太极高新区中和大道药店</v>
          </cell>
          <cell r="C79">
            <v>6883.73</v>
          </cell>
          <cell r="D79">
            <v>51</v>
          </cell>
        </row>
        <row r="80">
          <cell r="A80">
            <v>709</v>
          </cell>
          <cell r="B80" t="str">
            <v>四川太极新都区马超东路店</v>
          </cell>
          <cell r="C80">
            <v>6715.93</v>
          </cell>
          <cell r="D80">
            <v>92</v>
          </cell>
        </row>
        <row r="81">
          <cell r="A81">
            <v>138202</v>
          </cell>
          <cell r="B81" t="str">
            <v>雅安市太极智慧云医药科技有限公司</v>
          </cell>
          <cell r="C81">
            <v>6705.77</v>
          </cell>
          <cell r="D81">
            <v>67</v>
          </cell>
        </row>
        <row r="82">
          <cell r="A82">
            <v>105751</v>
          </cell>
          <cell r="B82" t="str">
            <v>四川太极高新区新下街药店</v>
          </cell>
          <cell r="C82">
            <v>6619.44</v>
          </cell>
          <cell r="D82">
            <v>80</v>
          </cell>
        </row>
        <row r="83">
          <cell r="A83">
            <v>716</v>
          </cell>
          <cell r="B83" t="str">
            <v>四川太极大邑县沙渠镇方圆路药店</v>
          </cell>
          <cell r="C83">
            <v>6518.28</v>
          </cell>
          <cell r="D83">
            <v>63</v>
          </cell>
        </row>
        <row r="84">
          <cell r="A84">
            <v>116773</v>
          </cell>
          <cell r="B84" t="str">
            <v>四川太极青羊区经一路药店</v>
          </cell>
          <cell r="C84">
            <v>6392.9</v>
          </cell>
          <cell r="D84">
            <v>83</v>
          </cell>
        </row>
        <row r="85">
          <cell r="A85">
            <v>573</v>
          </cell>
          <cell r="B85" t="str">
            <v>四川太极双流县西航港街道锦华路一段药店</v>
          </cell>
          <cell r="C85">
            <v>6358.75</v>
          </cell>
          <cell r="D85">
            <v>105</v>
          </cell>
        </row>
        <row r="86">
          <cell r="A86">
            <v>117184</v>
          </cell>
          <cell r="B86" t="str">
            <v>四川太极锦江区静沙南路药店</v>
          </cell>
          <cell r="C86">
            <v>6354.06</v>
          </cell>
          <cell r="D86">
            <v>67</v>
          </cell>
        </row>
        <row r="87">
          <cell r="A87">
            <v>515</v>
          </cell>
          <cell r="B87" t="str">
            <v>四川太极成华区崔家店路药店</v>
          </cell>
          <cell r="C87">
            <v>6257.95</v>
          </cell>
          <cell r="D87">
            <v>78</v>
          </cell>
        </row>
        <row r="88">
          <cell r="A88">
            <v>724</v>
          </cell>
          <cell r="B88" t="str">
            <v>四川太极锦江区观音桥街药店</v>
          </cell>
          <cell r="C88">
            <v>6232.09</v>
          </cell>
          <cell r="D88">
            <v>97</v>
          </cell>
        </row>
        <row r="89">
          <cell r="A89">
            <v>365</v>
          </cell>
          <cell r="B89" t="str">
            <v>四川太极光华村街药店</v>
          </cell>
          <cell r="C89">
            <v>6198.99</v>
          </cell>
          <cell r="D89">
            <v>96</v>
          </cell>
        </row>
        <row r="90">
          <cell r="A90">
            <v>371</v>
          </cell>
          <cell r="B90" t="str">
            <v>四川太极兴义镇万兴路药店</v>
          </cell>
          <cell r="C90">
            <v>6123.61</v>
          </cell>
          <cell r="D90">
            <v>52</v>
          </cell>
        </row>
        <row r="91">
          <cell r="A91">
            <v>581</v>
          </cell>
          <cell r="B91" t="str">
            <v>四川太极成华区二环路北四段药店（汇融名城）</v>
          </cell>
          <cell r="C91">
            <v>5987.38</v>
          </cell>
          <cell r="D91">
            <v>75</v>
          </cell>
        </row>
        <row r="92">
          <cell r="A92">
            <v>113833</v>
          </cell>
          <cell r="B92" t="str">
            <v>四川太极青羊区光华西一路药店</v>
          </cell>
          <cell r="C92">
            <v>5910.16</v>
          </cell>
          <cell r="D92">
            <v>91</v>
          </cell>
        </row>
        <row r="93">
          <cell r="A93">
            <v>513</v>
          </cell>
          <cell r="B93" t="str">
            <v>四川太极武侯区顺和街店</v>
          </cell>
          <cell r="C93">
            <v>5868.27</v>
          </cell>
          <cell r="D93">
            <v>72</v>
          </cell>
        </row>
        <row r="94">
          <cell r="A94">
            <v>572</v>
          </cell>
          <cell r="B94" t="str">
            <v>四川太极郫县郫筒镇东大街药店</v>
          </cell>
          <cell r="C94">
            <v>5830.73</v>
          </cell>
          <cell r="D94">
            <v>86</v>
          </cell>
        </row>
        <row r="95">
          <cell r="A95">
            <v>102935</v>
          </cell>
          <cell r="B95" t="str">
            <v>四川太极青羊区童子街药店</v>
          </cell>
          <cell r="C95">
            <v>5667.69</v>
          </cell>
          <cell r="D95">
            <v>81</v>
          </cell>
        </row>
        <row r="96">
          <cell r="A96">
            <v>391</v>
          </cell>
          <cell r="B96" t="str">
            <v>四川太极金丝街药店</v>
          </cell>
          <cell r="C96">
            <v>5630.53</v>
          </cell>
          <cell r="D96">
            <v>107</v>
          </cell>
        </row>
        <row r="97">
          <cell r="A97">
            <v>752</v>
          </cell>
          <cell r="B97" t="str">
            <v>四川太极大药房连锁有限公司武侯区聚萃街药店</v>
          </cell>
          <cell r="C97">
            <v>5533.08</v>
          </cell>
          <cell r="D97">
            <v>74</v>
          </cell>
        </row>
        <row r="98">
          <cell r="A98">
            <v>594</v>
          </cell>
          <cell r="B98" t="str">
            <v>四川太极大邑县安仁镇千禧街药店</v>
          </cell>
          <cell r="C98">
            <v>5290.06</v>
          </cell>
          <cell r="D98">
            <v>84</v>
          </cell>
        </row>
        <row r="99">
          <cell r="A99">
            <v>112415</v>
          </cell>
          <cell r="B99" t="str">
            <v>四川太极金牛区五福桥东路药店</v>
          </cell>
          <cell r="C99">
            <v>5156.67</v>
          </cell>
          <cell r="D99">
            <v>83</v>
          </cell>
        </row>
        <row r="100">
          <cell r="A100">
            <v>120844</v>
          </cell>
          <cell r="B100" t="str">
            <v>四川太极彭州市致和镇南三环路药店</v>
          </cell>
          <cell r="C100">
            <v>5046.39</v>
          </cell>
          <cell r="D100">
            <v>72</v>
          </cell>
        </row>
        <row r="101">
          <cell r="A101">
            <v>103199</v>
          </cell>
          <cell r="B101" t="str">
            <v>四川太极成华区西林一街药店</v>
          </cell>
          <cell r="C101">
            <v>5016.73</v>
          </cell>
          <cell r="D101">
            <v>85</v>
          </cell>
        </row>
        <row r="102">
          <cell r="A102">
            <v>114848</v>
          </cell>
          <cell r="B102" t="str">
            <v>四川太极大药房连锁有限公司成都高新区吉瑞三路二药房</v>
          </cell>
          <cell r="C102">
            <v>5006.22</v>
          </cell>
          <cell r="D102">
            <v>51</v>
          </cell>
        </row>
        <row r="103">
          <cell r="A103">
            <v>114286</v>
          </cell>
          <cell r="B103" t="str">
            <v>四川太极青羊区光华北五路药店</v>
          </cell>
          <cell r="C103">
            <v>4703.82</v>
          </cell>
          <cell r="D103">
            <v>78</v>
          </cell>
        </row>
        <row r="104">
          <cell r="A104">
            <v>106865</v>
          </cell>
          <cell r="B104" t="str">
            <v>四川太极武侯区丝竹路药店</v>
          </cell>
          <cell r="C104">
            <v>4691.27</v>
          </cell>
          <cell r="D104">
            <v>41</v>
          </cell>
        </row>
        <row r="105">
          <cell r="A105">
            <v>539</v>
          </cell>
          <cell r="B105" t="str">
            <v>四川太极大邑县晋原镇子龙路店</v>
          </cell>
          <cell r="C105">
            <v>4602.31</v>
          </cell>
          <cell r="D105">
            <v>48</v>
          </cell>
        </row>
        <row r="106">
          <cell r="A106">
            <v>122906</v>
          </cell>
          <cell r="B106" t="str">
            <v>四川太极新都区斑竹园街道医贸大道药店</v>
          </cell>
          <cell r="C106">
            <v>4517.32</v>
          </cell>
          <cell r="D106">
            <v>77</v>
          </cell>
        </row>
        <row r="107">
          <cell r="A107">
            <v>123007</v>
          </cell>
          <cell r="B107" t="str">
            <v>四川太极大邑县青霞街道元通路南段药店</v>
          </cell>
          <cell r="C107">
            <v>4365.43</v>
          </cell>
          <cell r="D107">
            <v>48</v>
          </cell>
        </row>
        <row r="108">
          <cell r="A108">
            <v>717</v>
          </cell>
          <cell r="B108" t="str">
            <v>四川太极大邑县晋原镇通达东路五段药店</v>
          </cell>
          <cell r="C108">
            <v>4325.31</v>
          </cell>
          <cell r="D108">
            <v>71</v>
          </cell>
        </row>
        <row r="109">
          <cell r="A109">
            <v>733</v>
          </cell>
          <cell r="B109" t="str">
            <v>四川太极双流区东升街道三强西路药店</v>
          </cell>
          <cell r="C109">
            <v>4279.5</v>
          </cell>
          <cell r="D109">
            <v>65</v>
          </cell>
        </row>
        <row r="110">
          <cell r="A110">
            <v>748</v>
          </cell>
          <cell r="B110" t="str">
            <v>四川太极大邑县晋原镇东街药店</v>
          </cell>
          <cell r="C110">
            <v>4275.36</v>
          </cell>
          <cell r="D110">
            <v>66</v>
          </cell>
        </row>
        <row r="111">
          <cell r="A111">
            <v>713</v>
          </cell>
          <cell r="B111" t="str">
            <v>四川太极都江堰聚源镇药店</v>
          </cell>
          <cell r="C111">
            <v>4022.11</v>
          </cell>
          <cell r="D111">
            <v>38</v>
          </cell>
        </row>
        <row r="112">
          <cell r="A112">
            <v>56</v>
          </cell>
          <cell r="B112" t="str">
            <v>四川太极三江店</v>
          </cell>
          <cell r="C112">
            <v>3993.51</v>
          </cell>
          <cell r="D112">
            <v>32</v>
          </cell>
        </row>
        <row r="113">
          <cell r="A113">
            <v>743</v>
          </cell>
          <cell r="B113" t="str">
            <v>四川太极成华区万宇路药店</v>
          </cell>
          <cell r="C113">
            <v>3991.16</v>
          </cell>
          <cell r="D113">
            <v>68</v>
          </cell>
        </row>
        <row r="114">
          <cell r="A114">
            <v>732</v>
          </cell>
          <cell r="B114" t="str">
            <v>四川太极邛崃市羊安镇永康大道药店</v>
          </cell>
          <cell r="C114">
            <v>3947.85</v>
          </cell>
          <cell r="D114">
            <v>48</v>
          </cell>
        </row>
        <row r="115">
          <cell r="A115">
            <v>104838</v>
          </cell>
          <cell r="B115" t="str">
            <v>四川太极崇州市崇阳镇蜀州中路药店</v>
          </cell>
          <cell r="C115">
            <v>3903.78</v>
          </cell>
          <cell r="D115">
            <v>44</v>
          </cell>
        </row>
        <row r="116">
          <cell r="A116">
            <v>110378</v>
          </cell>
          <cell r="B116" t="str">
            <v>四川太极都江堰市永丰街道宝莲路药店</v>
          </cell>
          <cell r="C116">
            <v>3770.94</v>
          </cell>
          <cell r="D116">
            <v>31</v>
          </cell>
        </row>
        <row r="117">
          <cell r="A117">
            <v>308</v>
          </cell>
          <cell r="B117" t="str">
            <v>四川太极红星店</v>
          </cell>
          <cell r="C117">
            <v>3749.42</v>
          </cell>
          <cell r="D117">
            <v>64</v>
          </cell>
        </row>
        <row r="118">
          <cell r="A118">
            <v>723</v>
          </cell>
          <cell r="B118" t="str">
            <v>四川太极锦江区柳翠路药店</v>
          </cell>
          <cell r="C118">
            <v>3673.98</v>
          </cell>
          <cell r="D118">
            <v>53</v>
          </cell>
        </row>
        <row r="119">
          <cell r="A119">
            <v>118151</v>
          </cell>
          <cell r="B119" t="str">
            <v>四川太极金牛区沙湾东一路药店</v>
          </cell>
          <cell r="C119">
            <v>3601.02</v>
          </cell>
          <cell r="D119">
            <v>65</v>
          </cell>
        </row>
        <row r="120">
          <cell r="A120">
            <v>122198</v>
          </cell>
          <cell r="B120" t="str">
            <v>四川太极成华区华泰路二药店</v>
          </cell>
          <cell r="C120">
            <v>3477.99</v>
          </cell>
          <cell r="D120">
            <v>61</v>
          </cell>
        </row>
        <row r="121">
          <cell r="A121">
            <v>549</v>
          </cell>
          <cell r="B121" t="str">
            <v>四川太极大邑县晋源镇东壕沟段药店</v>
          </cell>
          <cell r="C121">
            <v>3406.29</v>
          </cell>
          <cell r="D121">
            <v>56</v>
          </cell>
        </row>
        <row r="122">
          <cell r="A122">
            <v>113298</v>
          </cell>
          <cell r="B122" t="str">
            <v>四川太极武侯区逸都路药店</v>
          </cell>
          <cell r="C122">
            <v>3306.23</v>
          </cell>
          <cell r="D122">
            <v>35</v>
          </cell>
        </row>
        <row r="123">
          <cell r="A123">
            <v>102564</v>
          </cell>
          <cell r="B123" t="str">
            <v>四川太极邛崃市临邛镇翠荫街药店</v>
          </cell>
          <cell r="C123">
            <v>3286.26</v>
          </cell>
          <cell r="D123">
            <v>42</v>
          </cell>
        </row>
        <row r="124">
          <cell r="A124">
            <v>102479</v>
          </cell>
          <cell r="B124" t="str">
            <v>四川太极锦江区劼人路药店</v>
          </cell>
          <cell r="C124">
            <v>3214.75</v>
          </cell>
          <cell r="D124">
            <v>48</v>
          </cell>
        </row>
        <row r="125">
          <cell r="A125">
            <v>720</v>
          </cell>
          <cell r="B125" t="str">
            <v>四川太极大邑县新场镇文昌街药店</v>
          </cell>
          <cell r="C125">
            <v>3183.61</v>
          </cell>
          <cell r="D125">
            <v>39</v>
          </cell>
        </row>
        <row r="126">
          <cell r="A126">
            <v>377</v>
          </cell>
          <cell r="B126" t="str">
            <v>四川太极新园大道药店</v>
          </cell>
          <cell r="C126">
            <v>3105.83</v>
          </cell>
          <cell r="D126">
            <v>56</v>
          </cell>
        </row>
        <row r="127">
          <cell r="A127">
            <v>117923</v>
          </cell>
          <cell r="B127" t="str">
            <v>四川太极大邑县观音阁街西段店</v>
          </cell>
          <cell r="C127">
            <v>3099.33</v>
          </cell>
          <cell r="D127">
            <v>45</v>
          </cell>
        </row>
        <row r="128">
          <cell r="A128">
            <v>329</v>
          </cell>
          <cell r="B128" t="str">
            <v>四川太极温江店</v>
          </cell>
          <cell r="C128">
            <v>3094.62</v>
          </cell>
          <cell r="D128">
            <v>53</v>
          </cell>
        </row>
        <row r="129">
          <cell r="A129">
            <v>119262</v>
          </cell>
          <cell r="B129" t="str">
            <v>四川太极成华区驷马桥三路药店</v>
          </cell>
          <cell r="C129">
            <v>3006.77</v>
          </cell>
          <cell r="D129">
            <v>47</v>
          </cell>
        </row>
        <row r="130">
          <cell r="A130">
            <v>117637</v>
          </cell>
          <cell r="B130" t="str">
            <v>四川太极大邑晋原街道金巷西街药店</v>
          </cell>
          <cell r="C130">
            <v>2994.5</v>
          </cell>
          <cell r="D130">
            <v>35</v>
          </cell>
        </row>
        <row r="131">
          <cell r="A131">
            <v>122686</v>
          </cell>
          <cell r="B131" t="str">
            <v>四川太极大邑县晋原街道蜀望路药店</v>
          </cell>
          <cell r="C131">
            <v>2938.04</v>
          </cell>
          <cell r="D131">
            <v>37</v>
          </cell>
        </row>
        <row r="132">
          <cell r="A132">
            <v>727</v>
          </cell>
          <cell r="B132" t="str">
            <v>四川太极金牛区黄苑东街药店</v>
          </cell>
          <cell r="C132">
            <v>2702.4</v>
          </cell>
          <cell r="D132">
            <v>36</v>
          </cell>
        </row>
        <row r="133">
          <cell r="A133">
            <v>102567</v>
          </cell>
          <cell r="B133" t="str">
            <v>四川太极新津县五津镇武阳西路药店</v>
          </cell>
          <cell r="C133">
            <v>2514.03</v>
          </cell>
          <cell r="D133">
            <v>34</v>
          </cell>
        </row>
        <row r="134">
          <cell r="A134">
            <v>117310</v>
          </cell>
          <cell r="B134" t="str">
            <v>四川太极武侯区长寿路药店</v>
          </cell>
          <cell r="C134">
            <v>2485.19</v>
          </cell>
          <cell r="D134">
            <v>70</v>
          </cell>
        </row>
        <row r="135">
          <cell r="A135">
            <v>106568</v>
          </cell>
          <cell r="B135" t="str">
            <v>四川太极高新区中和公济桥路药店</v>
          </cell>
          <cell r="C135">
            <v>2331.49</v>
          </cell>
          <cell r="D135">
            <v>39</v>
          </cell>
        </row>
        <row r="136">
          <cell r="A136">
            <v>111400</v>
          </cell>
          <cell r="B136" t="str">
            <v>四川太极邛崃市文君街道杏林路药店</v>
          </cell>
          <cell r="C136">
            <v>2249.47</v>
          </cell>
          <cell r="D136">
            <v>56</v>
          </cell>
        </row>
        <row r="137">
          <cell r="A137">
            <v>118758</v>
          </cell>
          <cell r="B137" t="str">
            <v>四川太极成华区水碾河路药店</v>
          </cell>
          <cell r="C137">
            <v>1971.19</v>
          </cell>
          <cell r="D137">
            <v>55</v>
          </cell>
        </row>
        <row r="138">
          <cell r="A138">
            <v>114069</v>
          </cell>
          <cell r="B138" t="str">
            <v>四川太极高新区剑南大道药店</v>
          </cell>
          <cell r="C138">
            <v>1860.55</v>
          </cell>
          <cell r="D138">
            <v>44</v>
          </cell>
        </row>
        <row r="139">
          <cell r="A139">
            <v>128640</v>
          </cell>
          <cell r="B139" t="str">
            <v>四川太极郫都区红光街道红高东路药店</v>
          </cell>
          <cell r="C139">
            <v>1853.77</v>
          </cell>
          <cell r="D139">
            <v>59</v>
          </cell>
        </row>
        <row r="140">
          <cell r="A140">
            <v>122718</v>
          </cell>
          <cell r="B140" t="str">
            <v>四川太极大邑县晋原街道南街药店</v>
          </cell>
          <cell r="C140">
            <v>1801.05</v>
          </cell>
          <cell r="D140">
            <v>39</v>
          </cell>
        </row>
        <row r="141">
          <cell r="A141">
            <v>52</v>
          </cell>
          <cell r="B141" t="str">
            <v>四川太极崇州中心店</v>
          </cell>
          <cell r="C141">
            <v>1778.77</v>
          </cell>
          <cell r="D141">
            <v>30</v>
          </cell>
        </row>
        <row r="142">
          <cell r="A142">
            <v>339</v>
          </cell>
          <cell r="B142" t="str">
            <v>四川太极沙河源药店</v>
          </cell>
          <cell r="C142">
            <v>1108.82</v>
          </cell>
          <cell r="D142">
            <v>16</v>
          </cell>
        </row>
        <row r="143">
          <cell r="A143">
            <v>591</v>
          </cell>
          <cell r="B143" t="str">
            <v>四川太极邛崃市文君街道凤凰大道药店</v>
          </cell>
          <cell r="C143">
            <v>579.99</v>
          </cell>
          <cell r="D143">
            <v>14</v>
          </cell>
        </row>
        <row r="144">
          <cell r="B144" t="str">
            <v/>
          </cell>
          <cell r="C144">
            <v>1281161.38</v>
          </cell>
          <cell r="D144">
            <v>12580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>
        <row r="1">
          <cell r="B1" t="str">
            <v>门店ID</v>
          </cell>
          <cell r="C1" t="str">
            <v>门店</v>
          </cell>
          <cell r="D1" t="str">
            <v>总单合计金额</v>
          </cell>
        </row>
        <row r="2">
          <cell r="B2">
            <v>307</v>
          </cell>
          <cell r="C2" t="str">
            <v>四川太极旗舰店</v>
          </cell>
          <cell r="D2">
            <v>163840.35</v>
          </cell>
        </row>
        <row r="3">
          <cell r="B3">
            <v>399</v>
          </cell>
          <cell r="C3" t="str">
            <v>四川太极成都高新区成汉南路药店</v>
          </cell>
          <cell r="D3">
            <v>32212.78</v>
          </cell>
        </row>
        <row r="4">
          <cell r="B4">
            <v>114685</v>
          </cell>
          <cell r="C4" t="str">
            <v>四川太极青羊区青龙街药店</v>
          </cell>
          <cell r="D4">
            <v>31750.95</v>
          </cell>
        </row>
        <row r="5">
          <cell r="B5">
            <v>337</v>
          </cell>
          <cell r="C5" t="str">
            <v>四川太极浆洗街药店</v>
          </cell>
          <cell r="D5">
            <v>30882.49</v>
          </cell>
        </row>
        <row r="6">
          <cell r="B6">
            <v>341</v>
          </cell>
          <cell r="C6" t="str">
            <v>四川太极邛崃中心药店</v>
          </cell>
          <cell r="D6">
            <v>18722.96</v>
          </cell>
        </row>
        <row r="7">
          <cell r="B7">
            <v>343</v>
          </cell>
          <cell r="C7" t="str">
            <v>四川太极光华药店</v>
          </cell>
          <cell r="D7">
            <v>16242.84</v>
          </cell>
        </row>
        <row r="8">
          <cell r="B8">
            <v>114844</v>
          </cell>
          <cell r="C8" t="str">
            <v>四川太极成华区培华东路药店</v>
          </cell>
          <cell r="D8">
            <v>16167.25</v>
          </cell>
        </row>
        <row r="9">
          <cell r="B9">
            <v>106399</v>
          </cell>
          <cell r="C9" t="str">
            <v>四川太极青羊区蜀辉路药店</v>
          </cell>
          <cell r="D9">
            <v>15391.35</v>
          </cell>
        </row>
        <row r="10">
          <cell r="B10">
            <v>517</v>
          </cell>
          <cell r="C10" t="str">
            <v>四川太极青羊区北东街店</v>
          </cell>
          <cell r="D10">
            <v>15303.27</v>
          </cell>
        </row>
        <row r="11">
          <cell r="B11">
            <v>742</v>
          </cell>
          <cell r="C11" t="str">
            <v>四川太极锦江区庆云南街药店</v>
          </cell>
          <cell r="D11">
            <v>14938.74</v>
          </cell>
        </row>
        <row r="12">
          <cell r="B12">
            <v>571</v>
          </cell>
          <cell r="C12" t="str">
            <v>四川太极高新区锦城大道药店</v>
          </cell>
          <cell r="D12">
            <v>14725.33</v>
          </cell>
        </row>
        <row r="13">
          <cell r="B13">
            <v>107658</v>
          </cell>
          <cell r="C13" t="str">
            <v>四川太极新都区新都街道万和北路药店</v>
          </cell>
          <cell r="D13">
            <v>13808.36</v>
          </cell>
        </row>
        <row r="14">
          <cell r="B14">
            <v>117491</v>
          </cell>
          <cell r="C14" t="str">
            <v>四川太极金牛区花照壁中横街药店</v>
          </cell>
          <cell r="D14">
            <v>13682.54</v>
          </cell>
        </row>
        <row r="15">
          <cell r="B15">
            <v>726</v>
          </cell>
          <cell r="C15" t="str">
            <v>四川太极金牛区交大路第三药店</v>
          </cell>
          <cell r="D15">
            <v>13131.44</v>
          </cell>
        </row>
        <row r="16">
          <cell r="B16">
            <v>365</v>
          </cell>
          <cell r="C16" t="str">
            <v>四川太极光华村街药店</v>
          </cell>
          <cell r="D16">
            <v>12626.6</v>
          </cell>
        </row>
        <row r="17">
          <cell r="B17">
            <v>582</v>
          </cell>
          <cell r="C17" t="str">
            <v>四川太极青羊区十二桥药店</v>
          </cell>
          <cell r="D17">
            <v>12420.77</v>
          </cell>
        </row>
        <row r="18">
          <cell r="B18">
            <v>308</v>
          </cell>
          <cell r="C18" t="str">
            <v>四川太极红星店</v>
          </cell>
          <cell r="D18">
            <v>10007.51</v>
          </cell>
        </row>
        <row r="19">
          <cell r="B19">
            <v>54</v>
          </cell>
          <cell r="C19" t="str">
            <v>四川太极怀远店</v>
          </cell>
          <cell r="D19">
            <v>9821.31</v>
          </cell>
        </row>
        <row r="20">
          <cell r="B20">
            <v>377</v>
          </cell>
          <cell r="C20" t="str">
            <v>四川太极新园大道药店</v>
          </cell>
          <cell r="D20">
            <v>8732.98</v>
          </cell>
        </row>
        <row r="21">
          <cell r="B21">
            <v>746</v>
          </cell>
          <cell r="C21" t="str">
            <v>四川太极大邑县晋原镇内蒙古大道桃源药店</v>
          </cell>
          <cell r="D21">
            <v>8667.23</v>
          </cell>
        </row>
        <row r="22">
          <cell r="B22">
            <v>707</v>
          </cell>
          <cell r="C22" t="str">
            <v>四川太极成华区万科路药店</v>
          </cell>
          <cell r="D22">
            <v>8631.55</v>
          </cell>
        </row>
        <row r="23">
          <cell r="B23">
            <v>712</v>
          </cell>
          <cell r="C23" t="str">
            <v>四川太极成华区华泰路药店</v>
          </cell>
          <cell r="D23">
            <v>8451.09</v>
          </cell>
        </row>
        <row r="24">
          <cell r="B24">
            <v>118074</v>
          </cell>
          <cell r="C24" t="str">
            <v>四川太极高新区泰和二街药店</v>
          </cell>
          <cell r="D24">
            <v>8257.79</v>
          </cell>
        </row>
        <row r="25">
          <cell r="B25">
            <v>546</v>
          </cell>
          <cell r="C25" t="str">
            <v>四川太极锦江区榕声路店</v>
          </cell>
          <cell r="D25">
            <v>8223.29</v>
          </cell>
        </row>
        <row r="26">
          <cell r="B26">
            <v>106066</v>
          </cell>
          <cell r="C26" t="str">
            <v>四川太极锦江区梨花街药店</v>
          </cell>
          <cell r="D26">
            <v>8174.33</v>
          </cell>
        </row>
        <row r="27">
          <cell r="B27">
            <v>116919</v>
          </cell>
          <cell r="C27" t="str">
            <v>四川太极武侯区科华北路药店</v>
          </cell>
          <cell r="D27">
            <v>8094.04</v>
          </cell>
        </row>
        <row r="28">
          <cell r="B28">
            <v>730</v>
          </cell>
          <cell r="C28" t="str">
            <v>四川太极新都区新繁镇繁江北路药店</v>
          </cell>
          <cell r="D28">
            <v>7989.85</v>
          </cell>
        </row>
        <row r="29">
          <cell r="B29">
            <v>114286</v>
          </cell>
          <cell r="C29" t="str">
            <v>四川太极青羊区光华北五路药店</v>
          </cell>
          <cell r="D29">
            <v>7909.97</v>
          </cell>
        </row>
        <row r="30">
          <cell r="B30">
            <v>359</v>
          </cell>
          <cell r="C30" t="str">
            <v>四川太极枣子巷药店</v>
          </cell>
          <cell r="D30">
            <v>7779.14</v>
          </cell>
        </row>
        <row r="31">
          <cell r="B31">
            <v>116482</v>
          </cell>
          <cell r="C31" t="str">
            <v>四川太极锦江区宏济中路药店</v>
          </cell>
          <cell r="D31">
            <v>7637.74</v>
          </cell>
        </row>
        <row r="32">
          <cell r="B32">
            <v>106569</v>
          </cell>
          <cell r="C32" t="str">
            <v>四川太极武侯区大悦路药店</v>
          </cell>
          <cell r="D32">
            <v>7451.94</v>
          </cell>
        </row>
        <row r="33">
          <cell r="B33">
            <v>738</v>
          </cell>
          <cell r="C33" t="str">
            <v>四川太极都江堰市蒲阳路药店</v>
          </cell>
          <cell r="D33">
            <v>7346.06</v>
          </cell>
        </row>
        <row r="34">
          <cell r="B34">
            <v>105267</v>
          </cell>
          <cell r="C34" t="str">
            <v>四川太极金牛区蜀汉路药店</v>
          </cell>
          <cell r="D34">
            <v>7344.8</v>
          </cell>
        </row>
        <row r="35">
          <cell r="B35">
            <v>311</v>
          </cell>
          <cell r="C35" t="str">
            <v>四川太极西部店</v>
          </cell>
          <cell r="D35">
            <v>7254.12</v>
          </cell>
        </row>
        <row r="36">
          <cell r="B36">
            <v>119263</v>
          </cell>
          <cell r="C36" t="str">
            <v>四川太极青羊区蜀源路药店</v>
          </cell>
          <cell r="D36">
            <v>7124.76</v>
          </cell>
        </row>
        <row r="37">
          <cell r="B37">
            <v>103639</v>
          </cell>
          <cell r="C37" t="str">
            <v>四川太极成华区金马河路药店</v>
          </cell>
          <cell r="D37">
            <v>6985.71</v>
          </cell>
        </row>
        <row r="38">
          <cell r="B38">
            <v>108656</v>
          </cell>
          <cell r="C38" t="str">
            <v>四川太极新津县五津镇五津西路二药房</v>
          </cell>
          <cell r="D38">
            <v>6963.11</v>
          </cell>
        </row>
        <row r="39">
          <cell r="B39">
            <v>709</v>
          </cell>
          <cell r="C39" t="str">
            <v>四川太极新都区马超东路店</v>
          </cell>
          <cell r="D39">
            <v>6845.91</v>
          </cell>
        </row>
        <row r="40">
          <cell r="B40">
            <v>724</v>
          </cell>
          <cell r="C40" t="str">
            <v>四川太极锦江区观音桥街药店</v>
          </cell>
          <cell r="D40">
            <v>6834.72</v>
          </cell>
        </row>
        <row r="41">
          <cell r="B41">
            <v>385</v>
          </cell>
          <cell r="C41" t="str">
            <v>四川太极五津西路药店</v>
          </cell>
          <cell r="D41">
            <v>6784.25</v>
          </cell>
        </row>
        <row r="42">
          <cell r="B42">
            <v>103198</v>
          </cell>
          <cell r="C42" t="str">
            <v>四川太极青羊区贝森北路药店</v>
          </cell>
          <cell r="D42">
            <v>6738.61</v>
          </cell>
        </row>
        <row r="43">
          <cell r="B43">
            <v>511</v>
          </cell>
          <cell r="C43" t="str">
            <v>四川太极成华杉板桥南一路店</v>
          </cell>
          <cell r="D43">
            <v>6646</v>
          </cell>
        </row>
        <row r="44">
          <cell r="B44">
            <v>581</v>
          </cell>
          <cell r="C44" t="str">
            <v>四川太极成华区二环路北四段药店（汇融名城）</v>
          </cell>
          <cell r="D44">
            <v>6572.9</v>
          </cell>
        </row>
        <row r="45">
          <cell r="B45">
            <v>113008</v>
          </cell>
          <cell r="C45" t="str">
            <v>四川太极成都高新区尚锦路药店</v>
          </cell>
          <cell r="D45">
            <v>6513.71</v>
          </cell>
        </row>
        <row r="46">
          <cell r="B46">
            <v>113025</v>
          </cell>
          <cell r="C46" t="str">
            <v>四川太极青羊区蜀鑫路药店</v>
          </cell>
          <cell r="D46">
            <v>6494.8</v>
          </cell>
        </row>
        <row r="47">
          <cell r="B47">
            <v>114622</v>
          </cell>
          <cell r="C47" t="str">
            <v>四川太极成华区东昌路一药店</v>
          </cell>
          <cell r="D47">
            <v>6435.49</v>
          </cell>
        </row>
        <row r="48">
          <cell r="B48">
            <v>108277</v>
          </cell>
          <cell r="C48" t="str">
            <v>四川太极金牛区银沙路药店</v>
          </cell>
          <cell r="D48">
            <v>6300.94</v>
          </cell>
        </row>
        <row r="49">
          <cell r="B49">
            <v>113833</v>
          </cell>
          <cell r="C49" t="str">
            <v>四川太极青羊区光华西一路药店</v>
          </cell>
          <cell r="D49">
            <v>6244.19</v>
          </cell>
        </row>
        <row r="50">
          <cell r="B50">
            <v>117184</v>
          </cell>
          <cell r="C50" t="str">
            <v>四川太极锦江区静沙南路药店</v>
          </cell>
          <cell r="D50">
            <v>6031.55</v>
          </cell>
        </row>
        <row r="51">
          <cell r="B51">
            <v>373</v>
          </cell>
          <cell r="C51" t="str">
            <v>四川太极通盈街药店</v>
          </cell>
          <cell r="D51">
            <v>5928.16</v>
          </cell>
        </row>
        <row r="52">
          <cell r="B52">
            <v>515</v>
          </cell>
          <cell r="C52" t="str">
            <v>四川太极成华区崔家店路药店</v>
          </cell>
          <cell r="D52">
            <v>5922.77</v>
          </cell>
        </row>
        <row r="53">
          <cell r="B53">
            <v>122198</v>
          </cell>
          <cell r="C53" t="str">
            <v>四川太极成华区华泰路二药店</v>
          </cell>
          <cell r="D53">
            <v>5737.51</v>
          </cell>
        </row>
        <row r="54">
          <cell r="B54">
            <v>747</v>
          </cell>
          <cell r="C54" t="str">
            <v>四川太极郫县郫筒镇一环路东南段药店</v>
          </cell>
          <cell r="D54">
            <v>5718.08</v>
          </cell>
        </row>
        <row r="55">
          <cell r="B55">
            <v>748</v>
          </cell>
          <cell r="C55" t="str">
            <v>四川太极大邑县晋原镇东街药店</v>
          </cell>
          <cell r="D55">
            <v>5714.81</v>
          </cell>
        </row>
        <row r="56">
          <cell r="B56">
            <v>572</v>
          </cell>
          <cell r="C56" t="str">
            <v>四川太极郫县郫筒镇东大街药店</v>
          </cell>
          <cell r="D56">
            <v>5675.26</v>
          </cell>
        </row>
        <row r="57">
          <cell r="B57">
            <v>111219</v>
          </cell>
          <cell r="C57" t="str">
            <v>四川太极金牛区花照壁药店</v>
          </cell>
          <cell r="D57">
            <v>5666.82</v>
          </cell>
        </row>
        <row r="58">
          <cell r="B58">
            <v>329</v>
          </cell>
          <cell r="C58" t="str">
            <v>四川太极温江店</v>
          </cell>
          <cell r="D58">
            <v>5571.56</v>
          </cell>
        </row>
        <row r="59">
          <cell r="B59">
            <v>115971</v>
          </cell>
          <cell r="C59" t="str">
            <v>四川太极高新区天顺路药店</v>
          </cell>
          <cell r="D59">
            <v>5396.83</v>
          </cell>
        </row>
        <row r="60">
          <cell r="B60">
            <v>578</v>
          </cell>
          <cell r="C60" t="str">
            <v>四川太极成华区华油路药店</v>
          </cell>
          <cell r="D60">
            <v>5395.79</v>
          </cell>
        </row>
        <row r="61">
          <cell r="B61">
            <v>585</v>
          </cell>
          <cell r="C61" t="str">
            <v>四川太极成华区羊子山西路药店（兴元华盛）</v>
          </cell>
          <cell r="D61">
            <v>5379.41</v>
          </cell>
        </row>
        <row r="62">
          <cell r="B62">
            <v>367</v>
          </cell>
          <cell r="C62" t="str">
            <v>四川太极金带街药店</v>
          </cell>
          <cell r="D62">
            <v>5331.98</v>
          </cell>
        </row>
        <row r="63">
          <cell r="B63">
            <v>704</v>
          </cell>
          <cell r="C63" t="str">
            <v>四川太极都江堰奎光路中段药店</v>
          </cell>
          <cell r="D63">
            <v>5317.23</v>
          </cell>
        </row>
        <row r="64">
          <cell r="B64">
            <v>513</v>
          </cell>
          <cell r="C64" t="str">
            <v>四川太极武侯区顺和街店</v>
          </cell>
          <cell r="D64">
            <v>5310.28</v>
          </cell>
        </row>
        <row r="65">
          <cell r="B65">
            <v>570</v>
          </cell>
          <cell r="C65" t="str">
            <v>四川太极青羊区大石西路药店</v>
          </cell>
          <cell r="D65">
            <v>5285.23</v>
          </cell>
        </row>
        <row r="66">
          <cell r="B66">
            <v>587</v>
          </cell>
          <cell r="C66" t="str">
            <v>四川太极都江堰景中路店</v>
          </cell>
          <cell r="D66">
            <v>5247.46</v>
          </cell>
        </row>
        <row r="67">
          <cell r="B67">
            <v>111400</v>
          </cell>
          <cell r="C67" t="str">
            <v>四川太极邛崃市文君街道杏林路药店</v>
          </cell>
          <cell r="D67">
            <v>5242.58</v>
          </cell>
        </row>
        <row r="68">
          <cell r="B68">
            <v>379</v>
          </cell>
          <cell r="C68" t="str">
            <v>四川太极土龙路药店</v>
          </cell>
          <cell r="D68">
            <v>5214.63</v>
          </cell>
        </row>
        <row r="69">
          <cell r="B69">
            <v>744</v>
          </cell>
          <cell r="C69" t="str">
            <v>四川太极武侯区科华街药店</v>
          </cell>
          <cell r="D69">
            <v>5201.97</v>
          </cell>
        </row>
        <row r="70">
          <cell r="B70">
            <v>387</v>
          </cell>
          <cell r="C70" t="str">
            <v>四川太极新乐中街药店</v>
          </cell>
          <cell r="D70">
            <v>5201.48</v>
          </cell>
        </row>
        <row r="71">
          <cell r="B71">
            <v>104533</v>
          </cell>
          <cell r="C71" t="str">
            <v>四川太极大邑县晋原镇潘家街药店</v>
          </cell>
          <cell r="D71">
            <v>5157.85</v>
          </cell>
        </row>
        <row r="72">
          <cell r="B72">
            <v>113299</v>
          </cell>
          <cell r="C72" t="str">
            <v>四川太极武侯区倪家桥路药店</v>
          </cell>
          <cell r="D72">
            <v>5150.44</v>
          </cell>
        </row>
        <row r="73">
          <cell r="B73">
            <v>745</v>
          </cell>
          <cell r="C73" t="str">
            <v>四川太极金牛区金沙路药店</v>
          </cell>
          <cell r="D73">
            <v>5078.8</v>
          </cell>
        </row>
        <row r="74">
          <cell r="B74">
            <v>104428</v>
          </cell>
          <cell r="C74" t="str">
            <v>四川太极崇州市崇阳镇永康东路药店 </v>
          </cell>
          <cell r="D74">
            <v>4976.64</v>
          </cell>
        </row>
        <row r="75">
          <cell r="B75">
            <v>514</v>
          </cell>
          <cell r="C75" t="str">
            <v>四川太极新津邓双镇岷江店</v>
          </cell>
          <cell r="D75">
            <v>4946.27</v>
          </cell>
        </row>
        <row r="76">
          <cell r="B76">
            <v>357</v>
          </cell>
          <cell r="C76" t="str">
            <v>四川太极清江东路药店</v>
          </cell>
          <cell r="D76">
            <v>4934.9</v>
          </cell>
        </row>
        <row r="77">
          <cell r="B77">
            <v>598</v>
          </cell>
          <cell r="C77" t="str">
            <v>四川太极锦江区水杉街药店</v>
          </cell>
          <cell r="D77">
            <v>4895.35</v>
          </cell>
        </row>
        <row r="78">
          <cell r="B78">
            <v>706</v>
          </cell>
          <cell r="C78" t="str">
            <v>四川太极都江堰幸福镇翔凤路药店</v>
          </cell>
          <cell r="D78">
            <v>4885.44</v>
          </cell>
        </row>
        <row r="79">
          <cell r="B79">
            <v>102479</v>
          </cell>
          <cell r="C79" t="str">
            <v>四川太极锦江区劼人路药店</v>
          </cell>
          <cell r="D79">
            <v>4670.54</v>
          </cell>
        </row>
        <row r="80">
          <cell r="B80">
            <v>102934</v>
          </cell>
          <cell r="C80" t="str">
            <v>四川太极金牛区银河北街药店</v>
          </cell>
          <cell r="D80">
            <v>4653.14</v>
          </cell>
        </row>
        <row r="81">
          <cell r="B81">
            <v>102935</v>
          </cell>
          <cell r="C81" t="str">
            <v>四川太极青羊区童子街药店</v>
          </cell>
          <cell r="D81">
            <v>4609.04</v>
          </cell>
        </row>
        <row r="82">
          <cell r="B82">
            <v>112415</v>
          </cell>
          <cell r="C82" t="str">
            <v>四川太极金牛区五福桥东路药店</v>
          </cell>
          <cell r="D82">
            <v>4606.46</v>
          </cell>
        </row>
        <row r="83">
          <cell r="B83">
            <v>710</v>
          </cell>
          <cell r="C83" t="str">
            <v>四川太极都江堰市蒲阳镇堰问道西路药店</v>
          </cell>
          <cell r="D83">
            <v>4566.65</v>
          </cell>
        </row>
        <row r="84">
          <cell r="B84">
            <v>539</v>
          </cell>
          <cell r="C84" t="str">
            <v>四川太极大邑县晋原镇子龙路店</v>
          </cell>
          <cell r="D84">
            <v>4503.23</v>
          </cell>
        </row>
        <row r="85">
          <cell r="B85">
            <v>110378</v>
          </cell>
          <cell r="C85" t="str">
            <v>四川太极都江堰市永丰街道宝莲路药店</v>
          </cell>
          <cell r="D85">
            <v>4461.2</v>
          </cell>
        </row>
        <row r="86">
          <cell r="B86">
            <v>101453</v>
          </cell>
          <cell r="C86" t="str">
            <v>四川太极温江区公平街道江安路药店</v>
          </cell>
          <cell r="D86">
            <v>4399.21</v>
          </cell>
        </row>
        <row r="87">
          <cell r="B87">
            <v>720</v>
          </cell>
          <cell r="C87" t="str">
            <v>四川太极大邑县新场镇文昌街药店</v>
          </cell>
          <cell r="D87">
            <v>4379.88</v>
          </cell>
        </row>
        <row r="88">
          <cell r="B88">
            <v>105751</v>
          </cell>
          <cell r="C88" t="str">
            <v>四川太极高新区新下街药店</v>
          </cell>
          <cell r="D88">
            <v>4350.65</v>
          </cell>
        </row>
        <row r="89">
          <cell r="B89">
            <v>118151</v>
          </cell>
          <cell r="C89" t="str">
            <v>四川太极金牛区沙湾东一路药店</v>
          </cell>
          <cell r="D89">
            <v>4326.7</v>
          </cell>
        </row>
        <row r="90">
          <cell r="B90">
            <v>118951</v>
          </cell>
          <cell r="C90" t="str">
            <v>四川太极青羊区金祥路药店</v>
          </cell>
          <cell r="D90">
            <v>4254.46</v>
          </cell>
        </row>
        <row r="91">
          <cell r="B91">
            <v>103199</v>
          </cell>
          <cell r="C91" t="str">
            <v>四川太极成华区西林一街药店</v>
          </cell>
          <cell r="D91">
            <v>4215.43</v>
          </cell>
        </row>
        <row r="92">
          <cell r="B92">
            <v>391</v>
          </cell>
          <cell r="C92" t="str">
            <v>四川太极金丝街药店</v>
          </cell>
          <cell r="D92">
            <v>4158.09</v>
          </cell>
        </row>
        <row r="93">
          <cell r="B93">
            <v>138202</v>
          </cell>
          <cell r="C93" t="str">
            <v>雅安市太极智慧云医药科技有限公司</v>
          </cell>
          <cell r="D93">
            <v>4106.16</v>
          </cell>
        </row>
        <row r="94">
          <cell r="B94">
            <v>120844</v>
          </cell>
          <cell r="C94" t="str">
            <v>四川太极彭州市致和镇南三环路药店</v>
          </cell>
          <cell r="D94">
            <v>4035.61</v>
          </cell>
        </row>
        <row r="95">
          <cell r="B95">
            <v>105910</v>
          </cell>
          <cell r="C95" t="str">
            <v>四川太极高新区紫薇东路药店</v>
          </cell>
          <cell r="D95">
            <v>4034.77</v>
          </cell>
        </row>
        <row r="96">
          <cell r="B96">
            <v>351</v>
          </cell>
          <cell r="C96" t="str">
            <v>四川太极都江堰药店</v>
          </cell>
          <cell r="D96">
            <v>3908</v>
          </cell>
        </row>
        <row r="97">
          <cell r="B97">
            <v>116773</v>
          </cell>
          <cell r="C97" t="str">
            <v>四川太极青羊区经一路药店</v>
          </cell>
          <cell r="D97">
            <v>3845.44</v>
          </cell>
        </row>
        <row r="98">
          <cell r="B98">
            <v>721</v>
          </cell>
          <cell r="C98" t="str">
            <v>四川太极邛崃市临邛镇洪川小区药店</v>
          </cell>
          <cell r="D98">
            <v>3842.7</v>
          </cell>
        </row>
        <row r="99">
          <cell r="B99">
            <v>122906</v>
          </cell>
          <cell r="C99" t="str">
            <v>四川太极新都区斑竹园街道医贸大道药店</v>
          </cell>
          <cell r="D99">
            <v>3773.26</v>
          </cell>
        </row>
        <row r="100">
          <cell r="B100">
            <v>752</v>
          </cell>
          <cell r="C100" t="str">
            <v>四川太极大药房连锁有限公司武侯区聚萃街药店</v>
          </cell>
          <cell r="D100">
            <v>3739.98</v>
          </cell>
        </row>
        <row r="101">
          <cell r="B101">
            <v>102565</v>
          </cell>
          <cell r="C101" t="str">
            <v>四川太极武侯区佳灵路药店</v>
          </cell>
          <cell r="D101">
            <v>3704.87</v>
          </cell>
        </row>
        <row r="102">
          <cell r="B102">
            <v>549</v>
          </cell>
          <cell r="C102" t="str">
            <v>四川太极大邑县晋源镇东壕沟段药店</v>
          </cell>
          <cell r="D102">
            <v>3654.98</v>
          </cell>
        </row>
        <row r="103">
          <cell r="B103">
            <v>112888</v>
          </cell>
          <cell r="C103" t="str">
            <v>四川太极武侯区双楠路药店</v>
          </cell>
          <cell r="D103">
            <v>3497.39</v>
          </cell>
        </row>
        <row r="104">
          <cell r="B104">
            <v>740</v>
          </cell>
          <cell r="C104" t="str">
            <v>四川太极成华区华康路药店</v>
          </cell>
          <cell r="D104">
            <v>3420.18</v>
          </cell>
        </row>
        <row r="105">
          <cell r="B105">
            <v>723</v>
          </cell>
          <cell r="C105" t="str">
            <v>四川太极锦江区柳翠路药店</v>
          </cell>
          <cell r="D105">
            <v>3380</v>
          </cell>
        </row>
        <row r="106">
          <cell r="B106">
            <v>117310</v>
          </cell>
          <cell r="C106" t="str">
            <v>四川太极武侯区长寿路药店</v>
          </cell>
          <cell r="D106">
            <v>3361.49</v>
          </cell>
        </row>
        <row r="107">
          <cell r="B107">
            <v>594</v>
          </cell>
          <cell r="C107" t="str">
            <v>四川太极大邑县安仁镇千禧街药店</v>
          </cell>
          <cell r="D107">
            <v>3348.36</v>
          </cell>
        </row>
        <row r="108">
          <cell r="B108">
            <v>737</v>
          </cell>
          <cell r="C108" t="str">
            <v>四川太极高新区大源北街药店</v>
          </cell>
          <cell r="D108">
            <v>3325.9</v>
          </cell>
        </row>
        <row r="109">
          <cell r="B109">
            <v>106865</v>
          </cell>
          <cell r="C109" t="str">
            <v>四川太极武侯区丝竹路药店</v>
          </cell>
          <cell r="D109">
            <v>3264.99</v>
          </cell>
        </row>
        <row r="110">
          <cell r="B110">
            <v>732</v>
          </cell>
          <cell r="C110" t="str">
            <v>四川太极邛崃市羊安镇永康大道药店</v>
          </cell>
          <cell r="D110">
            <v>3168.12</v>
          </cell>
        </row>
        <row r="111">
          <cell r="B111">
            <v>713</v>
          </cell>
          <cell r="C111" t="str">
            <v>四川太极都江堰聚源镇药店</v>
          </cell>
          <cell r="D111">
            <v>3083.12</v>
          </cell>
        </row>
        <row r="112">
          <cell r="B112">
            <v>107728</v>
          </cell>
          <cell r="C112" t="str">
            <v>四川太极大邑县晋原镇北街药店</v>
          </cell>
          <cell r="D112">
            <v>2991.12</v>
          </cell>
        </row>
        <row r="113">
          <cell r="B113">
            <v>122686</v>
          </cell>
          <cell r="C113" t="str">
            <v>四川太极大邑县晋原街道蜀望路药店</v>
          </cell>
          <cell r="D113">
            <v>2985.62</v>
          </cell>
        </row>
        <row r="114">
          <cell r="B114">
            <v>355</v>
          </cell>
          <cell r="C114" t="str">
            <v>四川太极双林路药店</v>
          </cell>
          <cell r="D114">
            <v>2871.3</v>
          </cell>
        </row>
        <row r="115">
          <cell r="B115">
            <v>102564</v>
          </cell>
          <cell r="C115" t="str">
            <v>四川太极邛崃市临邛镇翠荫街药店</v>
          </cell>
          <cell r="D115">
            <v>2851.23</v>
          </cell>
        </row>
        <row r="116">
          <cell r="B116">
            <v>104838</v>
          </cell>
          <cell r="C116" t="str">
            <v>四川太极崇州市崇阳镇蜀州中路药店</v>
          </cell>
          <cell r="D116">
            <v>2771.74</v>
          </cell>
        </row>
        <row r="117">
          <cell r="B117">
            <v>106485</v>
          </cell>
          <cell r="C117" t="str">
            <v>四川太极成都高新区元华二巷药店</v>
          </cell>
          <cell r="D117">
            <v>2767</v>
          </cell>
        </row>
        <row r="118">
          <cell r="B118">
            <v>123007</v>
          </cell>
          <cell r="C118" t="str">
            <v>四川太极大邑县青霞街道元通路南段药店</v>
          </cell>
          <cell r="D118">
            <v>2730.58</v>
          </cell>
        </row>
        <row r="119">
          <cell r="B119">
            <v>102567</v>
          </cell>
          <cell r="C119" t="str">
            <v>四川太极新津县五津镇武阳西路药店</v>
          </cell>
          <cell r="D119">
            <v>2708.39</v>
          </cell>
        </row>
        <row r="120">
          <cell r="B120">
            <v>743</v>
          </cell>
          <cell r="C120" t="str">
            <v>四川太极成华区万宇路药店</v>
          </cell>
          <cell r="D120">
            <v>2609.83</v>
          </cell>
        </row>
        <row r="121">
          <cell r="B121">
            <v>113298</v>
          </cell>
          <cell r="C121" t="str">
            <v>四川太极武侯区逸都路药店</v>
          </cell>
          <cell r="D121">
            <v>2569.6</v>
          </cell>
        </row>
        <row r="122">
          <cell r="B122">
            <v>119622</v>
          </cell>
          <cell r="C122" t="str">
            <v>四川太极大药房连锁有限公司武侯区高攀西巷药店</v>
          </cell>
          <cell r="D122">
            <v>2566.8</v>
          </cell>
        </row>
        <row r="123">
          <cell r="B123">
            <v>117637</v>
          </cell>
          <cell r="C123" t="str">
            <v>四川太极大邑晋原街道金巷西街药店</v>
          </cell>
          <cell r="D123">
            <v>2506.26</v>
          </cell>
        </row>
        <row r="124">
          <cell r="B124">
            <v>733</v>
          </cell>
          <cell r="C124" t="str">
            <v>四川太极双流区东升街道三强西路药店</v>
          </cell>
          <cell r="D124">
            <v>2474.48</v>
          </cell>
        </row>
        <row r="125">
          <cell r="B125">
            <v>717</v>
          </cell>
          <cell r="C125" t="str">
            <v>四川太极大邑县晋原镇通达东路五段药店</v>
          </cell>
          <cell r="D125">
            <v>2451.6</v>
          </cell>
        </row>
        <row r="126">
          <cell r="B126">
            <v>128640</v>
          </cell>
          <cell r="C126" t="str">
            <v>四川太极郫都区红光街道红高东路药店</v>
          </cell>
          <cell r="D126">
            <v>2406.07</v>
          </cell>
        </row>
        <row r="127">
          <cell r="B127">
            <v>716</v>
          </cell>
          <cell r="C127" t="str">
            <v>四川太极大邑县沙渠镇方圆路药店</v>
          </cell>
          <cell r="D127">
            <v>2402.19</v>
          </cell>
        </row>
        <row r="128">
          <cell r="B128">
            <v>727</v>
          </cell>
          <cell r="C128" t="str">
            <v>四川太极金牛区黄苑东街药店</v>
          </cell>
          <cell r="D128">
            <v>2228.08</v>
          </cell>
        </row>
        <row r="129">
          <cell r="B129">
            <v>104429</v>
          </cell>
          <cell r="C129" t="str">
            <v>四川太极武侯区大华街药店</v>
          </cell>
          <cell r="D129">
            <v>2190.62</v>
          </cell>
        </row>
        <row r="130">
          <cell r="B130">
            <v>573</v>
          </cell>
          <cell r="C130" t="str">
            <v>四川太极双流县西航港街道锦华路一段药店</v>
          </cell>
          <cell r="D130">
            <v>2169.15</v>
          </cell>
        </row>
        <row r="131">
          <cell r="B131">
            <v>371</v>
          </cell>
          <cell r="C131" t="str">
            <v>四川太极兴义镇万兴路药店</v>
          </cell>
          <cell r="D131">
            <v>2138.33</v>
          </cell>
        </row>
        <row r="132">
          <cell r="B132">
            <v>114069</v>
          </cell>
          <cell r="C132" t="str">
            <v>四川太极高新区剑南大道药店</v>
          </cell>
          <cell r="D132">
            <v>2092.15</v>
          </cell>
        </row>
        <row r="133">
          <cell r="B133">
            <v>122718</v>
          </cell>
          <cell r="C133" t="str">
            <v>四川太极大邑县晋原街道南街药店</v>
          </cell>
          <cell r="D133">
            <v>2024.26</v>
          </cell>
        </row>
        <row r="134">
          <cell r="B134">
            <v>106568</v>
          </cell>
          <cell r="C134" t="str">
            <v>四川太极高新区中和公济桥路药店</v>
          </cell>
          <cell r="D134">
            <v>1911.99</v>
          </cell>
        </row>
        <row r="135">
          <cell r="B135">
            <v>52</v>
          </cell>
          <cell r="C135" t="str">
            <v>四川太极崇州中心店</v>
          </cell>
          <cell r="D135">
            <v>1871.74</v>
          </cell>
        </row>
        <row r="136">
          <cell r="B136">
            <v>119262</v>
          </cell>
          <cell r="C136" t="str">
            <v>四川太极成华区驷马桥三路药店</v>
          </cell>
          <cell r="D136">
            <v>1775.31</v>
          </cell>
        </row>
        <row r="137">
          <cell r="B137">
            <v>56</v>
          </cell>
          <cell r="C137" t="str">
            <v>四川太极三江店</v>
          </cell>
          <cell r="D137">
            <v>1708.3</v>
          </cell>
        </row>
        <row r="138">
          <cell r="B138">
            <v>117923</v>
          </cell>
          <cell r="C138" t="str">
            <v>四川太极大邑县观音阁街西段店</v>
          </cell>
          <cell r="D138">
            <v>1566.94</v>
          </cell>
        </row>
        <row r="139">
          <cell r="B139">
            <v>297863</v>
          </cell>
          <cell r="C139" t="str">
            <v>四川太极锦江区大田坎街药店</v>
          </cell>
          <cell r="D139">
            <v>1417.9</v>
          </cell>
        </row>
        <row r="140">
          <cell r="B140">
            <v>104430</v>
          </cell>
          <cell r="C140" t="str">
            <v>四川太极高新区中和大道药店</v>
          </cell>
          <cell r="D140">
            <v>1332.79</v>
          </cell>
        </row>
        <row r="141">
          <cell r="B141">
            <v>114848</v>
          </cell>
          <cell r="C141" t="str">
            <v>四川太极大药房连锁有限公司成都高新区吉瑞三路二药房</v>
          </cell>
          <cell r="D141">
            <v>1224.01</v>
          </cell>
        </row>
        <row r="142">
          <cell r="B142">
            <v>118758</v>
          </cell>
          <cell r="C142" t="str">
            <v>四川太极成华区水碾河路药店</v>
          </cell>
          <cell r="D142">
            <v>1132.5</v>
          </cell>
        </row>
        <row r="143">
          <cell r="B143">
            <v>591</v>
          </cell>
          <cell r="C143" t="str">
            <v>四川太极邛崃市文君街道凤凰大道药店</v>
          </cell>
          <cell r="D143">
            <v>756.96</v>
          </cell>
        </row>
        <row r="144">
          <cell r="B144">
            <v>339</v>
          </cell>
          <cell r="C144" t="str">
            <v>四川太极沙河源药店</v>
          </cell>
          <cell r="D144">
            <v>512.09</v>
          </cell>
        </row>
        <row r="145">
          <cell r="C145" t="str">
            <v/>
          </cell>
          <cell r="D145">
            <v>1033991.87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MDXSHZ"/>
    </sheetNames>
    <sheetDataSet>
      <sheetData sheetId="0">
        <row r="1">
          <cell r="B1" t="str">
            <v>门店ID</v>
          </cell>
          <cell r="C1" t="str">
            <v>门店</v>
          </cell>
          <cell r="D1" t="str">
            <v>总单合计金额</v>
          </cell>
        </row>
        <row r="2">
          <cell r="B2">
            <v>52</v>
          </cell>
          <cell r="C2" t="str">
            <v>四川太极崇州中心店</v>
          </cell>
          <cell r="D2">
            <v>2585.66</v>
          </cell>
        </row>
        <row r="3">
          <cell r="B3">
            <v>54</v>
          </cell>
          <cell r="C3" t="str">
            <v>四川太极怀远店</v>
          </cell>
          <cell r="D3">
            <v>7699.84</v>
          </cell>
        </row>
        <row r="4">
          <cell r="B4">
            <v>56</v>
          </cell>
          <cell r="C4" t="str">
            <v>四川太极三江店</v>
          </cell>
          <cell r="D4">
            <v>1445.1</v>
          </cell>
        </row>
        <row r="5">
          <cell r="B5">
            <v>307</v>
          </cell>
          <cell r="C5" t="str">
            <v>四川太极旗舰店</v>
          </cell>
          <cell r="D5">
            <v>142347.19</v>
          </cell>
        </row>
        <row r="6">
          <cell r="B6">
            <v>308</v>
          </cell>
          <cell r="C6" t="str">
            <v>四川太极红星店</v>
          </cell>
          <cell r="D6">
            <v>9415.18</v>
          </cell>
        </row>
        <row r="7">
          <cell r="B7">
            <v>311</v>
          </cell>
          <cell r="C7" t="str">
            <v>四川太极西部店</v>
          </cell>
          <cell r="D7">
            <v>5946.8</v>
          </cell>
        </row>
        <row r="8">
          <cell r="B8">
            <v>329</v>
          </cell>
          <cell r="C8" t="str">
            <v>四川太极温江店</v>
          </cell>
          <cell r="D8">
            <v>6517.71</v>
          </cell>
        </row>
        <row r="9">
          <cell r="B9">
            <v>337</v>
          </cell>
          <cell r="C9" t="str">
            <v>四川太极浆洗街药店</v>
          </cell>
          <cell r="D9">
            <v>30917.29</v>
          </cell>
        </row>
        <row r="10">
          <cell r="B10">
            <v>339</v>
          </cell>
          <cell r="C10" t="str">
            <v>四川太极沙河源药店</v>
          </cell>
          <cell r="D10">
            <v>1334.93</v>
          </cell>
        </row>
        <row r="11">
          <cell r="B11">
            <v>341</v>
          </cell>
          <cell r="C11" t="str">
            <v>四川太极邛崃中心药店</v>
          </cell>
          <cell r="D11">
            <v>18351.34</v>
          </cell>
        </row>
        <row r="12">
          <cell r="B12">
            <v>343</v>
          </cell>
          <cell r="C12" t="str">
            <v>四川太极光华药店</v>
          </cell>
          <cell r="D12">
            <v>16833.4</v>
          </cell>
        </row>
        <row r="13">
          <cell r="B13">
            <v>351</v>
          </cell>
          <cell r="C13" t="str">
            <v>四川太极都江堰药店</v>
          </cell>
          <cell r="D13">
            <v>4468.72</v>
          </cell>
        </row>
        <row r="14">
          <cell r="B14">
            <v>355</v>
          </cell>
          <cell r="C14" t="str">
            <v>四川太极双林路药店</v>
          </cell>
          <cell r="D14">
            <v>2472.93</v>
          </cell>
        </row>
        <row r="15">
          <cell r="B15">
            <v>357</v>
          </cell>
          <cell r="C15" t="str">
            <v>四川太极清江东路药店</v>
          </cell>
          <cell r="D15">
            <v>7321.97</v>
          </cell>
        </row>
        <row r="16">
          <cell r="B16">
            <v>359</v>
          </cell>
          <cell r="C16" t="str">
            <v>四川太极枣子巷药店</v>
          </cell>
          <cell r="D16">
            <v>7122.06</v>
          </cell>
        </row>
        <row r="17">
          <cell r="B17">
            <v>365</v>
          </cell>
          <cell r="C17" t="str">
            <v>四川太极光华村街药店</v>
          </cell>
          <cell r="D17">
            <v>11161.68</v>
          </cell>
        </row>
        <row r="18">
          <cell r="B18">
            <v>367</v>
          </cell>
          <cell r="C18" t="str">
            <v>四川太极金带街药店</v>
          </cell>
          <cell r="D18">
            <v>4335.68</v>
          </cell>
        </row>
        <row r="19">
          <cell r="B19">
            <v>371</v>
          </cell>
          <cell r="C19" t="str">
            <v>四川太极兴义镇万兴路药店</v>
          </cell>
          <cell r="D19">
            <v>1370.22</v>
          </cell>
        </row>
        <row r="20">
          <cell r="B20">
            <v>373</v>
          </cell>
          <cell r="C20" t="str">
            <v>四川太极通盈街药店</v>
          </cell>
          <cell r="D20">
            <v>9188.02</v>
          </cell>
        </row>
        <row r="21">
          <cell r="B21">
            <v>377</v>
          </cell>
          <cell r="C21" t="str">
            <v>四川太极新园大道药店</v>
          </cell>
          <cell r="D21">
            <v>8321.04</v>
          </cell>
        </row>
        <row r="22">
          <cell r="B22">
            <v>379</v>
          </cell>
          <cell r="C22" t="str">
            <v>四川太极土龙路药店</v>
          </cell>
          <cell r="D22">
            <v>8551.19</v>
          </cell>
        </row>
        <row r="23">
          <cell r="B23">
            <v>385</v>
          </cell>
          <cell r="C23" t="str">
            <v>四川太极五津西路药店</v>
          </cell>
          <cell r="D23">
            <v>12918.94</v>
          </cell>
        </row>
        <row r="24">
          <cell r="B24">
            <v>387</v>
          </cell>
          <cell r="C24" t="str">
            <v>四川太极新乐中街药店</v>
          </cell>
          <cell r="D24">
            <v>7289.59</v>
          </cell>
        </row>
        <row r="25">
          <cell r="B25">
            <v>391</v>
          </cell>
          <cell r="C25" t="str">
            <v>四川太极金丝街药店</v>
          </cell>
          <cell r="D25">
            <v>4869.7</v>
          </cell>
        </row>
        <row r="26">
          <cell r="B26">
            <v>399</v>
          </cell>
          <cell r="C26" t="str">
            <v>四川太极成都高新区成汉南路药店</v>
          </cell>
          <cell r="D26">
            <v>23110.91</v>
          </cell>
        </row>
        <row r="27">
          <cell r="B27">
            <v>511</v>
          </cell>
          <cell r="C27" t="str">
            <v>四川太极成华杉板桥南一路店</v>
          </cell>
          <cell r="D27">
            <v>7678.08</v>
          </cell>
        </row>
        <row r="28">
          <cell r="B28">
            <v>513</v>
          </cell>
          <cell r="C28" t="str">
            <v>四川太极武侯区顺和街店</v>
          </cell>
          <cell r="D28">
            <v>4063.61</v>
          </cell>
        </row>
        <row r="29">
          <cell r="B29">
            <v>514</v>
          </cell>
          <cell r="C29" t="str">
            <v>四川太极新津邓双镇岷江店</v>
          </cell>
          <cell r="D29">
            <v>6990.04</v>
          </cell>
        </row>
        <row r="30">
          <cell r="B30">
            <v>515</v>
          </cell>
          <cell r="C30" t="str">
            <v>四川太极成华区崔家店路药店</v>
          </cell>
          <cell r="D30">
            <v>5726.5</v>
          </cell>
        </row>
        <row r="31">
          <cell r="B31">
            <v>517</v>
          </cell>
          <cell r="C31" t="str">
            <v>四川太极青羊区北东街店</v>
          </cell>
          <cell r="D31">
            <v>16630.68</v>
          </cell>
        </row>
        <row r="32">
          <cell r="B32">
            <v>539</v>
          </cell>
          <cell r="C32" t="str">
            <v>四川太极大邑县晋原镇子龙路店</v>
          </cell>
          <cell r="D32">
            <v>6229.07</v>
          </cell>
        </row>
        <row r="33">
          <cell r="B33">
            <v>546</v>
          </cell>
          <cell r="C33" t="str">
            <v>四川太极锦江区榕声路店</v>
          </cell>
          <cell r="D33">
            <v>9838.55</v>
          </cell>
        </row>
        <row r="34">
          <cell r="B34">
            <v>549</v>
          </cell>
          <cell r="C34" t="str">
            <v>四川太极大邑县晋源镇东壕沟段药店</v>
          </cell>
          <cell r="D34">
            <v>2496.69</v>
          </cell>
        </row>
        <row r="35">
          <cell r="B35">
            <v>570</v>
          </cell>
          <cell r="C35" t="str">
            <v>四川太极青羊区大石西路药店</v>
          </cell>
          <cell r="D35">
            <v>3159.38</v>
          </cell>
        </row>
        <row r="36">
          <cell r="B36">
            <v>571</v>
          </cell>
          <cell r="C36" t="str">
            <v>四川太极高新区锦城大道药店</v>
          </cell>
          <cell r="D36">
            <v>13657.34</v>
          </cell>
        </row>
        <row r="37">
          <cell r="B37">
            <v>572</v>
          </cell>
          <cell r="C37" t="str">
            <v>四川太极郫县郫筒镇东大街药店</v>
          </cell>
          <cell r="D37">
            <v>3541</v>
          </cell>
        </row>
        <row r="38">
          <cell r="B38">
            <v>573</v>
          </cell>
          <cell r="C38" t="str">
            <v>四川太极双流县西航港街道锦华路一段药店</v>
          </cell>
          <cell r="D38">
            <v>5293.89</v>
          </cell>
        </row>
        <row r="39">
          <cell r="B39">
            <v>578</v>
          </cell>
          <cell r="C39" t="str">
            <v>四川太极成华区华油路药店</v>
          </cell>
          <cell r="D39">
            <v>5072.72</v>
          </cell>
        </row>
        <row r="40">
          <cell r="B40">
            <v>581</v>
          </cell>
          <cell r="C40" t="str">
            <v>四川太极成华区二环路北四段药店（汇融名城）</v>
          </cell>
          <cell r="D40">
            <v>7073.4</v>
          </cell>
        </row>
        <row r="41">
          <cell r="B41">
            <v>582</v>
          </cell>
          <cell r="C41" t="str">
            <v>四川太极青羊区十二桥药店</v>
          </cell>
          <cell r="D41">
            <v>39412.14</v>
          </cell>
        </row>
        <row r="42">
          <cell r="B42">
            <v>585</v>
          </cell>
          <cell r="C42" t="str">
            <v>四川太极成华区羊子山西路药店（兴元华盛）</v>
          </cell>
          <cell r="D42">
            <v>7637.32</v>
          </cell>
        </row>
        <row r="43">
          <cell r="B43">
            <v>587</v>
          </cell>
          <cell r="C43" t="str">
            <v>四川太极都江堰景中路店</v>
          </cell>
          <cell r="D43">
            <v>5652.57</v>
          </cell>
        </row>
        <row r="44">
          <cell r="B44">
            <v>591</v>
          </cell>
          <cell r="C44" t="str">
            <v>四川太极邛崃市文君街道凤凰大道药店</v>
          </cell>
          <cell r="D44">
            <v>1015.84</v>
          </cell>
        </row>
        <row r="45">
          <cell r="B45">
            <v>594</v>
          </cell>
          <cell r="C45" t="str">
            <v>四川太极大邑县安仁镇千禧街药店</v>
          </cell>
          <cell r="D45">
            <v>5121.91</v>
          </cell>
        </row>
        <row r="46">
          <cell r="B46">
            <v>598</v>
          </cell>
          <cell r="C46" t="str">
            <v>四川太极锦江区水杉街药店</v>
          </cell>
          <cell r="D46">
            <v>4691.38</v>
          </cell>
        </row>
        <row r="47">
          <cell r="B47">
            <v>704</v>
          </cell>
          <cell r="C47" t="str">
            <v>四川太极都江堰奎光路中段药店</v>
          </cell>
          <cell r="D47">
            <v>4085.25</v>
          </cell>
        </row>
        <row r="48">
          <cell r="B48">
            <v>706</v>
          </cell>
          <cell r="C48" t="str">
            <v>四川太极都江堰幸福镇翔凤路药店</v>
          </cell>
          <cell r="D48">
            <v>4218.27</v>
          </cell>
        </row>
        <row r="49">
          <cell r="B49">
            <v>707</v>
          </cell>
          <cell r="C49" t="str">
            <v>四川太极成华区万科路药店</v>
          </cell>
          <cell r="D49">
            <v>6830.42</v>
          </cell>
        </row>
        <row r="50">
          <cell r="B50">
            <v>709</v>
          </cell>
          <cell r="C50" t="str">
            <v>四川太极新都区马超东路店</v>
          </cell>
          <cell r="D50">
            <v>8074.59</v>
          </cell>
        </row>
        <row r="51">
          <cell r="B51">
            <v>710</v>
          </cell>
          <cell r="C51" t="str">
            <v>四川太极都江堰市蒲阳镇堰问道西路药店</v>
          </cell>
          <cell r="D51">
            <v>2362.96</v>
          </cell>
        </row>
        <row r="52">
          <cell r="B52">
            <v>712</v>
          </cell>
          <cell r="C52" t="str">
            <v>四川太极成华区华泰路药店</v>
          </cell>
          <cell r="D52">
            <v>11761.03</v>
          </cell>
        </row>
        <row r="53">
          <cell r="B53">
            <v>713</v>
          </cell>
          <cell r="C53" t="str">
            <v>四川太极都江堰聚源镇药店</v>
          </cell>
          <cell r="D53">
            <v>3635.19</v>
          </cell>
        </row>
        <row r="54">
          <cell r="B54">
            <v>716</v>
          </cell>
          <cell r="C54" t="str">
            <v>四川太极大邑县沙渠镇方圆路药店</v>
          </cell>
          <cell r="D54">
            <v>4152.02</v>
          </cell>
        </row>
        <row r="55">
          <cell r="B55">
            <v>717</v>
          </cell>
          <cell r="C55" t="str">
            <v>四川太极大邑县晋原镇通达东路五段药店</v>
          </cell>
          <cell r="D55">
            <v>6983.4</v>
          </cell>
        </row>
        <row r="56">
          <cell r="B56">
            <v>720</v>
          </cell>
          <cell r="C56" t="str">
            <v>四川太极大邑县新场镇文昌街药店</v>
          </cell>
          <cell r="D56">
            <v>3946.82</v>
          </cell>
        </row>
        <row r="57">
          <cell r="B57">
            <v>721</v>
          </cell>
          <cell r="C57" t="str">
            <v>四川太极邛崃市临邛镇洪川小区药店</v>
          </cell>
          <cell r="D57">
            <v>2653.8</v>
          </cell>
        </row>
        <row r="58">
          <cell r="B58">
            <v>723</v>
          </cell>
          <cell r="C58" t="str">
            <v>四川太极锦江区柳翠路药店</v>
          </cell>
          <cell r="D58">
            <v>3424.3</v>
          </cell>
        </row>
        <row r="59">
          <cell r="B59">
            <v>724</v>
          </cell>
          <cell r="C59" t="str">
            <v>四川太极锦江区观音桥街药店</v>
          </cell>
          <cell r="D59">
            <v>6792.26</v>
          </cell>
        </row>
        <row r="60">
          <cell r="B60">
            <v>726</v>
          </cell>
          <cell r="C60" t="str">
            <v>四川太极金牛区交大路第三药店</v>
          </cell>
          <cell r="D60">
            <v>7767.1</v>
          </cell>
        </row>
        <row r="61">
          <cell r="B61">
            <v>727</v>
          </cell>
          <cell r="C61" t="str">
            <v>四川太极金牛区黄苑东街药店</v>
          </cell>
          <cell r="D61">
            <v>3099.81</v>
          </cell>
        </row>
        <row r="62">
          <cell r="B62">
            <v>730</v>
          </cell>
          <cell r="C62" t="str">
            <v>四川太极新都区新繁镇繁江北路药店</v>
          </cell>
          <cell r="D62">
            <v>8212.59</v>
          </cell>
        </row>
        <row r="63">
          <cell r="B63">
            <v>732</v>
          </cell>
          <cell r="C63" t="str">
            <v>四川太极邛崃市羊安镇永康大道药店</v>
          </cell>
          <cell r="D63">
            <v>3548.9</v>
          </cell>
        </row>
        <row r="64">
          <cell r="B64">
            <v>733</v>
          </cell>
          <cell r="C64" t="str">
            <v>四川太极双流区东升街道三强西路药店</v>
          </cell>
          <cell r="D64">
            <v>5365.37</v>
          </cell>
        </row>
        <row r="65">
          <cell r="B65">
            <v>737</v>
          </cell>
          <cell r="C65" t="str">
            <v>四川太极高新区大源北街药店</v>
          </cell>
          <cell r="D65">
            <v>5608.62</v>
          </cell>
        </row>
        <row r="66">
          <cell r="B66">
            <v>738</v>
          </cell>
          <cell r="C66" t="str">
            <v>四川太极都江堰市蒲阳路药店</v>
          </cell>
          <cell r="D66">
            <v>6373.14</v>
          </cell>
        </row>
        <row r="67">
          <cell r="B67">
            <v>740</v>
          </cell>
          <cell r="C67" t="str">
            <v>四川太极成华区华康路药店</v>
          </cell>
          <cell r="D67">
            <v>3281.63</v>
          </cell>
        </row>
        <row r="68">
          <cell r="B68">
            <v>742</v>
          </cell>
          <cell r="C68" t="str">
            <v>四川太极锦江区庆云南街药店</v>
          </cell>
          <cell r="D68">
            <v>15059.6</v>
          </cell>
        </row>
        <row r="69">
          <cell r="B69">
            <v>743</v>
          </cell>
          <cell r="C69" t="str">
            <v>四川太极成华区万宇路药店</v>
          </cell>
          <cell r="D69">
            <v>3727.51</v>
          </cell>
        </row>
        <row r="70">
          <cell r="B70">
            <v>744</v>
          </cell>
          <cell r="C70" t="str">
            <v>四川太极武侯区科华街药店</v>
          </cell>
          <cell r="D70">
            <v>8226.18</v>
          </cell>
        </row>
        <row r="71">
          <cell r="B71">
            <v>745</v>
          </cell>
          <cell r="C71" t="str">
            <v>四川太极金牛区金沙路药店</v>
          </cell>
          <cell r="D71">
            <v>6051.22</v>
          </cell>
        </row>
        <row r="72">
          <cell r="B72">
            <v>746</v>
          </cell>
          <cell r="C72" t="str">
            <v>四川太极大邑县晋原镇内蒙古大道桃源药店</v>
          </cell>
          <cell r="D72">
            <v>7804.73</v>
          </cell>
        </row>
        <row r="73">
          <cell r="B73">
            <v>747</v>
          </cell>
          <cell r="C73" t="str">
            <v>四川太极郫县郫筒镇一环路东南段药店</v>
          </cell>
          <cell r="D73">
            <v>4305.82</v>
          </cell>
        </row>
        <row r="74">
          <cell r="B74">
            <v>748</v>
          </cell>
          <cell r="C74" t="str">
            <v>四川太极大邑县晋原镇东街药店</v>
          </cell>
          <cell r="D74">
            <v>4413.8</v>
          </cell>
        </row>
        <row r="75">
          <cell r="B75">
            <v>752</v>
          </cell>
          <cell r="C75" t="str">
            <v>四川太极大药房连锁有限公司武侯区聚萃街药店</v>
          </cell>
          <cell r="D75">
            <v>2807.84</v>
          </cell>
        </row>
        <row r="76">
          <cell r="B76">
            <v>101453</v>
          </cell>
          <cell r="C76" t="str">
            <v>四川太极温江区公平街道江安路药店</v>
          </cell>
          <cell r="D76">
            <v>3803.99</v>
          </cell>
        </row>
        <row r="77">
          <cell r="B77">
            <v>102479</v>
          </cell>
          <cell r="C77" t="str">
            <v>四川太极锦江区劼人路药店</v>
          </cell>
          <cell r="D77">
            <v>1729.31</v>
          </cell>
        </row>
        <row r="78">
          <cell r="B78">
            <v>102564</v>
          </cell>
          <cell r="C78" t="str">
            <v>四川太极邛崃市临邛镇翠荫街药店</v>
          </cell>
          <cell r="D78">
            <v>2628.52</v>
          </cell>
        </row>
        <row r="79">
          <cell r="B79">
            <v>102565</v>
          </cell>
          <cell r="C79" t="str">
            <v>四川太极武侯区佳灵路药店</v>
          </cell>
          <cell r="D79">
            <v>4896.18</v>
          </cell>
        </row>
        <row r="80">
          <cell r="B80">
            <v>102567</v>
          </cell>
          <cell r="C80" t="str">
            <v>四川太极新津县五津镇武阳西路药店</v>
          </cell>
          <cell r="D80">
            <v>3036.05</v>
          </cell>
        </row>
        <row r="81">
          <cell r="B81">
            <v>102934</v>
          </cell>
          <cell r="C81" t="str">
            <v>四川太极金牛区银河北街药店</v>
          </cell>
          <cell r="D81">
            <v>5881.2</v>
          </cell>
        </row>
        <row r="82">
          <cell r="B82">
            <v>102935</v>
          </cell>
          <cell r="C82" t="str">
            <v>四川太极青羊区童子街药店</v>
          </cell>
          <cell r="D82">
            <v>4612.8</v>
          </cell>
        </row>
        <row r="83">
          <cell r="B83">
            <v>103198</v>
          </cell>
          <cell r="C83" t="str">
            <v>四川太极青羊区贝森北路药店</v>
          </cell>
          <cell r="D83">
            <v>10023.98</v>
          </cell>
        </row>
        <row r="84">
          <cell r="B84">
            <v>103199</v>
          </cell>
          <cell r="C84" t="str">
            <v>四川太极成华区西林一街药店</v>
          </cell>
          <cell r="D84">
            <v>2729.14</v>
          </cell>
        </row>
        <row r="85">
          <cell r="B85">
            <v>103639</v>
          </cell>
          <cell r="C85" t="str">
            <v>四川太极成华区金马河路药店</v>
          </cell>
          <cell r="D85">
            <v>4030.82</v>
          </cell>
        </row>
        <row r="86">
          <cell r="B86">
            <v>104428</v>
          </cell>
          <cell r="C86" t="str">
            <v>四川太极崇州市崇阳镇永康东路药店 </v>
          </cell>
          <cell r="D86">
            <v>5871.26</v>
          </cell>
        </row>
        <row r="87">
          <cell r="B87">
            <v>104429</v>
          </cell>
          <cell r="C87" t="str">
            <v>四川太极武侯区大华街药店</v>
          </cell>
          <cell r="D87">
            <v>3322.91</v>
          </cell>
        </row>
        <row r="88">
          <cell r="B88">
            <v>104430</v>
          </cell>
          <cell r="C88" t="str">
            <v>四川太极高新区中和大道药店</v>
          </cell>
          <cell r="D88">
            <v>3742.51</v>
          </cell>
        </row>
        <row r="89">
          <cell r="B89">
            <v>104533</v>
          </cell>
          <cell r="C89" t="str">
            <v>四川太极大邑县晋原镇潘家街药店</v>
          </cell>
          <cell r="D89">
            <v>3735.98</v>
          </cell>
        </row>
        <row r="90">
          <cell r="B90">
            <v>104838</v>
          </cell>
          <cell r="C90" t="str">
            <v>四川太极崇州市崇阳镇蜀州中路药店</v>
          </cell>
          <cell r="D90">
            <v>1848.56</v>
          </cell>
        </row>
        <row r="91">
          <cell r="B91">
            <v>105267</v>
          </cell>
          <cell r="C91" t="str">
            <v>四川太极金牛区蜀汉路药店</v>
          </cell>
          <cell r="D91">
            <v>11240.8</v>
          </cell>
        </row>
        <row r="92">
          <cell r="B92">
            <v>105751</v>
          </cell>
          <cell r="C92" t="str">
            <v>四川太极高新区新下街药店</v>
          </cell>
          <cell r="D92">
            <v>4604.22</v>
          </cell>
        </row>
        <row r="93">
          <cell r="B93">
            <v>105910</v>
          </cell>
          <cell r="C93" t="str">
            <v>四川太极高新区紫薇东路药店</v>
          </cell>
          <cell r="D93">
            <v>5619.45</v>
          </cell>
        </row>
        <row r="94">
          <cell r="B94">
            <v>106066</v>
          </cell>
          <cell r="C94" t="str">
            <v>四川太极锦江区梨花街药店</v>
          </cell>
          <cell r="D94">
            <v>13480.54</v>
          </cell>
        </row>
        <row r="95">
          <cell r="B95">
            <v>106399</v>
          </cell>
          <cell r="C95" t="str">
            <v>四川太极青羊区蜀辉路药店</v>
          </cell>
          <cell r="D95">
            <v>6471.73</v>
          </cell>
        </row>
        <row r="96">
          <cell r="B96">
            <v>106485</v>
          </cell>
          <cell r="C96" t="str">
            <v>四川太极成都高新区元华二巷药店</v>
          </cell>
          <cell r="D96">
            <v>3151.92</v>
          </cell>
        </row>
        <row r="97">
          <cell r="B97">
            <v>106568</v>
          </cell>
          <cell r="C97" t="str">
            <v>四川太极高新区中和公济桥路药店</v>
          </cell>
          <cell r="D97">
            <v>2333.6</v>
          </cell>
        </row>
        <row r="98">
          <cell r="B98">
            <v>106569</v>
          </cell>
          <cell r="C98" t="str">
            <v>四川太极武侯区大悦路药店</v>
          </cell>
          <cell r="D98">
            <v>5270.91</v>
          </cell>
        </row>
        <row r="99">
          <cell r="B99">
            <v>106865</v>
          </cell>
          <cell r="C99" t="str">
            <v>四川太极武侯区丝竹路药店</v>
          </cell>
          <cell r="D99">
            <v>6108.68</v>
          </cell>
        </row>
        <row r="100">
          <cell r="B100">
            <v>107658</v>
          </cell>
          <cell r="C100" t="str">
            <v>四川太极新都区新都街道万和北路药店</v>
          </cell>
          <cell r="D100">
            <v>8111.52</v>
          </cell>
        </row>
        <row r="101">
          <cell r="B101">
            <v>107728</v>
          </cell>
          <cell r="C101" t="str">
            <v>四川太极大邑县晋原镇北街药店</v>
          </cell>
          <cell r="D101">
            <v>2989.06</v>
          </cell>
        </row>
        <row r="102">
          <cell r="B102">
            <v>108277</v>
          </cell>
          <cell r="C102" t="str">
            <v>四川太极金牛区银沙路药店</v>
          </cell>
          <cell r="D102">
            <v>3673.17</v>
          </cell>
        </row>
        <row r="103">
          <cell r="B103">
            <v>108656</v>
          </cell>
          <cell r="C103" t="str">
            <v>四川太极新津县五津镇五津西路二药房</v>
          </cell>
          <cell r="D103">
            <v>8319.9</v>
          </cell>
        </row>
        <row r="104">
          <cell r="B104">
            <v>110378</v>
          </cell>
          <cell r="C104" t="str">
            <v>四川太极都江堰市永丰街道宝莲路药店</v>
          </cell>
          <cell r="D104">
            <v>3446.08</v>
          </cell>
        </row>
        <row r="105">
          <cell r="B105">
            <v>111219</v>
          </cell>
          <cell r="C105" t="str">
            <v>四川太极金牛区花照壁药店</v>
          </cell>
          <cell r="D105">
            <v>5650.75</v>
          </cell>
        </row>
        <row r="106">
          <cell r="B106">
            <v>111400</v>
          </cell>
          <cell r="C106" t="str">
            <v>四川太极邛崃市文君街道杏林路药店</v>
          </cell>
          <cell r="D106">
            <v>14668.91</v>
          </cell>
        </row>
        <row r="107">
          <cell r="B107">
            <v>112415</v>
          </cell>
          <cell r="C107" t="str">
            <v>四川太极金牛区五福桥东路药店</v>
          </cell>
          <cell r="D107">
            <v>3479.08</v>
          </cell>
        </row>
        <row r="108">
          <cell r="B108">
            <v>112888</v>
          </cell>
          <cell r="C108" t="str">
            <v>四川太极武侯区双楠路药店</v>
          </cell>
          <cell r="D108">
            <v>3813.11</v>
          </cell>
        </row>
        <row r="109">
          <cell r="B109">
            <v>113008</v>
          </cell>
          <cell r="C109" t="str">
            <v>四川太极成都高新区尚锦路药店</v>
          </cell>
          <cell r="D109">
            <v>6969.08</v>
          </cell>
        </row>
        <row r="110">
          <cell r="B110">
            <v>113025</v>
          </cell>
          <cell r="C110" t="str">
            <v>四川太极青羊区蜀鑫路药店</v>
          </cell>
          <cell r="D110">
            <v>3602.24</v>
          </cell>
        </row>
        <row r="111">
          <cell r="B111">
            <v>113298</v>
          </cell>
          <cell r="C111" t="str">
            <v>四川太极武侯区逸都路药店</v>
          </cell>
          <cell r="D111">
            <v>1085.9</v>
          </cell>
        </row>
        <row r="112">
          <cell r="B112">
            <v>113299</v>
          </cell>
          <cell r="C112" t="str">
            <v>四川太极武侯区倪家桥路药店</v>
          </cell>
          <cell r="D112">
            <v>4289.08</v>
          </cell>
        </row>
        <row r="113">
          <cell r="B113">
            <v>113833</v>
          </cell>
          <cell r="C113" t="str">
            <v>四川太极青羊区光华西一路药店</v>
          </cell>
          <cell r="D113">
            <v>5447.18</v>
          </cell>
        </row>
        <row r="114">
          <cell r="B114">
            <v>114069</v>
          </cell>
          <cell r="C114" t="str">
            <v>四川太极高新区剑南大道药店</v>
          </cell>
          <cell r="D114">
            <v>1656.02</v>
          </cell>
        </row>
        <row r="115">
          <cell r="B115">
            <v>114286</v>
          </cell>
          <cell r="C115" t="str">
            <v>四川太极青羊区光华北五路药店</v>
          </cell>
          <cell r="D115">
            <v>5332.84</v>
          </cell>
        </row>
        <row r="116">
          <cell r="B116">
            <v>114622</v>
          </cell>
          <cell r="C116" t="str">
            <v>四川太极成华区东昌路一药店</v>
          </cell>
          <cell r="D116">
            <v>5595.11</v>
          </cell>
        </row>
        <row r="117">
          <cell r="B117">
            <v>114685</v>
          </cell>
          <cell r="C117" t="str">
            <v>四川太极青羊区青龙街药店</v>
          </cell>
          <cell r="D117">
            <v>34108.24</v>
          </cell>
        </row>
        <row r="118">
          <cell r="B118">
            <v>114844</v>
          </cell>
          <cell r="C118" t="str">
            <v>四川太极成华区培华东路药店</v>
          </cell>
          <cell r="D118">
            <v>18328.76</v>
          </cell>
        </row>
        <row r="119">
          <cell r="B119">
            <v>114848</v>
          </cell>
          <cell r="C119" t="str">
            <v>四川太极大药房连锁有限公司成都高新区吉瑞三路二药房</v>
          </cell>
          <cell r="D119">
            <v>3027.65</v>
          </cell>
        </row>
        <row r="120">
          <cell r="B120">
            <v>115971</v>
          </cell>
          <cell r="C120" t="str">
            <v>四川太极高新区天顺路药店</v>
          </cell>
          <cell r="D120">
            <v>5789.39</v>
          </cell>
        </row>
        <row r="121">
          <cell r="B121">
            <v>116482</v>
          </cell>
          <cell r="C121" t="str">
            <v>四川太极锦江区宏济中路药店</v>
          </cell>
          <cell r="D121">
            <v>4818.75</v>
          </cell>
        </row>
        <row r="122">
          <cell r="B122">
            <v>116773</v>
          </cell>
          <cell r="C122" t="str">
            <v>四川太极青羊区经一路药店</v>
          </cell>
          <cell r="D122">
            <v>3693.94</v>
          </cell>
        </row>
        <row r="123">
          <cell r="B123">
            <v>116919</v>
          </cell>
          <cell r="C123" t="str">
            <v>四川太极武侯区科华北路药店</v>
          </cell>
          <cell r="D123">
            <v>6448.43</v>
          </cell>
        </row>
        <row r="124">
          <cell r="B124">
            <v>117184</v>
          </cell>
          <cell r="C124" t="str">
            <v>四川太极锦江区静沙南路药店</v>
          </cell>
          <cell r="D124">
            <v>7025.12</v>
          </cell>
        </row>
        <row r="125">
          <cell r="B125">
            <v>117310</v>
          </cell>
          <cell r="C125" t="str">
            <v>四川太极武侯区长寿路药店</v>
          </cell>
          <cell r="D125">
            <v>2788.25</v>
          </cell>
        </row>
        <row r="126">
          <cell r="B126">
            <v>117491</v>
          </cell>
          <cell r="C126" t="str">
            <v>四川太极金牛区花照壁中横街药店</v>
          </cell>
          <cell r="D126">
            <v>11468.59</v>
          </cell>
        </row>
        <row r="127">
          <cell r="B127">
            <v>117637</v>
          </cell>
          <cell r="C127" t="str">
            <v>四川太极大邑晋原街道金巷西街药店</v>
          </cell>
          <cell r="D127">
            <v>2760.03</v>
          </cell>
        </row>
        <row r="128">
          <cell r="B128">
            <v>117923</v>
          </cell>
          <cell r="C128" t="str">
            <v>四川太极大邑县观音阁街西段店</v>
          </cell>
          <cell r="D128">
            <v>3299.35</v>
          </cell>
        </row>
        <row r="129">
          <cell r="B129">
            <v>118074</v>
          </cell>
          <cell r="C129" t="str">
            <v>四川太极高新区泰和二街药店</v>
          </cell>
          <cell r="D129">
            <v>9790.26</v>
          </cell>
        </row>
        <row r="130">
          <cell r="B130">
            <v>118151</v>
          </cell>
          <cell r="C130" t="str">
            <v>四川太极金牛区沙湾东一路药店</v>
          </cell>
          <cell r="D130">
            <v>5315.93</v>
          </cell>
        </row>
        <row r="131">
          <cell r="B131">
            <v>118758</v>
          </cell>
          <cell r="C131" t="str">
            <v>四川太极成华区水碾河路药店</v>
          </cell>
          <cell r="D131">
            <v>1917.76</v>
          </cell>
        </row>
        <row r="132">
          <cell r="B132">
            <v>118951</v>
          </cell>
          <cell r="C132" t="str">
            <v>四川太极青羊区金祥路药店</v>
          </cell>
          <cell r="D132">
            <v>4215.05</v>
          </cell>
        </row>
        <row r="133">
          <cell r="B133">
            <v>119262</v>
          </cell>
          <cell r="C133" t="str">
            <v>四川太极成华区驷马桥三路药店</v>
          </cell>
          <cell r="D133">
            <v>4099.55</v>
          </cell>
        </row>
        <row r="134">
          <cell r="B134">
            <v>119263</v>
          </cell>
          <cell r="C134" t="str">
            <v>四川太极青羊区蜀源路药店</v>
          </cell>
          <cell r="D134">
            <v>3343.15</v>
          </cell>
        </row>
        <row r="135">
          <cell r="B135">
            <v>119622</v>
          </cell>
          <cell r="C135" t="str">
            <v>四川太极大药房连锁有限公司武侯区高攀西巷药店</v>
          </cell>
          <cell r="D135">
            <v>3772.8</v>
          </cell>
        </row>
        <row r="136">
          <cell r="B136">
            <v>120844</v>
          </cell>
          <cell r="C136" t="str">
            <v>四川太极彭州市致和镇南三环路药店</v>
          </cell>
          <cell r="D136">
            <v>10837.64</v>
          </cell>
        </row>
        <row r="137">
          <cell r="B137">
            <v>122198</v>
          </cell>
          <cell r="C137" t="str">
            <v>四川太极成华区华泰路二药店</v>
          </cell>
          <cell r="D137">
            <v>4420.05</v>
          </cell>
        </row>
        <row r="138">
          <cell r="B138">
            <v>122686</v>
          </cell>
          <cell r="C138" t="str">
            <v>四川太极大邑县晋原街道蜀望路药店</v>
          </cell>
          <cell r="D138">
            <v>1516.09</v>
          </cell>
        </row>
        <row r="139">
          <cell r="B139">
            <v>122718</v>
          </cell>
          <cell r="C139" t="str">
            <v>四川太极大邑县晋原街道南街药店</v>
          </cell>
          <cell r="D139">
            <v>1511.25</v>
          </cell>
        </row>
        <row r="140">
          <cell r="B140">
            <v>122906</v>
          </cell>
          <cell r="C140" t="str">
            <v>四川太极新都区斑竹园街道医贸大道药店</v>
          </cell>
          <cell r="D140">
            <v>4897.91</v>
          </cell>
        </row>
        <row r="141">
          <cell r="B141">
            <v>123007</v>
          </cell>
          <cell r="C141" t="str">
            <v>四川太极大邑县青霞街道元通路南段药店</v>
          </cell>
          <cell r="D141">
            <v>3127.33</v>
          </cell>
        </row>
        <row r="142">
          <cell r="B142">
            <v>128640</v>
          </cell>
          <cell r="C142" t="str">
            <v>四川太极郫都区红光街道红高东路药店</v>
          </cell>
          <cell r="D142">
            <v>1752.08</v>
          </cell>
        </row>
        <row r="143">
          <cell r="B143">
            <v>138202</v>
          </cell>
          <cell r="C143" t="str">
            <v>雅安市太极智慧云医药科技有限公司</v>
          </cell>
          <cell r="D143">
            <v>5138.22</v>
          </cell>
        </row>
        <row r="144">
          <cell r="B144">
            <v>297863</v>
          </cell>
          <cell r="C144" t="str">
            <v>四川太极锦江区大田坎街药店</v>
          </cell>
          <cell r="D144">
            <v>1461.28</v>
          </cell>
        </row>
        <row r="145">
          <cell r="C145" t="str">
            <v/>
          </cell>
          <cell r="D145">
            <v>1060430.31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45"/>
  <sheetViews>
    <sheetView workbookViewId="0" topLeftCell="A1">
      <selection activeCell="S11" sqref="S11"/>
    </sheetView>
  </sheetViews>
  <sheetFormatPr defaultColWidth="9.00390625" defaultRowHeight="13.5" customHeight="1"/>
  <cols>
    <col min="1" max="1" width="6.125" style="118" customWidth="1"/>
    <col min="2" max="2" width="8.875" style="119" customWidth="1"/>
    <col min="3" max="3" width="28.50390625" style="120" customWidth="1"/>
    <col min="4" max="4" width="10.125" style="119" customWidth="1"/>
    <col min="5" max="5" width="7.375" style="118" customWidth="1"/>
    <col min="6" max="6" width="19.625" style="118" customWidth="1"/>
    <col min="7" max="7" width="37.00390625" style="121" hidden="1" customWidth="1"/>
    <col min="8" max="9" width="9.375" style="122" customWidth="1"/>
    <col min="10" max="10" width="10.125" style="100" customWidth="1"/>
    <col min="11" max="11" width="10.50390625" style="108" customWidth="1"/>
    <col min="12" max="12" width="10.625" style="123" customWidth="1"/>
    <col min="13" max="14" width="13.125" style="123" customWidth="1"/>
    <col min="15" max="17" width="10.625" style="123" customWidth="1"/>
    <col min="18" max="18" width="8.50390625" style="124" customWidth="1"/>
    <col min="19" max="19" width="8.50390625" style="125" customWidth="1"/>
    <col min="20" max="20" width="16.625" style="124" customWidth="1"/>
    <col min="21" max="21" width="10.625" style="124" customWidth="1"/>
    <col min="22" max="22" width="12.00390625" style="123" customWidth="1"/>
    <col min="23" max="23" width="8.875" style="108" customWidth="1"/>
    <col min="24" max="24" width="11.125" style="123" customWidth="1"/>
    <col min="25" max="26" width="11.875" style="123" customWidth="1"/>
    <col min="27" max="27" width="11.50390625" style="99" customWidth="1"/>
    <col min="28" max="28" width="12.625" style="99" customWidth="1"/>
    <col min="29" max="29" width="10.375" style="99" customWidth="1"/>
    <col min="30" max="30" width="13.625" style="99" customWidth="1"/>
    <col min="31" max="31" width="9.375" style="99" customWidth="1"/>
    <col min="32" max="40" width="9.00390625" style="99" customWidth="1"/>
  </cols>
  <sheetData>
    <row r="1" spans="1:31" s="99" customFormat="1" ht="24" customHeight="1">
      <c r="A1" s="126" t="s">
        <v>0</v>
      </c>
      <c r="B1" s="126"/>
      <c r="C1" s="126"/>
      <c r="D1" s="126"/>
      <c r="E1" s="126"/>
      <c r="F1" s="126"/>
      <c r="G1" s="127"/>
      <c r="H1" s="128" t="s">
        <v>1</v>
      </c>
      <c r="I1" s="128"/>
      <c r="J1" s="141" t="s">
        <v>2</v>
      </c>
      <c r="K1" s="141"/>
      <c r="L1" s="141"/>
      <c r="M1" s="141"/>
      <c r="N1" s="141"/>
      <c r="O1" s="142" t="s">
        <v>3</v>
      </c>
      <c r="P1" s="142"/>
      <c r="Q1" s="142"/>
      <c r="R1" s="148" t="s">
        <v>4</v>
      </c>
      <c r="S1" s="149"/>
      <c r="T1" s="148"/>
      <c r="U1" s="148"/>
      <c r="V1" s="150" t="s">
        <v>5</v>
      </c>
      <c r="W1" s="151"/>
      <c r="X1" s="150"/>
      <c r="Y1" s="150"/>
      <c r="Z1" s="150"/>
      <c r="AA1" s="164" t="s">
        <v>6</v>
      </c>
      <c r="AB1" s="164"/>
      <c r="AC1" s="164"/>
      <c r="AD1" s="164" t="s">
        <v>7</v>
      </c>
      <c r="AE1" s="164"/>
    </row>
    <row r="2" spans="1:31" s="99" customFormat="1" ht="28.5" customHeight="1">
      <c r="A2" s="126" t="s">
        <v>8</v>
      </c>
      <c r="B2" s="129" t="s">
        <v>9</v>
      </c>
      <c r="C2" s="130" t="s">
        <v>10</v>
      </c>
      <c r="D2" s="129" t="s">
        <v>11</v>
      </c>
      <c r="E2" s="131" t="s">
        <v>12</v>
      </c>
      <c r="F2" s="131" t="s">
        <v>13</v>
      </c>
      <c r="G2" s="129" t="s">
        <v>14</v>
      </c>
      <c r="H2" s="132" t="s">
        <v>15</v>
      </c>
      <c r="I2" s="132" t="s">
        <v>16</v>
      </c>
      <c r="J2" s="143" t="s">
        <v>17</v>
      </c>
      <c r="K2" s="143" t="s">
        <v>18</v>
      </c>
      <c r="L2" s="143" t="s">
        <v>19</v>
      </c>
      <c r="M2" s="143" t="s">
        <v>20</v>
      </c>
      <c r="N2" s="143" t="s">
        <v>21</v>
      </c>
      <c r="O2" s="143" t="s">
        <v>22</v>
      </c>
      <c r="P2" s="142" t="s">
        <v>18</v>
      </c>
      <c r="Q2" s="143" t="s">
        <v>19</v>
      </c>
      <c r="R2" s="148" t="s">
        <v>23</v>
      </c>
      <c r="S2" s="149" t="s">
        <v>24</v>
      </c>
      <c r="T2" s="141" t="s">
        <v>25</v>
      </c>
      <c r="U2" s="152" t="s">
        <v>26</v>
      </c>
      <c r="V2" s="153" t="s">
        <v>17</v>
      </c>
      <c r="W2" s="154" t="s">
        <v>18</v>
      </c>
      <c r="X2" s="155" t="s">
        <v>19</v>
      </c>
      <c r="Y2" s="155" t="s">
        <v>27</v>
      </c>
      <c r="Z2" s="155" t="s">
        <v>28</v>
      </c>
      <c r="AA2" s="164" t="s">
        <v>22</v>
      </c>
      <c r="AB2" s="164" t="s">
        <v>18</v>
      </c>
      <c r="AC2" s="164" t="s">
        <v>19</v>
      </c>
      <c r="AD2" s="165" t="s">
        <v>25</v>
      </c>
      <c r="AE2" s="166" t="s">
        <v>26</v>
      </c>
    </row>
    <row r="3" spans="1:31" s="99" customFormat="1" ht="15" customHeight="1">
      <c r="A3" s="133">
        <v>1</v>
      </c>
      <c r="B3" s="134">
        <v>591</v>
      </c>
      <c r="C3" s="135" t="s">
        <v>29</v>
      </c>
      <c r="D3" s="134" t="s">
        <v>30</v>
      </c>
      <c r="E3" s="134">
        <v>1</v>
      </c>
      <c r="F3" s="136" t="s">
        <v>31</v>
      </c>
      <c r="G3" s="137"/>
      <c r="H3" s="138">
        <v>50</v>
      </c>
      <c r="I3" s="138">
        <f aca="true" t="shared" si="0" ref="I3:I28">H3*4</f>
        <v>200</v>
      </c>
      <c r="J3" s="144">
        <v>4000</v>
      </c>
      <c r="K3" s="145">
        <v>0.315</v>
      </c>
      <c r="L3" s="146">
        <v>1260</v>
      </c>
      <c r="M3" s="146">
        <f aca="true" t="shared" si="1" ref="M3:M66">J3*4</f>
        <v>16000</v>
      </c>
      <c r="N3" s="146">
        <f aca="true" t="shared" si="2" ref="N3:N66">L3*4</f>
        <v>5040</v>
      </c>
      <c r="O3" s="143">
        <v>10327.33</v>
      </c>
      <c r="P3" s="147">
        <v>0.25429999999999997</v>
      </c>
      <c r="Q3" s="143">
        <v>2627.04</v>
      </c>
      <c r="R3" s="156">
        <f aca="true" t="shared" si="3" ref="R3:R66">O3/M3</f>
        <v>0.645458125</v>
      </c>
      <c r="S3" s="149"/>
      <c r="T3" s="157">
        <f aca="true" t="shared" si="4" ref="T3:T66">Q3-N3</f>
        <v>-2412.96</v>
      </c>
      <c r="U3" s="157"/>
      <c r="V3" s="158">
        <v>3600</v>
      </c>
      <c r="W3" s="159">
        <v>0.315</v>
      </c>
      <c r="X3" s="158">
        <v>1134</v>
      </c>
      <c r="Y3" s="158">
        <f aca="true" t="shared" si="5" ref="Y3:Y66">V3*3</f>
        <v>10800</v>
      </c>
      <c r="Z3" s="158">
        <f aca="true" t="shared" si="6" ref="Z3:Z66">X3*3</f>
        <v>3402</v>
      </c>
      <c r="AA3" s="164">
        <v>2628.27</v>
      </c>
      <c r="AB3" s="159">
        <f aca="true" t="shared" si="7" ref="AB3:AB66">AC3/AA3</f>
        <v>0.324266532738265</v>
      </c>
      <c r="AC3" s="164">
        <v>852.26</v>
      </c>
      <c r="AD3" s="164">
        <f aca="true" t="shared" si="8" ref="AD3:AD66">AC3-Z3</f>
        <v>-2549.74</v>
      </c>
      <c r="AE3" s="164"/>
    </row>
    <row r="4" spans="1:31" s="99" customFormat="1" ht="15" customHeight="1">
      <c r="A4" s="133">
        <v>2</v>
      </c>
      <c r="B4" s="134">
        <v>122686</v>
      </c>
      <c r="C4" s="135" t="s">
        <v>32</v>
      </c>
      <c r="D4" s="134" t="s">
        <v>30</v>
      </c>
      <c r="E4" s="134"/>
      <c r="F4" s="136" t="s">
        <v>31</v>
      </c>
      <c r="G4" s="137"/>
      <c r="H4" s="138">
        <v>50</v>
      </c>
      <c r="I4" s="138">
        <f t="shared" si="0"/>
        <v>200</v>
      </c>
      <c r="J4" s="144">
        <v>4120</v>
      </c>
      <c r="K4" s="145">
        <v>0.315</v>
      </c>
      <c r="L4" s="146">
        <v>1297.8</v>
      </c>
      <c r="M4" s="146">
        <f t="shared" si="1"/>
        <v>16480</v>
      </c>
      <c r="N4" s="146">
        <f t="shared" si="2"/>
        <v>5191.2</v>
      </c>
      <c r="O4" s="143">
        <v>10221.52</v>
      </c>
      <c r="P4" s="147">
        <v>0.3191</v>
      </c>
      <c r="Q4" s="143">
        <v>3262</v>
      </c>
      <c r="R4" s="156">
        <f t="shared" si="3"/>
        <v>0.62023786407767</v>
      </c>
      <c r="S4" s="149"/>
      <c r="T4" s="157">
        <f t="shared" si="4"/>
        <v>-1929.2</v>
      </c>
      <c r="U4" s="157"/>
      <c r="V4" s="158">
        <v>3708</v>
      </c>
      <c r="W4" s="159">
        <v>0.315</v>
      </c>
      <c r="X4" s="158">
        <v>1168.02</v>
      </c>
      <c r="Y4" s="158">
        <f t="shared" si="5"/>
        <v>11124</v>
      </c>
      <c r="Z4" s="158">
        <f t="shared" si="6"/>
        <v>3504.06</v>
      </c>
      <c r="AA4" s="164">
        <v>5940.41</v>
      </c>
      <c r="AB4" s="159">
        <f t="shared" si="7"/>
        <v>0.349773837159388</v>
      </c>
      <c r="AC4" s="164">
        <v>2077.8</v>
      </c>
      <c r="AD4" s="164">
        <f t="shared" si="8"/>
        <v>-1426.26</v>
      </c>
      <c r="AE4" s="164"/>
    </row>
    <row r="5" spans="1:31" s="99" customFormat="1" ht="15" customHeight="1">
      <c r="A5" s="133">
        <v>3</v>
      </c>
      <c r="B5" s="134">
        <v>122718</v>
      </c>
      <c r="C5" s="135" t="s">
        <v>33</v>
      </c>
      <c r="D5" s="134" t="s">
        <v>30</v>
      </c>
      <c r="E5" s="134">
        <v>2</v>
      </c>
      <c r="F5" s="134" t="s">
        <v>34</v>
      </c>
      <c r="G5" s="139"/>
      <c r="H5" s="138">
        <v>50</v>
      </c>
      <c r="I5" s="138">
        <f t="shared" si="0"/>
        <v>200</v>
      </c>
      <c r="J5" s="144">
        <v>4120</v>
      </c>
      <c r="K5" s="145">
        <v>0.315</v>
      </c>
      <c r="L5" s="146">
        <v>1297.8</v>
      </c>
      <c r="M5" s="146">
        <f t="shared" si="1"/>
        <v>16480</v>
      </c>
      <c r="N5" s="146">
        <f t="shared" si="2"/>
        <v>5191.2</v>
      </c>
      <c r="O5" s="143">
        <v>5926.52</v>
      </c>
      <c r="P5" s="142" t="s">
        <v>35</v>
      </c>
      <c r="Q5" s="143">
        <v>2373.26</v>
      </c>
      <c r="R5" s="156">
        <f t="shared" si="3"/>
        <v>0.359618932038835</v>
      </c>
      <c r="S5" s="149"/>
      <c r="T5" s="157">
        <f t="shared" si="4"/>
        <v>-2817.94</v>
      </c>
      <c r="U5" s="157"/>
      <c r="V5" s="158">
        <v>3708</v>
      </c>
      <c r="W5" s="159">
        <v>0.315</v>
      </c>
      <c r="X5" s="158">
        <v>1168.02</v>
      </c>
      <c r="Y5" s="158">
        <f t="shared" si="5"/>
        <v>11124</v>
      </c>
      <c r="Z5" s="158">
        <f t="shared" si="6"/>
        <v>3504.06</v>
      </c>
      <c r="AA5" s="164">
        <v>5415.76</v>
      </c>
      <c r="AB5" s="159">
        <f t="shared" si="7"/>
        <v>0.251421776445042</v>
      </c>
      <c r="AC5" s="164">
        <v>1361.64</v>
      </c>
      <c r="AD5" s="164">
        <f t="shared" si="8"/>
        <v>-2142.42</v>
      </c>
      <c r="AE5" s="164"/>
    </row>
    <row r="6" spans="1:31" s="99" customFormat="1" ht="15" customHeight="1">
      <c r="A6" s="133">
        <v>4</v>
      </c>
      <c r="B6" s="134">
        <v>123007</v>
      </c>
      <c r="C6" s="135" t="s">
        <v>36</v>
      </c>
      <c r="D6" s="134" t="s">
        <v>30</v>
      </c>
      <c r="E6" s="134"/>
      <c r="F6" s="134" t="s">
        <v>34</v>
      </c>
      <c r="G6" s="139"/>
      <c r="H6" s="138">
        <v>50</v>
      </c>
      <c r="I6" s="138">
        <f t="shared" si="0"/>
        <v>200</v>
      </c>
      <c r="J6" s="144">
        <v>5360</v>
      </c>
      <c r="K6" s="145"/>
      <c r="L6" s="146">
        <v>1641.5</v>
      </c>
      <c r="M6" s="146">
        <f t="shared" si="1"/>
        <v>21440</v>
      </c>
      <c r="N6" s="146">
        <f t="shared" si="2"/>
        <v>6566</v>
      </c>
      <c r="O6" s="143">
        <v>11436.37</v>
      </c>
      <c r="P6" s="142" t="s">
        <v>37</v>
      </c>
      <c r="Q6" s="143">
        <v>3923.09</v>
      </c>
      <c r="R6" s="156">
        <f t="shared" si="3"/>
        <v>0.533412779850746</v>
      </c>
      <c r="S6" s="149"/>
      <c r="T6" s="157">
        <f t="shared" si="4"/>
        <v>-2642.91</v>
      </c>
      <c r="U6" s="157"/>
      <c r="V6" s="158">
        <v>4824</v>
      </c>
      <c r="W6" s="159">
        <v>0.30625</v>
      </c>
      <c r="X6" s="158">
        <v>1477.35</v>
      </c>
      <c r="Y6" s="158">
        <f t="shared" si="5"/>
        <v>14472</v>
      </c>
      <c r="Z6" s="158">
        <f t="shared" si="6"/>
        <v>4432.05</v>
      </c>
      <c r="AA6" s="164">
        <v>8212.82</v>
      </c>
      <c r="AB6" s="159">
        <f t="shared" si="7"/>
        <v>0.281212786838138</v>
      </c>
      <c r="AC6" s="164">
        <v>2309.55</v>
      </c>
      <c r="AD6" s="164">
        <f t="shared" si="8"/>
        <v>-2122.5</v>
      </c>
      <c r="AE6" s="164"/>
    </row>
    <row r="7" spans="1:31" s="99" customFormat="1" ht="15" customHeight="1">
      <c r="A7" s="133">
        <v>5</v>
      </c>
      <c r="B7" s="134">
        <v>104533</v>
      </c>
      <c r="C7" s="135" t="s">
        <v>38</v>
      </c>
      <c r="D7" s="134" t="s">
        <v>30</v>
      </c>
      <c r="E7" s="134">
        <v>3</v>
      </c>
      <c r="F7" s="134" t="s">
        <v>34</v>
      </c>
      <c r="G7" s="139"/>
      <c r="H7" s="138">
        <v>50</v>
      </c>
      <c r="I7" s="138">
        <f t="shared" si="0"/>
        <v>200</v>
      </c>
      <c r="J7" s="144">
        <v>6800</v>
      </c>
      <c r="K7" s="145">
        <v>0.32375</v>
      </c>
      <c r="L7" s="146">
        <v>2201.5</v>
      </c>
      <c r="M7" s="146">
        <f t="shared" si="1"/>
        <v>27200</v>
      </c>
      <c r="N7" s="146">
        <f t="shared" si="2"/>
        <v>8806</v>
      </c>
      <c r="O7" s="143">
        <v>25941.96</v>
      </c>
      <c r="P7" s="142" t="s">
        <v>39</v>
      </c>
      <c r="Q7" s="143">
        <v>7982.6</v>
      </c>
      <c r="R7" s="156">
        <f t="shared" si="3"/>
        <v>0.953748529411765</v>
      </c>
      <c r="S7" s="149"/>
      <c r="T7" s="157">
        <f t="shared" si="4"/>
        <v>-823.4</v>
      </c>
      <c r="U7" s="157"/>
      <c r="V7" s="158">
        <v>6120</v>
      </c>
      <c r="W7" s="159">
        <v>0.32375</v>
      </c>
      <c r="X7" s="158">
        <v>1981.35</v>
      </c>
      <c r="Y7" s="158">
        <f t="shared" si="5"/>
        <v>18360</v>
      </c>
      <c r="Z7" s="158">
        <f t="shared" si="6"/>
        <v>5944.05</v>
      </c>
      <c r="AA7" s="164">
        <v>15083.63</v>
      </c>
      <c r="AB7" s="159">
        <f t="shared" si="7"/>
        <v>0.279905433904173</v>
      </c>
      <c r="AC7" s="164">
        <v>4221.99</v>
      </c>
      <c r="AD7" s="164">
        <f t="shared" si="8"/>
        <v>-1722.06</v>
      </c>
      <c r="AE7" s="164"/>
    </row>
    <row r="8" spans="1:31" s="99" customFormat="1" ht="15" customHeight="1">
      <c r="A8" s="133">
        <v>6</v>
      </c>
      <c r="B8" s="134">
        <v>110378</v>
      </c>
      <c r="C8" s="135" t="s">
        <v>40</v>
      </c>
      <c r="D8" s="134" t="s">
        <v>30</v>
      </c>
      <c r="E8" s="134"/>
      <c r="F8" s="134" t="s">
        <v>34</v>
      </c>
      <c r="G8" s="139"/>
      <c r="H8" s="138">
        <v>50</v>
      </c>
      <c r="I8" s="138">
        <f t="shared" si="0"/>
        <v>200</v>
      </c>
      <c r="J8" s="144">
        <v>7000</v>
      </c>
      <c r="K8" s="145">
        <v>0.28875</v>
      </c>
      <c r="L8" s="146">
        <v>2021.25</v>
      </c>
      <c r="M8" s="146">
        <f t="shared" si="1"/>
        <v>28000</v>
      </c>
      <c r="N8" s="146">
        <f t="shared" si="2"/>
        <v>8085</v>
      </c>
      <c r="O8" s="143">
        <v>19379.68</v>
      </c>
      <c r="P8" s="142" t="s">
        <v>41</v>
      </c>
      <c r="Q8" s="143">
        <v>6346.86</v>
      </c>
      <c r="R8" s="156">
        <f t="shared" si="3"/>
        <v>0.692131428571429</v>
      </c>
      <c r="S8" s="149"/>
      <c r="T8" s="157">
        <f t="shared" si="4"/>
        <v>-1738.14</v>
      </c>
      <c r="U8" s="157"/>
      <c r="V8" s="158">
        <v>6300</v>
      </c>
      <c r="W8" s="159">
        <v>0.28875</v>
      </c>
      <c r="X8" s="158">
        <v>1819.125</v>
      </c>
      <c r="Y8" s="158">
        <f t="shared" si="5"/>
        <v>18900</v>
      </c>
      <c r="Z8" s="158">
        <f t="shared" si="6"/>
        <v>5457.375</v>
      </c>
      <c r="AA8" s="164">
        <v>11329.46</v>
      </c>
      <c r="AB8" s="159">
        <f t="shared" si="7"/>
        <v>0.292033336098984</v>
      </c>
      <c r="AC8" s="164">
        <v>3308.58</v>
      </c>
      <c r="AD8" s="164">
        <f t="shared" si="8"/>
        <v>-2148.795</v>
      </c>
      <c r="AE8" s="164"/>
    </row>
    <row r="9" spans="1:31" s="99" customFormat="1" ht="15" customHeight="1">
      <c r="A9" s="133">
        <v>7</v>
      </c>
      <c r="B9" s="134">
        <v>549</v>
      </c>
      <c r="C9" s="135" t="s">
        <v>42</v>
      </c>
      <c r="D9" s="134" t="s">
        <v>30</v>
      </c>
      <c r="E9" s="134"/>
      <c r="F9" s="134" t="s">
        <v>34</v>
      </c>
      <c r="G9" s="139"/>
      <c r="H9" s="138">
        <v>50</v>
      </c>
      <c r="I9" s="138">
        <f t="shared" si="0"/>
        <v>200</v>
      </c>
      <c r="J9" s="144">
        <v>7000</v>
      </c>
      <c r="K9" s="145">
        <v>0.30625</v>
      </c>
      <c r="L9" s="146">
        <v>2143.75</v>
      </c>
      <c r="M9" s="146">
        <f t="shared" si="1"/>
        <v>28000</v>
      </c>
      <c r="N9" s="146">
        <f t="shared" si="2"/>
        <v>8575</v>
      </c>
      <c r="O9" s="143">
        <v>18325.12</v>
      </c>
      <c r="P9" s="142" t="s">
        <v>43</v>
      </c>
      <c r="Q9" s="143">
        <v>5158.36</v>
      </c>
      <c r="R9" s="156">
        <f t="shared" si="3"/>
        <v>0.654468571428571</v>
      </c>
      <c r="S9" s="149"/>
      <c r="T9" s="157">
        <f t="shared" si="4"/>
        <v>-3416.64</v>
      </c>
      <c r="U9" s="157"/>
      <c r="V9" s="158">
        <v>6300</v>
      </c>
      <c r="W9" s="159">
        <v>0.30625</v>
      </c>
      <c r="X9" s="158">
        <v>1929.375</v>
      </c>
      <c r="Y9" s="158">
        <f t="shared" si="5"/>
        <v>18900</v>
      </c>
      <c r="Z9" s="158">
        <f t="shared" si="6"/>
        <v>5788.125</v>
      </c>
      <c r="AA9" s="164">
        <v>8751.61</v>
      </c>
      <c r="AB9" s="159">
        <f t="shared" si="7"/>
        <v>0.354607895004462</v>
      </c>
      <c r="AC9" s="164">
        <v>3103.39</v>
      </c>
      <c r="AD9" s="164">
        <f t="shared" si="8"/>
        <v>-2684.735</v>
      </c>
      <c r="AE9" s="164"/>
    </row>
    <row r="10" spans="1:31" s="99" customFormat="1" ht="15" customHeight="1">
      <c r="A10" s="133">
        <v>8</v>
      </c>
      <c r="B10" s="134">
        <v>117923</v>
      </c>
      <c r="C10" s="135" t="s">
        <v>44</v>
      </c>
      <c r="D10" s="134" t="s">
        <v>30</v>
      </c>
      <c r="E10" s="134">
        <v>4</v>
      </c>
      <c r="F10" s="134" t="s">
        <v>34</v>
      </c>
      <c r="G10" s="139"/>
      <c r="H10" s="138">
        <v>50</v>
      </c>
      <c r="I10" s="138">
        <f t="shared" si="0"/>
        <v>200</v>
      </c>
      <c r="J10" s="144">
        <v>6400</v>
      </c>
      <c r="K10" s="145">
        <v>0.310625</v>
      </c>
      <c r="L10" s="146">
        <v>1988</v>
      </c>
      <c r="M10" s="146">
        <f t="shared" si="1"/>
        <v>25600</v>
      </c>
      <c r="N10" s="146">
        <f t="shared" si="2"/>
        <v>7952</v>
      </c>
      <c r="O10" s="143">
        <v>13534.07</v>
      </c>
      <c r="P10" s="142" t="s">
        <v>45</v>
      </c>
      <c r="Q10" s="143">
        <v>3988.72</v>
      </c>
      <c r="R10" s="156">
        <f t="shared" si="3"/>
        <v>0.528674609375</v>
      </c>
      <c r="S10" s="149"/>
      <c r="T10" s="157">
        <f t="shared" si="4"/>
        <v>-3963.28</v>
      </c>
      <c r="U10" s="157"/>
      <c r="V10" s="158">
        <v>5760</v>
      </c>
      <c r="W10" s="159">
        <v>0.310625</v>
      </c>
      <c r="X10" s="158">
        <v>1789.2</v>
      </c>
      <c r="Y10" s="158">
        <f t="shared" si="5"/>
        <v>17280</v>
      </c>
      <c r="Z10" s="158">
        <f t="shared" si="6"/>
        <v>5367.6</v>
      </c>
      <c r="AA10" s="164">
        <v>7014.77</v>
      </c>
      <c r="AB10" s="159">
        <f t="shared" si="7"/>
        <v>0.387153106944347</v>
      </c>
      <c r="AC10" s="164">
        <v>2715.79</v>
      </c>
      <c r="AD10" s="164">
        <f t="shared" si="8"/>
        <v>-2651.81</v>
      </c>
      <c r="AE10" s="164"/>
    </row>
    <row r="11" spans="1:31" s="99" customFormat="1" ht="15" customHeight="1">
      <c r="A11" s="133">
        <v>9</v>
      </c>
      <c r="B11" s="134">
        <v>117637</v>
      </c>
      <c r="C11" s="135" t="s">
        <v>46</v>
      </c>
      <c r="D11" s="134" t="s">
        <v>30</v>
      </c>
      <c r="E11" s="134"/>
      <c r="F11" s="134" t="s">
        <v>34</v>
      </c>
      <c r="G11" s="139"/>
      <c r="H11" s="138">
        <v>50</v>
      </c>
      <c r="I11" s="138">
        <f t="shared" si="0"/>
        <v>200</v>
      </c>
      <c r="J11" s="144">
        <v>6400</v>
      </c>
      <c r="K11" s="145">
        <v>0.315</v>
      </c>
      <c r="L11" s="146">
        <v>2016</v>
      </c>
      <c r="M11" s="146">
        <f t="shared" si="1"/>
        <v>25600</v>
      </c>
      <c r="N11" s="146">
        <f t="shared" si="2"/>
        <v>8064</v>
      </c>
      <c r="O11" s="143">
        <v>11106.11</v>
      </c>
      <c r="P11" s="142" t="s">
        <v>47</v>
      </c>
      <c r="Q11" s="143">
        <v>3476.14</v>
      </c>
      <c r="R11" s="156">
        <f t="shared" si="3"/>
        <v>0.433832421875</v>
      </c>
      <c r="S11" s="149"/>
      <c r="T11" s="157">
        <f t="shared" si="4"/>
        <v>-4587.86</v>
      </c>
      <c r="U11" s="157"/>
      <c r="V11" s="158">
        <v>5760</v>
      </c>
      <c r="W11" s="159">
        <v>0.315</v>
      </c>
      <c r="X11" s="158">
        <v>1814.4</v>
      </c>
      <c r="Y11" s="158">
        <f t="shared" si="5"/>
        <v>17280</v>
      </c>
      <c r="Z11" s="158">
        <f t="shared" si="6"/>
        <v>5443.2</v>
      </c>
      <c r="AA11" s="164">
        <v>7436.5</v>
      </c>
      <c r="AB11" s="159">
        <f t="shared" si="7"/>
        <v>0.388716466079473</v>
      </c>
      <c r="AC11" s="164">
        <v>2890.69</v>
      </c>
      <c r="AD11" s="164">
        <f t="shared" si="8"/>
        <v>-2552.51</v>
      </c>
      <c r="AE11" s="164"/>
    </row>
    <row r="12" spans="1:31" s="99" customFormat="1" ht="15" customHeight="1">
      <c r="A12" s="133">
        <v>10</v>
      </c>
      <c r="B12" s="134">
        <v>732</v>
      </c>
      <c r="C12" s="135" t="s">
        <v>48</v>
      </c>
      <c r="D12" s="134" t="s">
        <v>30</v>
      </c>
      <c r="E12" s="134"/>
      <c r="F12" s="134" t="s">
        <v>34</v>
      </c>
      <c r="G12" s="139"/>
      <c r="H12" s="138">
        <v>50</v>
      </c>
      <c r="I12" s="138">
        <f t="shared" si="0"/>
        <v>200</v>
      </c>
      <c r="J12" s="144">
        <v>6858</v>
      </c>
      <c r="K12" s="145">
        <v>0.2975</v>
      </c>
      <c r="L12" s="146">
        <v>2040.255</v>
      </c>
      <c r="M12" s="146">
        <f t="shared" si="1"/>
        <v>27432</v>
      </c>
      <c r="N12" s="146">
        <f t="shared" si="2"/>
        <v>8161.02</v>
      </c>
      <c r="O12" s="143">
        <v>14874.07</v>
      </c>
      <c r="P12" s="142" t="s">
        <v>49</v>
      </c>
      <c r="Q12" s="143">
        <v>4799.17</v>
      </c>
      <c r="R12" s="156">
        <f t="shared" si="3"/>
        <v>0.542216025080198</v>
      </c>
      <c r="S12" s="149"/>
      <c r="T12" s="157">
        <f t="shared" si="4"/>
        <v>-3361.85</v>
      </c>
      <c r="U12" s="157"/>
      <c r="V12" s="158">
        <v>6172.2</v>
      </c>
      <c r="W12" s="159">
        <v>0.2975</v>
      </c>
      <c r="X12" s="158">
        <v>1836.2295</v>
      </c>
      <c r="Y12" s="158">
        <f t="shared" si="5"/>
        <v>18516.6</v>
      </c>
      <c r="Z12" s="158">
        <f t="shared" si="6"/>
        <v>5508.6885</v>
      </c>
      <c r="AA12" s="164">
        <v>11016.18</v>
      </c>
      <c r="AB12" s="159">
        <f t="shared" si="7"/>
        <v>0.330829743159607</v>
      </c>
      <c r="AC12" s="164">
        <v>3644.48</v>
      </c>
      <c r="AD12" s="164">
        <f t="shared" si="8"/>
        <v>-1864.2085</v>
      </c>
      <c r="AE12" s="164"/>
    </row>
    <row r="13" spans="1:31" s="99" customFormat="1" ht="15" customHeight="1">
      <c r="A13" s="133">
        <v>11</v>
      </c>
      <c r="B13" s="134">
        <v>706</v>
      </c>
      <c r="C13" s="135" t="s">
        <v>50</v>
      </c>
      <c r="D13" s="134" t="s">
        <v>30</v>
      </c>
      <c r="E13" s="134">
        <v>5</v>
      </c>
      <c r="F13" s="134" t="s">
        <v>34</v>
      </c>
      <c r="G13" s="139"/>
      <c r="H13" s="138">
        <v>50</v>
      </c>
      <c r="I13" s="138">
        <f t="shared" si="0"/>
        <v>200</v>
      </c>
      <c r="J13" s="144">
        <v>7200</v>
      </c>
      <c r="K13" s="145">
        <v>0.315</v>
      </c>
      <c r="L13" s="146">
        <v>2268</v>
      </c>
      <c r="M13" s="146">
        <f t="shared" si="1"/>
        <v>28800</v>
      </c>
      <c r="N13" s="146">
        <f t="shared" si="2"/>
        <v>9072</v>
      </c>
      <c r="O13" s="143">
        <v>30335.84</v>
      </c>
      <c r="P13" s="142" t="s">
        <v>51</v>
      </c>
      <c r="Q13" s="143">
        <v>9064.53</v>
      </c>
      <c r="R13" s="160">
        <f t="shared" si="3"/>
        <v>1.05332777777778</v>
      </c>
      <c r="S13" s="161">
        <v>300</v>
      </c>
      <c r="T13" s="157">
        <f t="shared" si="4"/>
        <v>-7.46999999999935</v>
      </c>
      <c r="U13" s="157"/>
      <c r="V13" s="158">
        <v>6480</v>
      </c>
      <c r="W13" s="159">
        <v>0.315</v>
      </c>
      <c r="X13" s="158">
        <v>2041.2</v>
      </c>
      <c r="Y13" s="158">
        <f t="shared" si="5"/>
        <v>19440</v>
      </c>
      <c r="Z13" s="158">
        <f t="shared" si="6"/>
        <v>6123.6</v>
      </c>
      <c r="AA13" s="164">
        <v>14482.65</v>
      </c>
      <c r="AB13" s="159">
        <f t="shared" si="7"/>
        <v>0.33533849122916</v>
      </c>
      <c r="AC13" s="164">
        <v>4856.59</v>
      </c>
      <c r="AD13" s="164">
        <f t="shared" si="8"/>
        <v>-1267.01</v>
      </c>
      <c r="AE13" s="164"/>
    </row>
    <row r="14" spans="1:31" s="99" customFormat="1" ht="15" customHeight="1">
      <c r="A14" s="133">
        <v>12</v>
      </c>
      <c r="B14" s="134">
        <v>102564</v>
      </c>
      <c r="C14" s="135" t="s">
        <v>52</v>
      </c>
      <c r="D14" s="134" t="s">
        <v>30</v>
      </c>
      <c r="E14" s="134"/>
      <c r="F14" s="134" t="s">
        <v>34</v>
      </c>
      <c r="G14" s="139"/>
      <c r="H14" s="138">
        <v>50</v>
      </c>
      <c r="I14" s="138">
        <f t="shared" si="0"/>
        <v>200</v>
      </c>
      <c r="J14" s="144">
        <v>7200</v>
      </c>
      <c r="K14" s="145">
        <v>0.30625</v>
      </c>
      <c r="L14" s="146">
        <v>2205</v>
      </c>
      <c r="M14" s="146">
        <f t="shared" si="1"/>
        <v>28800</v>
      </c>
      <c r="N14" s="146">
        <f t="shared" si="2"/>
        <v>8820</v>
      </c>
      <c r="O14" s="143">
        <v>19313.81</v>
      </c>
      <c r="P14" s="142" t="s">
        <v>53</v>
      </c>
      <c r="Q14" s="143">
        <v>6174.7</v>
      </c>
      <c r="R14" s="156">
        <f t="shared" si="3"/>
        <v>0.670618402777778</v>
      </c>
      <c r="S14" s="149"/>
      <c r="T14" s="157">
        <f t="shared" si="4"/>
        <v>-2645.3</v>
      </c>
      <c r="U14" s="157"/>
      <c r="V14" s="158">
        <v>6480</v>
      </c>
      <c r="W14" s="159">
        <v>0.30625</v>
      </c>
      <c r="X14" s="158">
        <v>1984.5</v>
      </c>
      <c r="Y14" s="158">
        <f t="shared" si="5"/>
        <v>19440</v>
      </c>
      <c r="Z14" s="158">
        <f t="shared" si="6"/>
        <v>5953.5</v>
      </c>
      <c r="AA14" s="164">
        <v>10725.69</v>
      </c>
      <c r="AB14" s="159">
        <f t="shared" si="7"/>
        <v>0.287201103145812</v>
      </c>
      <c r="AC14" s="164">
        <v>3080.43</v>
      </c>
      <c r="AD14" s="164">
        <f t="shared" si="8"/>
        <v>-2873.07</v>
      </c>
      <c r="AE14" s="164"/>
    </row>
    <row r="15" spans="1:31" s="99" customFormat="1" ht="15" customHeight="1">
      <c r="A15" s="133">
        <v>13</v>
      </c>
      <c r="B15" s="134">
        <v>713</v>
      </c>
      <c r="C15" s="135" t="s">
        <v>54</v>
      </c>
      <c r="D15" s="134" t="s">
        <v>30</v>
      </c>
      <c r="E15" s="134"/>
      <c r="F15" s="134" t="s">
        <v>34</v>
      </c>
      <c r="G15" s="139"/>
      <c r="H15" s="138">
        <v>50</v>
      </c>
      <c r="I15" s="138">
        <f t="shared" si="0"/>
        <v>200</v>
      </c>
      <c r="J15" s="144">
        <v>7380</v>
      </c>
      <c r="K15" s="145">
        <v>0.319375</v>
      </c>
      <c r="L15" s="146">
        <v>2356.9875</v>
      </c>
      <c r="M15" s="146">
        <f t="shared" si="1"/>
        <v>29520</v>
      </c>
      <c r="N15" s="146">
        <f t="shared" si="2"/>
        <v>9427.95</v>
      </c>
      <c r="O15" s="143">
        <v>23398.69</v>
      </c>
      <c r="P15" s="142" t="s">
        <v>55</v>
      </c>
      <c r="Q15" s="143">
        <v>6652.22</v>
      </c>
      <c r="R15" s="156">
        <f t="shared" si="3"/>
        <v>0.792638550135501</v>
      </c>
      <c r="S15" s="149"/>
      <c r="T15" s="157">
        <f t="shared" si="4"/>
        <v>-2775.73</v>
      </c>
      <c r="U15" s="157"/>
      <c r="V15" s="158">
        <v>6642</v>
      </c>
      <c r="W15" s="159">
        <v>0.319375</v>
      </c>
      <c r="X15" s="158">
        <v>2121.28875</v>
      </c>
      <c r="Y15" s="158">
        <f t="shared" si="5"/>
        <v>19926</v>
      </c>
      <c r="Z15" s="158">
        <f t="shared" si="6"/>
        <v>6363.86625</v>
      </c>
      <c r="AA15" s="164">
        <v>10159.45</v>
      </c>
      <c r="AB15" s="159">
        <f t="shared" si="7"/>
        <v>0.301761414249787</v>
      </c>
      <c r="AC15" s="164">
        <v>3065.73</v>
      </c>
      <c r="AD15" s="164">
        <f t="shared" si="8"/>
        <v>-3298.13625</v>
      </c>
      <c r="AE15" s="164"/>
    </row>
    <row r="16" spans="1:31" s="99" customFormat="1" ht="15" customHeight="1">
      <c r="A16" s="133">
        <v>14</v>
      </c>
      <c r="B16" s="134">
        <v>720</v>
      </c>
      <c r="C16" s="135" t="s">
        <v>56</v>
      </c>
      <c r="D16" s="134" t="s">
        <v>30</v>
      </c>
      <c r="E16" s="134">
        <v>6</v>
      </c>
      <c r="F16" s="134" t="s">
        <v>34</v>
      </c>
      <c r="G16" s="139"/>
      <c r="H16" s="138">
        <v>100</v>
      </c>
      <c r="I16" s="138">
        <f t="shared" si="0"/>
        <v>400</v>
      </c>
      <c r="J16" s="144">
        <v>7380</v>
      </c>
      <c r="K16" s="145">
        <v>0.28875</v>
      </c>
      <c r="L16" s="146">
        <v>2130.975</v>
      </c>
      <c r="M16" s="146">
        <f t="shared" si="1"/>
        <v>29520</v>
      </c>
      <c r="N16" s="146">
        <f t="shared" si="2"/>
        <v>8523.9</v>
      </c>
      <c r="O16" s="143">
        <v>17842.02</v>
      </c>
      <c r="P16" s="142" t="s">
        <v>57</v>
      </c>
      <c r="Q16" s="143">
        <v>5550.31</v>
      </c>
      <c r="R16" s="156">
        <f t="shared" si="3"/>
        <v>0.604404471544715</v>
      </c>
      <c r="S16" s="149"/>
      <c r="T16" s="157">
        <f t="shared" si="4"/>
        <v>-2973.59</v>
      </c>
      <c r="U16" s="157"/>
      <c r="V16" s="158">
        <v>6642</v>
      </c>
      <c r="W16" s="159">
        <v>0.28875</v>
      </c>
      <c r="X16" s="158">
        <v>1917.8775</v>
      </c>
      <c r="Y16" s="158">
        <f t="shared" si="5"/>
        <v>19926</v>
      </c>
      <c r="Z16" s="158">
        <f t="shared" si="6"/>
        <v>5753.6325</v>
      </c>
      <c r="AA16" s="164">
        <v>10719.34</v>
      </c>
      <c r="AB16" s="159">
        <f t="shared" si="7"/>
        <v>0.263851132625703</v>
      </c>
      <c r="AC16" s="164">
        <v>2828.31</v>
      </c>
      <c r="AD16" s="164">
        <f t="shared" si="8"/>
        <v>-2925.3225</v>
      </c>
      <c r="AE16" s="164"/>
    </row>
    <row r="17" spans="1:31" s="99" customFormat="1" ht="15" customHeight="1">
      <c r="A17" s="133">
        <v>15</v>
      </c>
      <c r="B17" s="134">
        <v>351</v>
      </c>
      <c r="C17" s="135" t="s">
        <v>58</v>
      </c>
      <c r="D17" s="134" t="s">
        <v>30</v>
      </c>
      <c r="E17" s="134"/>
      <c r="F17" s="134" t="s">
        <v>34</v>
      </c>
      <c r="G17" s="139"/>
      <c r="H17" s="138">
        <v>100</v>
      </c>
      <c r="I17" s="138">
        <f t="shared" si="0"/>
        <v>400</v>
      </c>
      <c r="J17" s="144">
        <v>7416</v>
      </c>
      <c r="K17" s="145">
        <v>0.301875</v>
      </c>
      <c r="L17" s="146">
        <v>2238.705</v>
      </c>
      <c r="M17" s="146">
        <f t="shared" si="1"/>
        <v>29664</v>
      </c>
      <c r="N17" s="146">
        <f t="shared" si="2"/>
        <v>8954.82</v>
      </c>
      <c r="O17" s="143">
        <v>30877.41</v>
      </c>
      <c r="P17" s="142" t="s">
        <v>59</v>
      </c>
      <c r="Q17" s="143">
        <v>8959.5</v>
      </c>
      <c r="R17" s="160">
        <f t="shared" si="3"/>
        <v>1.04090513754045</v>
      </c>
      <c r="S17" s="161">
        <v>200</v>
      </c>
      <c r="T17" s="157">
        <f t="shared" si="4"/>
        <v>4.68000000000029</v>
      </c>
      <c r="U17" s="162">
        <f>T17*0.1</f>
        <v>0.468000000000029</v>
      </c>
      <c r="V17" s="158">
        <v>6674.4</v>
      </c>
      <c r="W17" s="159">
        <v>0.301875</v>
      </c>
      <c r="X17" s="158">
        <v>2014.8345</v>
      </c>
      <c r="Y17" s="158">
        <f t="shared" si="5"/>
        <v>20023.2</v>
      </c>
      <c r="Z17" s="158">
        <f t="shared" si="6"/>
        <v>6044.5035</v>
      </c>
      <c r="AA17" s="164">
        <v>12981.34</v>
      </c>
      <c r="AB17" s="159">
        <f t="shared" si="7"/>
        <v>0.313043183523427</v>
      </c>
      <c r="AC17" s="164">
        <v>4063.72</v>
      </c>
      <c r="AD17" s="164">
        <f t="shared" si="8"/>
        <v>-1980.7835</v>
      </c>
      <c r="AE17" s="164"/>
    </row>
    <row r="18" spans="1:31" s="99" customFormat="1" ht="15" customHeight="1">
      <c r="A18" s="133">
        <v>16</v>
      </c>
      <c r="B18" s="134">
        <v>738</v>
      </c>
      <c r="C18" s="135" t="s">
        <v>60</v>
      </c>
      <c r="D18" s="134" t="s">
        <v>30</v>
      </c>
      <c r="E18" s="134"/>
      <c r="F18" s="134" t="s">
        <v>34</v>
      </c>
      <c r="G18" s="139"/>
      <c r="H18" s="138">
        <v>100</v>
      </c>
      <c r="I18" s="138">
        <f t="shared" si="0"/>
        <v>400</v>
      </c>
      <c r="J18" s="144">
        <v>7740</v>
      </c>
      <c r="K18" s="145">
        <v>0.315</v>
      </c>
      <c r="L18" s="146">
        <v>2438.1</v>
      </c>
      <c r="M18" s="146">
        <f t="shared" si="1"/>
        <v>30960</v>
      </c>
      <c r="N18" s="146">
        <f t="shared" si="2"/>
        <v>9752.4</v>
      </c>
      <c r="O18" s="143">
        <v>33317.69</v>
      </c>
      <c r="P18" s="142" t="s">
        <v>61</v>
      </c>
      <c r="Q18" s="143">
        <v>9193.12</v>
      </c>
      <c r="R18" s="160">
        <f t="shared" si="3"/>
        <v>1.07615277777778</v>
      </c>
      <c r="S18" s="161">
        <v>300</v>
      </c>
      <c r="T18" s="157">
        <f t="shared" si="4"/>
        <v>-559.279999999999</v>
      </c>
      <c r="U18" s="163"/>
      <c r="V18" s="158">
        <v>6966</v>
      </c>
      <c r="W18" s="159">
        <v>0.315</v>
      </c>
      <c r="X18" s="158">
        <v>2194.29</v>
      </c>
      <c r="Y18" s="158">
        <f t="shared" si="5"/>
        <v>20898</v>
      </c>
      <c r="Z18" s="158">
        <f t="shared" si="6"/>
        <v>6582.87</v>
      </c>
      <c r="AA18" s="164">
        <v>20707.74</v>
      </c>
      <c r="AB18" s="159">
        <f t="shared" si="7"/>
        <v>0.268206960296005</v>
      </c>
      <c r="AC18" s="164">
        <v>5553.96</v>
      </c>
      <c r="AD18" s="164">
        <f t="shared" si="8"/>
        <v>-1028.91</v>
      </c>
      <c r="AE18" s="164"/>
    </row>
    <row r="19" spans="1:31" s="99" customFormat="1" ht="15" customHeight="1">
      <c r="A19" s="133">
        <v>17</v>
      </c>
      <c r="B19" s="134">
        <v>704</v>
      </c>
      <c r="C19" s="135" t="s">
        <v>62</v>
      </c>
      <c r="D19" s="134" t="s">
        <v>30</v>
      </c>
      <c r="E19" s="134">
        <v>7</v>
      </c>
      <c r="F19" s="134" t="s">
        <v>34</v>
      </c>
      <c r="G19" s="139"/>
      <c r="H19" s="138">
        <v>100</v>
      </c>
      <c r="I19" s="138">
        <f t="shared" si="0"/>
        <v>400</v>
      </c>
      <c r="J19" s="144">
        <v>7740</v>
      </c>
      <c r="K19" s="145">
        <v>0.30625</v>
      </c>
      <c r="L19" s="146">
        <v>2370.375</v>
      </c>
      <c r="M19" s="146">
        <f t="shared" si="1"/>
        <v>30960</v>
      </c>
      <c r="N19" s="146">
        <f t="shared" si="2"/>
        <v>9481.5</v>
      </c>
      <c r="O19" s="143">
        <v>32434.67</v>
      </c>
      <c r="P19" s="142" t="s">
        <v>63</v>
      </c>
      <c r="Q19" s="143">
        <v>10681.28</v>
      </c>
      <c r="R19" s="160">
        <f t="shared" si="3"/>
        <v>1.04763145994832</v>
      </c>
      <c r="S19" s="161">
        <v>200</v>
      </c>
      <c r="T19" s="157">
        <f t="shared" si="4"/>
        <v>1199.78</v>
      </c>
      <c r="U19" s="162">
        <f>T19*0.1</f>
        <v>119.978</v>
      </c>
      <c r="V19" s="158">
        <v>6966</v>
      </c>
      <c r="W19" s="159">
        <v>0.30625</v>
      </c>
      <c r="X19" s="158">
        <v>2133.3375</v>
      </c>
      <c r="Y19" s="158">
        <f t="shared" si="5"/>
        <v>20898</v>
      </c>
      <c r="Z19" s="158">
        <f t="shared" si="6"/>
        <v>6400.0125</v>
      </c>
      <c r="AA19" s="164">
        <v>14165.12</v>
      </c>
      <c r="AB19" s="159">
        <f t="shared" si="7"/>
        <v>0.299736959517463</v>
      </c>
      <c r="AC19" s="164">
        <v>4245.81</v>
      </c>
      <c r="AD19" s="164">
        <f t="shared" si="8"/>
        <v>-2154.2025</v>
      </c>
      <c r="AE19" s="164"/>
    </row>
    <row r="20" spans="1:31" s="99" customFormat="1" ht="15" customHeight="1">
      <c r="A20" s="133">
        <v>18</v>
      </c>
      <c r="B20" s="134">
        <v>594</v>
      </c>
      <c r="C20" s="135" t="s">
        <v>64</v>
      </c>
      <c r="D20" s="134" t="s">
        <v>30</v>
      </c>
      <c r="E20" s="134"/>
      <c r="F20" s="134" t="s">
        <v>34</v>
      </c>
      <c r="G20" s="139"/>
      <c r="H20" s="138">
        <v>100</v>
      </c>
      <c r="I20" s="138">
        <f t="shared" si="0"/>
        <v>400</v>
      </c>
      <c r="J20" s="144">
        <v>7794</v>
      </c>
      <c r="K20" s="145">
        <v>0.2975</v>
      </c>
      <c r="L20" s="146">
        <v>2318.715</v>
      </c>
      <c r="M20" s="146">
        <f t="shared" si="1"/>
        <v>31176</v>
      </c>
      <c r="N20" s="146">
        <f t="shared" si="2"/>
        <v>9274.86</v>
      </c>
      <c r="O20" s="143">
        <v>21806.56</v>
      </c>
      <c r="P20" s="142" t="s">
        <v>65</v>
      </c>
      <c r="Q20" s="143">
        <v>6448.15</v>
      </c>
      <c r="R20" s="156">
        <f t="shared" si="3"/>
        <v>0.699466256094432</v>
      </c>
      <c r="S20" s="149"/>
      <c r="T20" s="157">
        <f t="shared" si="4"/>
        <v>-2826.71</v>
      </c>
      <c r="U20" s="163"/>
      <c r="V20" s="158">
        <v>7014.6</v>
      </c>
      <c r="W20" s="159">
        <v>0.2975</v>
      </c>
      <c r="X20" s="158">
        <v>2086.8435</v>
      </c>
      <c r="Y20" s="158">
        <f t="shared" si="5"/>
        <v>21043.8</v>
      </c>
      <c r="Z20" s="158">
        <f t="shared" si="6"/>
        <v>6260.5305</v>
      </c>
      <c r="AA20" s="164">
        <v>12916.34</v>
      </c>
      <c r="AB20" s="159">
        <f t="shared" si="7"/>
        <v>0.328483920367535</v>
      </c>
      <c r="AC20" s="164">
        <v>4242.81</v>
      </c>
      <c r="AD20" s="164">
        <f t="shared" si="8"/>
        <v>-2017.7205</v>
      </c>
      <c r="AE20" s="164"/>
    </row>
    <row r="21" spans="1:31" s="99" customFormat="1" ht="15" customHeight="1">
      <c r="A21" s="133">
        <v>19</v>
      </c>
      <c r="B21" s="134">
        <v>710</v>
      </c>
      <c r="C21" s="135" t="s">
        <v>66</v>
      </c>
      <c r="D21" s="134" t="s">
        <v>30</v>
      </c>
      <c r="E21" s="134"/>
      <c r="F21" s="134" t="s">
        <v>34</v>
      </c>
      <c r="G21" s="139"/>
      <c r="H21" s="138">
        <v>100</v>
      </c>
      <c r="I21" s="138">
        <f t="shared" si="0"/>
        <v>400</v>
      </c>
      <c r="J21" s="144">
        <v>7974</v>
      </c>
      <c r="K21" s="145">
        <v>0.34125</v>
      </c>
      <c r="L21" s="146">
        <v>2721.1275</v>
      </c>
      <c r="M21" s="146">
        <f t="shared" si="1"/>
        <v>31896</v>
      </c>
      <c r="N21" s="146">
        <f t="shared" si="2"/>
        <v>10884.51</v>
      </c>
      <c r="O21" s="143">
        <v>25274.55</v>
      </c>
      <c r="P21" s="142" t="s">
        <v>67</v>
      </c>
      <c r="Q21" s="143">
        <v>8423.54</v>
      </c>
      <c r="R21" s="156">
        <f t="shared" si="3"/>
        <v>0.792405003762227</v>
      </c>
      <c r="S21" s="149"/>
      <c r="T21" s="157">
        <f t="shared" si="4"/>
        <v>-2460.97</v>
      </c>
      <c r="U21" s="163"/>
      <c r="V21" s="158">
        <v>7176.6</v>
      </c>
      <c r="W21" s="159">
        <v>0.34125</v>
      </c>
      <c r="X21" s="158">
        <v>2449.01475</v>
      </c>
      <c r="Y21" s="158">
        <f t="shared" si="5"/>
        <v>21529.8</v>
      </c>
      <c r="Z21" s="158">
        <f t="shared" si="6"/>
        <v>7347.04425</v>
      </c>
      <c r="AA21" s="164">
        <v>9681.88</v>
      </c>
      <c r="AB21" s="159">
        <f t="shared" si="7"/>
        <v>0.361464922101906</v>
      </c>
      <c r="AC21" s="164">
        <v>3499.66</v>
      </c>
      <c r="AD21" s="164">
        <f t="shared" si="8"/>
        <v>-3847.38425</v>
      </c>
      <c r="AE21" s="164"/>
    </row>
    <row r="22" spans="1:31" s="99" customFormat="1" ht="15" customHeight="1">
      <c r="A22" s="133">
        <v>20</v>
      </c>
      <c r="B22" s="134">
        <v>587</v>
      </c>
      <c r="C22" s="135" t="s">
        <v>68</v>
      </c>
      <c r="D22" s="134" t="s">
        <v>30</v>
      </c>
      <c r="E22" s="134">
        <v>8</v>
      </c>
      <c r="F22" s="134" t="s">
        <v>34</v>
      </c>
      <c r="G22" s="139"/>
      <c r="H22" s="138">
        <v>100</v>
      </c>
      <c r="I22" s="138">
        <f t="shared" si="0"/>
        <v>400</v>
      </c>
      <c r="J22" s="144">
        <v>8415</v>
      </c>
      <c r="K22" s="145">
        <v>0.28875</v>
      </c>
      <c r="L22" s="146">
        <v>2429.83125</v>
      </c>
      <c r="M22" s="146">
        <f t="shared" si="1"/>
        <v>33660</v>
      </c>
      <c r="N22" s="146">
        <f t="shared" si="2"/>
        <v>9719.325</v>
      </c>
      <c r="O22" s="143">
        <v>35499.64</v>
      </c>
      <c r="P22" s="142" t="s">
        <v>69</v>
      </c>
      <c r="Q22" s="143">
        <v>9189.67</v>
      </c>
      <c r="R22" s="160">
        <f t="shared" si="3"/>
        <v>1.05465359477124</v>
      </c>
      <c r="S22" s="161">
        <v>200</v>
      </c>
      <c r="T22" s="157">
        <f t="shared" si="4"/>
        <v>-529.655000000001</v>
      </c>
      <c r="U22" s="163"/>
      <c r="V22" s="158">
        <v>7573.5</v>
      </c>
      <c r="W22" s="159">
        <v>0.28875</v>
      </c>
      <c r="X22" s="158">
        <v>2186.848125</v>
      </c>
      <c r="Y22" s="158">
        <f t="shared" si="5"/>
        <v>22720.5</v>
      </c>
      <c r="Z22" s="158">
        <f t="shared" si="6"/>
        <v>6560.544375</v>
      </c>
      <c r="AA22" s="164">
        <v>15706.07</v>
      </c>
      <c r="AB22" s="159">
        <f t="shared" si="7"/>
        <v>0.337187469557948</v>
      </c>
      <c r="AC22" s="164">
        <v>5295.89</v>
      </c>
      <c r="AD22" s="164">
        <f t="shared" si="8"/>
        <v>-1264.654375</v>
      </c>
      <c r="AE22" s="164"/>
    </row>
    <row r="23" spans="1:31" s="99" customFormat="1" ht="15" customHeight="1">
      <c r="A23" s="133">
        <v>21</v>
      </c>
      <c r="B23" s="134">
        <v>107728</v>
      </c>
      <c r="C23" s="135" t="s">
        <v>70</v>
      </c>
      <c r="D23" s="134" t="s">
        <v>30</v>
      </c>
      <c r="E23" s="134"/>
      <c r="F23" s="134" t="s">
        <v>34</v>
      </c>
      <c r="G23" s="139"/>
      <c r="H23" s="138">
        <v>100</v>
      </c>
      <c r="I23" s="138">
        <f t="shared" si="0"/>
        <v>400</v>
      </c>
      <c r="J23" s="144">
        <v>8820</v>
      </c>
      <c r="K23" s="145">
        <v>0.28875</v>
      </c>
      <c r="L23" s="146">
        <v>2546.775</v>
      </c>
      <c r="M23" s="146">
        <f t="shared" si="1"/>
        <v>35280</v>
      </c>
      <c r="N23" s="146">
        <f t="shared" si="2"/>
        <v>10187.1</v>
      </c>
      <c r="O23" s="143">
        <v>22732.95</v>
      </c>
      <c r="P23" s="142" t="s">
        <v>71</v>
      </c>
      <c r="Q23" s="143">
        <v>7809.08</v>
      </c>
      <c r="R23" s="156">
        <f t="shared" si="3"/>
        <v>0.644357993197279</v>
      </c>
      <c r="S23" s="149"/>
      <c r="T23" s="157">
        <f t="shared" si="4"/>
        <v>-2378.02</v>
      </c>
      <c r="U23" s="163"/>
      <c r="V23" s="158">
        <v>7938</v>
      </c>
      <c r="W23" s="159">
        <v>0.28875</v>
      </c>
      <c r="X23" s="158">
        <v>2292.0975</v>
      </c>
      <c r="Y23" s="158">
        <f t="shared" si="5"/>
        <v>23814</v>
      </c>
      <c r="Z23" s="158">
        <f t="shared" si="6"/>
        <v>6876.2925</v>
      </c>
      <c r="AA23" s="164">
        <v>10007.28</v>
      </c>
      <c r="AB23" s="159">
        <f t="shared" si="7"/>
        <v>0.314076352415442</v>
      </c>
      <c r="AC23" s="164">
        <v>3143.05</v>
      </c>
      <c r="AD23" s="164">
        <f t="shared" si="8"/>
        <v>-3733.2425</v>
      </c>
      <c r="AE23" s="164"/>
    </row>
    <row r="24" spans="1:31" s="99" customFormat="1" ht="15" customHeight="1">
      <c r="A24" s="133">
        <v>22</v>
      </c>
      <c r="B24" s="134">
        <v>748</v>
      </c>
      <c r="C24" s="135" t="s">
        <v>72</v>
      </c>
      <c r="D24" s="134" t="s">
        <v>30</v>
      </c>
      <c r="E24" s="134"/>
      <c r="F24" s="134" t="s">
        <v>34</v>
      </c>
      <c r="G24" s="139"/>
      <c r="H24" s="138">
        <v>100</v>
      </c>
      <c r="I24" s="138">
        <f t="shared" si="0"/>
        <v>400</v>
      </c>
      <c r="J24" s="144">
        <v>8820</v>
      </c>
      <c r="K24" s="145">
        <v>0.2975</v>
      </c>
      <c r="L24" s="146">
        <v>2623.95</v>
      </c>
      <c r="M24" s="146">
        <f t="shared" si="1"/>
        <v>35280</v>
      </c>
      <c r="N24" s="146">
        <f t="shared" si="2"/>
        <v>10495.8</v>
      </c>
      <c r="O24" s="143">
        <v>22056.46</v>
      </c>
      <c r="P24" s="142" t="s">
        <v>73</v>
      </c>
      <c r="Q24" s="143">
        <v>7306.92</v>
      </c>
      <c r="R24" s="156">
        <f t="shared" si="3"/>
        <v>0.625183106575964</v>
      </c>
      <c r="S24" s="149"/>
      <c r="T24" s="157">
        <f t="shared" si="4"/>
        <v>-3188.88</v>
      </c>
      <c r="U24" s="163"/>
      <c r="V24" s="158">
        <v>7938</v>
      </c>
      <c r="W24" s="159">
        <v>0.2975</v>
      </c>
      <c r="X24" s="158">
        <v>2361.555</v>
      </c>
      <c r="Y24" s="158">
        <f t="shared" si="5"/>
        <v>23814</v>
      </c>
      <c r="Z24" s="158">
        <f t="shared" si="6"/>
        <v>7084.665</v>
      </c>
      <c r="AA24" s="164">
        <v>13223.29</v>
      </c>
      <c r="AB24" s="159">
        <f t="shared" si="7"/>
        <v>0.307940005853309</v>
      </c>
      <c r="AC24" s="164">
        <v>4071.98</v>
      </c>
      <c r="AD24" s="164">
        <f t="shared" si="8"/>
        <v>-3012.685</v>
      </c>
      <c r="AE24" s="164"/>
    </row>
    <row r="25" spans="1:31" s="99" customFormat="1" ht="15" customHeight="1">
      <c r="A25" s="133">
        <v>23</v>
      </c>
      <c r="B25" s="134">
        <v>539</v>
      </c>
      <c r="C25" s="135" t="s">
        <v>74</v>
      </c>
      <c r="D25" s="134" t="s">
        <v>30</v>
      </c>
      <c r="E25" s="134">
        <v>9</v>
      </c>
      <c r="F25" s="134" t="s">
        <v>34</v>
      </c>
      <c r="G25" s="139"/>
      <c r="H25" s="138">
        <v>100</v>
      </c>
      <c r="I25" s="138">
        <f t="shared" si="0"/>
        <v>400</v>
      </c>
      <c r="J25" s="144">
        <v>8844</v>
      </c>
      <c r="K25" s="145">
        <v>0.30625</v>
      </c>
      <c r="L25" s="146">
        <v>2708.475</v>
      </c>
      <c r="M25" s="146">
        <f t="shared" si="1"/>
        <v>35376</v>
      </c>
      <c r="N25" s="146">
        <f t="shared" si="2"/>
        <v>10833.9</v>
      </c>
      <c r="O25" s="143">
        <v>26214.47</v>
      </c>
      <c r="P25" s="142" t="s">
        <v>75</v>
      </c>
      <c r="Q25" s="143">
        <v>7554.48</v>
      </c>
      <c r="R25" s="156">
        <f t="shared" si="3"/>
        <v>0.741024140660335</v>
      </c>
      <c r="S25" s="149"/>
      <c r="T25" s="157">
        <f t="shared" si="4"/>
        <v>-3279.42</v>
      </c>
      <c r="U25" s="163"/>
      <c r="V25" s="158">
        <v>7959.6</v>
      </c>
      <c r="W25" s="159">
        <v>0.30625</v>
      </c>
      <c r="X25" s="158">
        <v>2437.6275</v>
      </c>
      <c r="Y25" s="158">
        <f t="shared" si="5"/>
        <v>23878.8</v>
      </c>
      <c r="Z25" s="158">
        <f t="shared" si="6"/>
        <v>7312.8825</v>
      </c>
      <c r="AA25" s="164">
        <v>15575.95</v>
      </c>
      <c r="AB25" s="159">
        <f t="shared" si="7"/>
        <v>0.298989146729413</v>
      </c>
      <c r="AC25" s="164">
        <v>4657.04</v>
      </c>
      <c r="AD25" s="164">
        <f t="shared" si="8"/>
        <v>-2655.8425</v>
      </c>
      <c r="AE25" s="164"/>
    </row>
    <row r="26" spans="1:31" s="99" customFormat="1" ht="15" customHeight="1">
      <c r="A26" s="133">
        <v>24</v>
      </c>
      <c r="B26" s="134">
        <v>717</v>
      </c>
      <c r="C26" s="135" t="s">
        <v>76</v>
      </c>
      <c r="D26" s="134" t="s">
        <v>30</v>
      </c>
      <c r="E26" s="134"/>
      <c r="F26" s="134" t="s">
        <v>34</v>
      </c>
      <c r="G26" s="139"/>
      <c r="H26" s="138">
        <v>100</v>
      </c>
      <c r="I26" s="138">
        <f t="shared" si="0"/>
        <v>400</v>
      </c>
      <c r="J26" s="144">
        <v>8844</v>
      </c>
      <c r="K26" s="145">
        <v>0.3325</v>
      </c>
      <c r="L26" s="146">
        <v>2940.63</v>
      </c>
      <c r="M26" s="146">
        <f t="shared" si="1"/>
        <v>35376</v>
      </c>
      <c r="N26" s="146">
        <f t="shared" si="2"/>
        <v>11762.52</v>
      </c>
      <c r="O26" s="143">
        <v>27449.5</v>
      </c>
      <c r="P26" s="142" t="s">
        <v>77</v>
      </c>
      <c r="Q26" s="143">
        <v>8451.91</v>
      </c>
      <c r="R26" s="156">
        <f t="shared" si="3"/>
        <v>0.77593566259611</v>
      </c>
      <c r="S26" s="149"/>
      <c r="T26" s="157">
        <f t="shared" si="4"/>
        <v>-3310.61</v>
      </c>
      <c r="U26" s="163"/>
      <c r="V26" s="158">
        <v>7959.6</v>
      </c>
      <c r="W26" s="159">
        <v>0.3325</v>
      </c>
      <c r="X26" s="158">
        <v>2646.567</v>
      </c>
      <c r="Y26" s="158">
        <f t="shared" si="5"/>
        <v>23878.8</v>
      </c>
      <c r="Z26" s="158">
        <f t="shared" si="6"/>
        <v>7939.701</v>
      </c>
      <c r="AA26" s="164">
        <v>15524.09</v>
      </c>
      <c r="AB26" s="159">
        <f t="shared" si="7"/>
        <v>0.139378217982503</v>
      </c>
      <c r="AC26" s="164">
        <v>2163.72</v>
      </c>
      <c r="AD26" s="164">
        <f t="shared" si="8"/>
        <v>-5775.981</v>
      </c>
      <c r="AE26" s="164"/>
    </row>
    <row r="27" spans="1:31" s="99" customFormat="1" ht="15" customHeight="1">
      <c r="A27" s="133">
        <v>25</v>
      </c>
      <c r="B27" s="134">
        <v>721</v>
      </c>
      <c r="C27" s="135" t="s">
        <v>78</v>
      </c>
      <c r="D27" s="134" t="s">
        <v>30</v>
      </c>
      <c r="E27" s="134">
        <v>10</v>
      </c>
      <c r="F27" s="134" t="s">
        <v>34</v>
      </c>
      <c r="G27" s="139"/>
      <c r="H27" s="138">
        <v>100</v>
      </c>
      <c r="I27" s="138">
        <f t="shared" si="0"/>
        <v>400</v>
      </c>
      <c r="J27" s="144">
        <v>8912</v>
      </c>
      <c r="K27" s="145">
        <v>0.328125</v>
      </c>
      <c r="L27" s="146">
        <v>2924.25</v>
      </c>
      <c r="M27" s="146">
        <f t="shared" si="1"/>
        <v>35648</v>
      </c>
      <c r="N27" s="146">
        <f t="shared" si="2"/>
        <v>11697</v>
      </c>
      <c r="O27" s="143">
        <v>27368.01</v>
      </c>
      <c r="P27" s="142" t="s">
        <v>79</v>
      </c>
      <c r="Q27" s="143">
        <v>7896.35</v>
      </c>
      <c r="R27" s="156">
        <f t="shared" si="3"/>
        <v>0.767729185368043</v>
      </c>
      <c r="S27" s="149"/>
      <c r="T27" s="157">
        <f t="shared" si="4"/>
        <v>-3800.65</v>
      </c>
      <c r="U27" s="163"/>
      <c r="V27" s="158">
        <v>8020.8</v>
      </c>
      <c r="W27" s="159">
        <v>0.328125</v>
      </c>
      <c r="X27" s="158">
        <v>2631.825</v>
      </c>
      <c r="Y27" s="158">
        <f t="shared" si="5"/>
        <v>24062.4</v>
      </c>
      <c r="Z27" s="158">
        <f t="shared" si="6"/>
        <v>7895.475</v>
      </c>
      <c r="AA27" s="164">
        <v>10908.71</v>
      </c>
      <c r="AB27" s="159">
        <f t="shared" si="7"/>
        <v>0.353604596693835</v>
      </c>
      <c r="AC27" s="164">
        <v>3857.37</v>
      </c>
      <c r="AD27" s="164">
        <f t="shared" si="8"/>
        <v>-4038.105</v>
      </c>
      <c r="AE27" s="164"/>
    </row>
    <row r="28" spans="1:31" s="99" customFormat="1" ht="15" customHeight="1">
      <c r="A28" s="133">
        <v>26</v>
      </c>
      <c r="B28" s="134">
        <v>716</v>
      </c>
      <c r="C28" s="135" t="s">
        <v>80</v>
      </c>
      <c r="D28" s="134" t="s">
        <v>30</v>
      </c>
      <c r="E28" s="134"/>
      <c r="F28" s="134" t="s">
        <v>34</v>
      </c>
      <c r="G28" s="139"/>
      <c r="H28" s="138">
        <v>100</v>
      </c>
      <c r="I28" s="138">
        <f t="shared" si="0"/>
        <v>400</v>
      </c>
      <c r="J28" s="144">
        <v>9232</v>
      </c>
      <c r="K28" s="145">
        <v>0.28875</v>
      </c>
      <c r="L28" s="146">
        <v>2665.74</v>
      </c>
      <c r="M28" s="146">
        <f t="shared" si="1"/>
        <v>36928</v>
      </c>
      <c r="N28" s="146">
        <f t="shared" si="2"/>
        <v>10662.96</v>
      </c>
      <c r="O28" s="143">
        <v>26168.38</v>
      </c>
      <c r="P28" s="142" t="s">
        <v>81</v>
      </c>
      <c r="Q28" s="143">
        <v>8603.32</v>
      </c>
      <c r="R28" s="156">
        <f t="shared" si="3"/>
        <v>0.708632474003466</v>
      </c>
      <c r="S28" s="149"/>
      <c r="T28" s="157">
        <f t="shared" si="4"/>
        <v>-2059.64</v>
      </c>
      <c r="U28" s="163"/>
      <c r="V28" s="158">
        <v>8308.8</v>
      </c>
      <c r="W28" s="159">
        <v>0.28875</v>
      </c>
      <c r="X28" s="158">
        <v>2399.166</v>
      </c>
      <c r="Y28" s="158">
        <f t="shared" si="5"/>
        <v>24926.4</v>
      </c>
      <c r="Z28" s="158">
        <f t="shared" si="6"/>
        <v>7197.498</v>
      </c>
      <c r="AA28" s="164">
        <v>11752.01</v>
      </c>
      <c r="AB28" s="159">
        <f t="shared" si="7"/>
        <v>0.328548903549265</v>
      </c>
      <c r="AC28" s="164">
        <v>3861.11</v>
      </c>
      <c r="AD28" s="164">
        <f t="shared" si="8"/>
        <v>-3336.388</v>
      </c>
      <c r="AE28" s="164"/>
    </row>
    <row r="29" spans="1:31" s="99" customFormat="1" ht="15" customHeight="1">
      <c r="A29" s="133">
        <v>27</v>
      </c>
      <c r="B29" s="134">
        <v>746</v>
      </c>
      <c r="C29" s="135" t="s">
        <v>82</v>
      </c>
      <c r="D29" s="134" t="s">
        <v>30</v>
      </c>
      <c r="E29" s="134"/>
      <c r="F29" s="134" t="s">
        <v>34</v>
      </c>
      <c r="G29" s="139"/>
      <c r="H29" s="138">
        <v>100</v>
      </c>
      <c r="I29" s="138">
        <v>400</v>
      </c>
      <c r="J29" s="144">
        <v>12210</v>
      </c>
      <c r="K29" s="145">
        <v>0.28875</v>
      </c>
      <c r="L29" s="146">
        <v>3525.6375</v>
      </c>
      <c r="M29" s="146">
        <f t="shared" si="1"/>
        <v>48840</v>
      </c>
      <c r="N29" s="146">
        <f t="shared" si="2"/>
        <v>14102.55</v>
      </c>
      <c r="O29" s="143">
        <v>33559.91</v>
      </c>
      <c r="P29" s="142" t="s">
        <v>83</v>
      </c>
      <c r="Q29" s="143">
        <v>10087.43</v>
      </c>
      <c r="R29" s="156">
        <f t="shared" si="3"/>
        <v>0.687139844389844</v>
      </c>
      <c r="S29" s="149"/>
      <c r="T29" s="157">
        <f t="shared" si="4"/>
        <v>-4015.12</v>
      </c>
      <c r="U29" s="163"/>
      <c r="V29" s="158">
        <v>10989</v>
      </c>
      <c r="W29" s="159">
        <v>0.28875</v>
      </c>
      <c r="X29" s="158">
        <v>3173.07375</v>
      </c>
      <c r="Y29" s="158">
        <f t="shared" si="5"/>
        <v>32967</v>
      </c>
      <c r="Z29" s="158">
        <f t="shared" si="6"/>
        <v>9519.22125</v>
      </c>
      <c r="AA29" s="164">
        <v>23125.85</v>
      </c>
      <c r="AB29" s="159">
        <f t="shared" si="7"/>
        <v>0.281033129593074</v>
      </c>
      <c r="AC29" s="164">
        <v>6499.13</v>
      </c>
      <c r="AD29" s="164">
        <f t="shared" si="8"/>
        <v>-3020.09125</v>
      </c>
      <c r="AE29" s="164"/>
    </row>
    <row r="30" spans="1:31" s="99" customFormat="1" ht="15" customHeight="1">
      <c r="A30" s="133">
        <v>28</v>
      </c>
      <c r="B30" s="134">
        <v>111400</v>
      </c>
      <c r="C30" s="135" t="s">
        <v>84</v>
      </c>
      <c r="D30" s="134" t="s">
        <v>30</v>
      </c>
      <c r="E30" s="134">
        <v>11</v>
      </c>
      <c r="F30" s="140" t="s">
        <v>85</v>
      </c>
      <c r="G30" s="139" t="s">
        <v>86</v>
      </c>
      <c r="H30" s="138">
        <v>150</v>
      </c>
      <c r="I30" s="138">
        <f aca="true" t="shared" si="9" ref="I30:I93">H30*4</f>
        <v>600</v>
      </c>
      <c r="J30" s="144">
        <v>14352</v>
      </c>
      <c r="K30" s="145">
        <v>0.2625</v>
      </c>
      <c r="L30" s="146">
        <v>3767.4</v>
      </c>
      <c r="M30" s="146">
        <f t="shared" si="1"/>
        <v>57408</v>
      </c>
      <c r="N30" s="146">
        <f t="shared" si="2"/>
        <v>15069.6</v>
      </c>
      <c r="O30" s="143">
        <v>38661.05</v>
      </c>
      <c r="P30" s="147">
        <v>0.242</v>
      </c>
      <c r="Q30" s="143">
        <v>9356.55</v>
      </c>
      <c r="R30" s="156">
        <f t="shared" si="3"/>
        <v>0.67344359671126</v>
      </c>
      <c r="S30" s="149"/>
      <c r="T30" s="157">
        <f t="shared" si="4"/>
        <v>-5713.05</v>
      </c>
      <c r="U30" s="163"/>
      <c r="V30" s="158">
        <v>12916.8</v>
      </c>
      <c r="W30" s="159">
        <v>0.2625</v>
      </c>
      <c r="X30" s="158">
        <v>3390.66</v>
      </c>
      <c r="Y30" s="158">
        <f t="shared" si="5"/>
        <v>38750.4</v>
      </c>
      <c r="Z30" s="158">
        <f t="shared" si="6"/>
        <v>10171.98</v>
      </c>
      <c r="AA30" s="164">
        <v>12742.85</v>
      </c>
      <c r="AB30" s="159">
        <f t="shared" si="7"/>
        <v>0.285768097403642</v>
      </c>
      <c r="AC30" s="164">
        <v>3641.5</v>
      </c>
      <c r="AD30" s="164">
        <f t="shared" si="8"/>
        <v>-6530.48</v>
      </c>
      <c r="AE30" s="164"/>
    </row>
    <row r="31" spans="1:31" s="99" customFormat="1" ht="15" customHeight="1">
      <c r="A31" s="133">
        <v>29</v>
      </c>
      <c r="B31" s="134">
        <v>341</v>
      </c>
      <c r="C31" s="135" t="s">
        <v>87</v>
      </c>
      <c r="D31" s="134" t="s">
        <v>30</v>
      </c>
      <c r="E31" s="134"/>
      <c r="F31" s="140" t="s">
        <v>85</v>
      </c>
      <c r="G31" s="139"/>
      <c r="H31" s="138">
        <v>150</v>
      </c>
      <c r="I31" s="138">
        <f t="shared" si="9"/>
        <v>600</v>
      </c>
      <c r="J31" s="144">
        <v>18315</v>
      </c>
      <c r="K31" s="145">
        <v>0.28</v>
      </c>
      <c r="L31" s="146">
        <v>5128.2</v>
      </c>
      <c r="M31" s="146">
        <f t="shared" si="1"/>
        <v>73260</v>
      </c>
      <c r="N31" s="146">
        <f t="shared" si="2"/>
        <v>20512.8</v>
      </c>
      <c r="O31" s="143">
        <v>73854.31</v>
      </c>
      <c r="P31" s="147">
        <v>0.29600000000000004</v>
      </c>
      <c r="Q31" s="143">
        <v>21863.73</v>
      </c>
      <c r="R31" s="160">
        <f t="shared" si="3"/>
        <v>1.00811233961234</v>
      </c>
      <c r="S31" s="161">
        <v>400</v>
      </c>
      <c r="T31" s="157">
        <f t="shared" si="4"/>
        <v>1350.93</v>
      </c>
      <c r="U31" s="162">
        <f>T31*0.1</f>
        <v>135.093</v>
      </c>
      <c r="V31" s="158">
        <v>16483.5</v>
      </c>
      <c r="W31" s="159">
        <v>0.28</v>
      </c>
      <c r="X31" s="158">
        <v>4615.38</v>
      </c>
      <c r="Y31" s="158">
        <f t="shared" si="5"/>
        <v>49450.5</v>
      </c>
      <c r="Z31" s="158">
        <f t="shared" si="6"/>
        <v>13846.14</v>
      </c>
      <c r="AA31" s="164">
        <v>31915.69</v>
      </c>
      <c r="AB31" s="159">
        <f t="shared" si="7"/>
        <v>0.312823567342583</v>
      </c>
      <c r="AC31" s="164">
        <v>9983.98</v>
      </c>
      <c r="AD31" s="164">
        <f t="shared" si="8"/>
        <v>-3862.16</v>
      </c>
      <c r="AE31" s="164"/>
    </row>
    <row r="32" spans="1:31" s="99" customFormat="1" ht="15" customHeight="1">
      <c r="A32" s="133">
        <v>30</v>
      </c>
      <c r="B32" s="134">
        <v>52</v>
      </c>
      <c r="C32" s="135" t="s">
        <v>88</v>
      </c>
      <c r="D32" s="134" t="s">
        <v>89</v>
      </c>
      <c r="E32" s="134">
        <v>1</v>
      </c>
      <c r="F32" s="134" t="s">
        <v>34</v>
      </c>
      <c r="G32" s="139"/>
      <c r="H32" s="138">
        <v>100</v>
      </c>
      <c r="I32" s="138">
        <f t="shared" si="9"/>
        <v>400</v>
      </c>
      <c r="J32" s="144">
        <v>4500</v>
      </c>
      <c r="K32" s="145">
        <v>0.32375</v>
      </c>
      <c r="L32" s="146">
        <v>1456.875</v>
      </c>
      <c r="M32" s="146">
        <f t="shared" si="1"/>
        <v>18000</v>
      </c>
      <c r="N32" s="146">
        <f t="shared" si="2"/>
        <v>5827.5</v>
      </c>
      <c r="O32" s="143">
        <v>12546</v>
      </c>
      <c r="P32" s="142" t="s">
        <v>90</v>
      </c>
      <c r="Q32" s="143">
        <v>4471.37</v>
      </c>
      <c r="R32" s="156">
        <f t="shared" si="3"/>
        <v>0.697</v>
      </c>
      <c r="S32" s="149"/>
      <c r="T32" s="157">
        <f t="shared" si="4"/>
        <v>-1356.13</v>
      </c>
      <c r="U32" s="163"/>
      <c r="V32" s="158">
        <v>4050</v>
      </c>
      <c r="W32" s="159">
        <v>0.32375</v>
      </c>
      <c r="X32" s="158">
        <v>1311.1875</v>
      </c>
      <c r="Y32" s="158">
        <f t="shared" si="5"/>
        <v>12150</v>
      </c>
      <c r="Z32" s="158">
        <f t="shared" si="6"/>
        <v>3933.5625</v>
      </c>
      <c r="AA32" s="164">
        <v>6636.13</v>
      </c>
      <c r="AB32" s="159">
        <f t="shared" si="7"/>
        <v>0.3788397755921</v>
      </c>
      <c r="AC32" s="164">
        <v>2514.03</v>
      </c>
      <c r="AD32" s="164">
        <f t="shared" si="8"/>
        <v>-1419.5325</v>
      </c>
      <c r="AE32" s="164"/>
    </row>
    <row r="33" spans="1:31" s="99" customFormat="1" ht="15" customHeight="1">
      <c r="A33" s="133">
        <v>31</v>
      </c>
      <c r="B33" s="134">
        <v>56</v>
      </c>
      <c r="C33" s="135" t="s">
        <v>91</v>
      </c>
      <c r="D33" s="134" t="s">
        <v>89</v>
      </c>
      <c r="E33" s="134">
        <v>2</v>
      </c>
      <c r="F33" s="134" t="s">
        <v>34</v>
      </c>
      <c r="G33" s="139"/>
      <c r="H33" s="138">
        <v>100</v>
      </c>
      <c r="I33" s="138">
        <f t="shared" si="9"/>
        <v>400</v>
      </c>
      <c r="J33" s="144">
        <v>6120</v>
      </c>
      <c r="K33" s="145">
        <v>0.30625</v>
      </c>
      <c r="L33" s="146">
        <v>1874.25</v>
      </c>
      <c r="M33" s="146">
        <f t="shared" si="1"/>
        <v>24480</v>
      </c>
      <c r="N33" s="146">
        <f t="shared" si="2"/>
        <v>7497</v>
      </c>
      <c r="O33" s="143">
        <v>19167.35</v>
      </c>
      <c r="P33" s="142" t="s">
        <v>92</v>
      </c>
      <c r="Q33" s="143">
        <v>6036.47</v>
      </c>
      <c r="R33" s="156">
        <f t="shared" si="3"/>
        <v>0.782979983660131</v>
      </c>
      <c r="S33" s="149"/>
      <c r="T33" s="157">
        <f t="shared" si="4"/>
        <v>-1460.53</v>
      </c>
      <c r="U33" s="163"/>
      <c r="V33" s="158">
        <v>5508</v>
      </c>
      <c r="W33" s="159">
        <v>0.30625</v>
      </c>
      <c r="X33" s="158">
        <v>1686.825</v>
      </c>
      <c r="Y33" s="158">
        <f t="shared" si="5"/>
        <v>16524</v>
      </c>
      <c r="Z33" s="158">
        <f t="shared" si="6"/>
        <v>5060.475</v>
      </c>
      <c r="AA33" s="164">
        <v>8845.77</v>
      </c>
      <c r="AB33" s="159">
        <f t="shared" si="7"/>
        <v>0.270556435448808</v>
      </c>
      <c r="AC33" s="164">
        <v>2393.28</v>
      </c>
      <c r="AD33" s="164">
        <f t="shared" si="8"/>
        <v>-2667.195</v>
      </c>
      <c r="AE33" s="164"/>
    </row>
    <row r="34" spans="1:31" s="99" customFormat="1" ht="15" customHeight="1">
      <c r="A34" s="133">
        <v>32</v>
      </c>
      <c r="B34" s="134">
        <v>104838</v>
      </c>
      <c r="C34" s="135" t="s">
        <v>93</v>
      </c>
      <c r="D34" s="134" t="s">
        <v>89</v>
      </c>
      <c r="E34" s="134"/>
      <c r="F34" s="134" t="s">
        <v>34</v>
      </c>
      <c r="G34" s="139"/>
      <c r="H34" s="138">
        <v>100</v>
      </c>
      <c r="I34" s="138">
        <f t="shared" si="9"/>
        <v>400</v>
      </c>
      <c r="J34" s="144">
        <v>7020</v>
      </c>
      <c r="K34" s="145">
        <v>0.32375</v>
      </c>
      <c r="L34" s="146">
        <v>2272.725</v>
      </c>
      <c r="M34" s="146">
        <f t="shared" si="1"/>
        <v>28080</v>
      </c>
      <c r="N34" s="146">
        <f t="shared" si="2"/>
        <v>9090.9</v>
      </c>
      <c r="O34" s="143">
        <v>17931.74</v>
      </c>
      <c r="P34" s="142" t="s">
        <v>94</v>
      </c>
      <c r="Q34" s="143">
        <v>5499.37</v>
      </c>
      <c r="R34" s="156">
        <f t="shared" si="3"/>
        <v>0.638594729344729</v>
      </c>
      <c r="S34" s="149"/>
      <c r="T34" s="157">
        <f t="shared" si="4"/>
        <v>-3591.53</v>
      </c>
      <c r="U34" s="163"/>
      <c r="V34" s="158">
        <v>6318</v>
      </c>
      <c r="W34" s="159">
        <v>0.32375</v>
      </c>
      <c r="X34" s="158">
        <v>2045.4525</v>
      </c>
      <c r="Y34" s="158">
        <f t="shared" si="5"/>
        <v>18954</v>
      </c>
      <c r="Z34" s="158">
        <f t="shared" si="6"/>
        <v>6136.3575</v>
      </c>
      <c r="AA34" s="164">
        <v>7461.15</v>
      </c>
      <c r="AB34" s="159">
        <f t="shared" si="7"/>
        <v>0.385385630901403</v>
      </c>
      <c r="AC34" s="164">
        <v>2875.42</v>
      </c>
      <c r="AD34" s="164">
        <f t="shared" si="8"/>
        <v>-3260.9375</v>
      </c>
      <c r="AE34" s="164"/>
    </row>
    <row r="35" spans="1:31" s="99" customFormat="1" ht="15" customHeight="1">
      <c r="A35" s="133">
        <v>33</v>
      </c>
      <c r="B35" s="134">
        <v>367</v>
      </c>
      <c r="C35" s="135" t="s">
        <v>95</v>
      </c>
      <c r="D35" s="134" t="s">
        <v>89</v>
      </c>
      <c r="E35" s="134"/>
      <c r="F35" s="134" t="s">
        <v>34</v>
      </c>
      <c r="G35" s="139"/>
      <c r="H35" s="138">
        <v>100</v>
      </c>
      <c r="I35" s="138">
        <f t="shared" si="9"/>
        <v>400</v>
      </c>
      <c r="J35" s="144">
        <v>8352</v>
      </c>
      <c r="K35" s="145">
        <v>0.30625</v>
      </c>
      <c r="L35" s="146">
        <v>2557.8</v>
      </c>
      <c r="M35" s="146">
        <f t="shared" si="1"/>
        <v>33408</v>
      </c>
      <c r="N35" s="146">
        <f t="shared" si="2"/>
        <v>10231.2</v>
      </c>
      <c r="O35" s="143">
        <v>34642.72</v>
      </c>
      <c r="P35" s="142" t="s">
        <v>96</v>
      </c>
      <c r="Q35" s="143">
        <v>10538.79</v>
      </c>
      <c r="R35" s="160">
        <f t="shared" si="3"/>
        <v>1.03695881226054</v>
      </c>
      <c r="S35" s="161">
        <v>200</v>
      </c>
      <c r="T35" s="157">
        <f t="shared" si="4"/>
        <v>307.59</v>
      </c>
      <c r="U35" s="162">
        <f>T35*0.1</f>
        <v>30.759</v>
      </c>
      <c r="V35" s="158">
        <v>7516.8</v>
      </c>
      <c r="W35" s="159">
        <v>0.30625</v>
      </c>
      <c r="X35" s="158">
        <v>2302.02</v>
      </c>
      <c r="Y35" s="158">
        <f t="shared" si="5"/>
        <v>22550.4</v>
      </c>
      <c r="Z35" s="158">
        <f t="shared" si="6"/>
        <v>6906.06</v>
      </c>
      <c r="AA35" s="164">
        <v>13725.21</v>
      </c>
      <c r="AB35" s="159">
        <f t="shared" si="7"/>
        <v>0.317896046763583</v>
      </c>
      <c r="AC35" s="164">
        <v>4363.19</v>
      </c>
      <c r="AD35" s="164">
        <f t="shared" si="8"/>
        <v>-2542.87</v>
      </c>
      <c r="AE35" s="164"/>
    </row>
    <row r="36" spans="1:31" s="99" customFormat="1" ht="15" customHeight="1">
      <c r="A36" s="133">
        <v>34</v>
      </c>
      <c r="B36" s="134">
        <v>104428</v>
      </c>
      <c r="C36" s="135" t="s">
        <v>97</v>
      </c>
      <c r="D36" s="134" t="s">
        <v>89</v>
      </c>
      <c r="E36" s="134">
        <v>3</v>
      </c>
      <c r="F36" s="134" t="s">
        <v>34</v>
      </c>
      <c r="G36" s="139"/>
      <c r="H36" s="138">
        <v>150</v>
      </c>
      <c r="I36" s="138">
        <f t="shared" si="9"/>
        <v>600</v>
      </c>
      <c r="J36" s="144">
        <v>9075</v>
      </c>
      <c r="K36" s="145">
        <v>0.30625</v>
      </c>
      <c r="L36" s="146">
        <v>2779.21875</v>
      </c>
      <c r="M36" s="146">
        <f t="shared" si="1"/>
        <v>36300</v>
      </c>
      <c r="N36" s="146">
        <f t="shared" si="2"/>
        <v>11116.875</v>
      </c>
      <c r="O36" s="143">
        <v>41442.81</v>
      </c>
      <c r="P36" s="142" t="s">
        <v>98</v>
      </c>
      <c r="Q36" s="143">
        <v>10737.53</v>
      </c>
      <c r="R36" s="160">
        <f t="shared" si="3"/>
        <v>1.14167520661157</v>
      </c>
      <c r="S36" s="161">
        <v>200</v>
      </c>
      <c r="T36" s="157">
        <f t="shared" si="4"/>
        <v>-379.344999999999</v>
      </c>
      <c r="U36" s="163"/>
      <c r="V36" s="158">
        <v>8167.5</v>
      </c>
      <c r="W36" s="159">
        <v>0.30625</v>
      </c>
      <c r="X36" s="158">
        <v>2501.296875</v>
      </c>
      <c r="Y36" s="158">
        <f t="shared" si="5"/>
        <v>24502.5</v>
      </c>
      <c r="Z36" s="158">
        <f t="shared" si="6"/>
        <v>7503.890625</v>
      </c>
      <c r="AA36" s="164">
        <v>24215.77</v>
      </c>
      <c r="AB36" s="159">
        <f t="shared" si="7"/>
        <v>0.277726869721673</v>
      </c>
      <c r="AC36" s="164">
        <v>6725.37</v>
      </c>
      <c r="AD36" s="164">
        <f t="shared" si="8"/>
        <v>-778.520625</v>
      </c>
      <c r="AE36" s="164"/>
    </row>
    <row r="37" spans="1:31" s="99" customFormat="1" ht="15" customHeight="1">
      <c r="A37" s="133">
        <v>35</v>
      </c>
      <c r="B37" s="134">
        <v>54</v>
      </c>
      <c r="C37" s="135" t="s">
        <v>99</v>
      </c>
      <c r="D37" s="134" t="s">
        <v>89</v>
      </c>
      <c r="E37" s="134"/>
      <c r="F37" s="134" t="s">
        <v>34</v>
      </c>
      <c r="G37" s="139"/>
      <c r="H37" s="138">
        <v>150</v>
      </c>
      <c r="I37" s="138">
        <f t="shared" si="9"/>
        <v>600</v>
      </c>
      <c r="J37" s="144">
        <v>11560</v>
      </c>
      <c r="K37" s="145">
        <v>0.293125</v>
      </c>
      <c r="L37" s="146">
        <v>3388.525</v>
      </c>
      <c r="M37" s="146">
        <f t="shared" si="1"/>
        <v>46240</v>
      </c>
      <c r="N37" s="146">
        <f t="shared" si="2"/>
        <v>13554.1</v>
      </c>
      <c r="O37" s="143">
        <v>55034.18</v>
      </c>
      <c r="P37" s="142" t="s">
        <v>100</v>
      </c>
      <c r="Q37" s="143">
        <v>15848.45</v>
      </c>
      <c r="R37" s="160">
        <f t="shared" si="3"/>
        <v>1.19018555363322</v>
      </c>
      <c r="S37" s="161">
        <v>200</v>
      </c>
      <c r="T37" s="157">
        <f t="shared" si="4"/>
        <v>2294.35</v>
      </c>
      <c r="U37" s="162">
        <f>T37*0.1</f>
        <v>229.435</v>
      </c>
      <c r="V37" s="158">
        <v>10404</v>
      </c>
      <c r="W37" s="159">
        <v>0.293125</v>
      </c>
      <c r="X37" s="158">
        <v>3049.6725</v>
      </c>
      <c r="Y37" s="158">
        <f t="shared" si="5"/>
        <v>31212</v>
      </c>
      <c r="Z37" s="158">
        <f t="shared" si="6"/>
        <v>9149.0175</v>
      </c>
      <c r="AA37" s="164">
        <v>27994.94</v>
      </c>
      <c r="AB37" s="159">
        <f t="shared" si="7"/>
        <v>0.265112909690108</v>
      </c>
      <c r="AC37" s="164">
        <v>7421.82</v>
      </c>
      <c r="AD37" s="164">
        <f t="shared" si="8"/>
        <v>-1727.1975</v>
      </c>
      <c r="AE37" s="164"/>
    </row>
    <row r="38" spans="1:31" s="99" customFormat="1" ht="48.75" customHeight="1">
      <c r="A38" s="133">
        <v>36</v>
      </c>
      <c r="B38" s="134">
        <v>118758</v>
      </c>
      <c r="C38" s="135" t="s">
        <v>101</v>
      </c>
      <c r="D38" s="134" t="s">
        <v>102</v>
      </c>
      <c r="E38" s="134">
        <v>1</v>
      </c>
      <c r="F38" s="134" t="s">
        <v>34</v>
      </c>
      <c r="G38" s="139"/>
      <c r="H38" s="138">
        <v>50</v>
      </c>
      <c r="I38" s="138">
        <f t="shared" si="9"/>
        <v>200</v>
      </c>
      <c r="J38" s="144">
        <v>5400</v>
      </c>
      <c r="K38" s="145">
        <v>0.2625</v>
      </c>
      <c r="L38" s="146">
        <v>1417.5</v>
      </c>
      <c r="M38" s="146">
        <f t="shared" si="1"/>
        <v>21600</v>
      </c>
      <c r="N38" s="146">
        <f t="shared" si="2"/>
        <v>5670</v>
      </c>
      <c r="O38" s="143">
        <v>6942.03</v>
      </c>
      <c r="P38" s="142" t="s">
        <v>103</v>
      </c>
      <c r="Q38" s="143">
        <v>2522.68</v>
      </c>
      <c r="R38" s="156">
        <f t="shared" si="3"/>
        <v>0.321390277777778</v>
      </c>
      <c r="S38" s="149"/>
      <c r="T38" s="157">
        <f t="shared" si="4"/>
        <v>-3147.32</v>
      </c>
      <c r="U38" s="163"/>
      <c r="V38" s="158">
        <v>4860</v>
      </c>
      <c r="W38" s="159">
        <v>0.2625</v>
      </c>
      <c r="X38" s="158">
        <v>1275.75</v>
      </c>
      <c r="Y38" s="158">
        <f t="shared" si="5"/>
        <v>14580</v>
      </c>
      <c r="Z38" s="158">
        <f t="shared" si="6"/>
        <v>3827.25</v>
      </c>
      <c r="AA38" s="164">
        <v>4436.04</v>
      </c>
      <c r="AB38" s="159">
        <f t="shared" si="7"/>
        <v>0.450944986970361</v>
      </c>
      <c r="AC38" s="164">
        <v>2000.41</v>
      </c>
      <c r="AD38" s="164">
        <f t="shared" si="8"/>
        <v>-1826.84</v>
      </c>
      <c r="AE38" s="164"/>
    </row>
    <row r="39" spans="1:31" s="99" customFormat="1" ht="15" customHeight="1">
      <c r="A39" s="133">
        <v>37</v>
      </c>
      <c r="B39" s="134">
        <v>104430</v>
      </c>
      <c r="C39" s="135" t="s">
        <v>104</v>
      </c>
      <c r="D39" s="134" t="s">
        <v>102</v>
      </c>
      <c r="E39" s="134"/>
      <c r="F39" s="134" t="s">
        <v>34</v>
      </c>
      <c r="G39" s="139"/>
      <c r="H39" s="138">
        <v>100</v>
      </c>
      <c r="I39" s="138">
        <f t="shared" si="9"/>
        <v>400</v>
      </c>
      <c r="J39" s="144">
        <v>6300</v>
      </c>
      <c r="K39" s="145">
        <v>0.315</v>
      </c>
      <c r="L39" s="146">
        <v>1984.5</v>
      </c>
      <c r="M39" s="146">
        <f t="shared" si="1"/>
        <v>25200</v>
      </c>
      <c r="N39" s="146">
        <f t="shared" si="2"/>
        <v>7938</v>
      </c>
      <c r="O39" s="143">
        <v>20568.45</v>
      </c>
      <c r="P39" s="142" t="s">
        <v>105</v>
      </c>
      <c r="Q39" s="143">
        <v>4927.48</v>
      </c>
      <c r="R39" s="156">
        <f t="shared" si="3"/>
        <v>0.816208333333333</v>
      </c>
      <c r="S39" s="149"/>
      <c r="T39" s="157">
        <f t="shared" si="4"/>
        <v>-3010.52</v>
      </c>
      <c r="U39" s="163"/>
      <c r="V39" s="158">
        <v>5670</v>
      </c>
      <c r="W39" s="159">
        <v>0.315</v>
      </c>
      <c r="X39" s="158">
        <v>1786.05</v>
      </c>
      <c r="Y39" s="158">
        <f t="shared" si="5"/>
        <v>17010</v>
      </c>
      <c r="Z39" s="158">
        <f t="shared" si="6"/>
        <v>5358.15</v>
      </c>
      <c r="AA39" s="164">
        <v>6824.17</v>
      </c>
      <c r="AB39" s="159">
        <f t="shared" si="7"/>
        <v>0.36873055624347</v>
      </c>
      <c r="AC39" s="164">
        <v>2516.28</v>
      </c>
      <c r="AD39" s="164">
        <f t="shared" si="8"/>
        <v>-2841.87</v>
      </c>
      <c r="AE39" s="164"/>
    </row>
    <row r="40" spans="1:31" s="99" customFormat="1" ht="15" customHeight="1">
      <c r="A40" s="133">
        <v>38</v>
      </c>
      <c r="B40" s="134">
        <v>114069</v>
      </c>
      <c r="C40" s="135" t="s">
        <v>106</v>
      </c>
      <c r="D40" s="134" t="s">
        <v>102</v>
      </c>
      <c r="E40" s="134">
        <v>2</v>
      </c>
      <c r="F40" s="134" t="s">
        <v>34</v>
      </c>
      <c r="G40" s="139"/>
      <c r="H40" s="138">
        <v>50</v>
      </c>
      <c r="I40" s="138">
        <f t="shared" si="9"/>
        <v>200</v>
      </c>
      <c r="J40" s="144">
        <v>6480</v>
      </c>
      <c r="K40" s="145">
        <v>0.319375</v>
      </c>
      <c r="L40" s="146">
        <v>2069.55</v>
      </c>
      <c r="M40" s="146">
        <f t="shared" si="1"/>
        <v>25920</v>
      </c>
      <c r="N40" s="146">
        <f t="shared" si="2"/>
        <v>8278.2</v>
      </c>
      <c r="O40" s="143">
        <v>7709.06</v>
      </c>
      <c r="P40" s="142" t="s">
        <v>107</v>
      </c>
      <c r="Q40" s="143">
        <v>2338.11</v>
      </c>
      <c r="R40" s="156">
        <f t="shared" si="3"/>
        <v>0.297417438271605</v>
      </c>
      <c r="S40" s="149"/>
      <c r="T40" s="157">
        <f t="shared" si="4"/>
        <v>-5940.09</v>
      </c>
      <c r="U40" s="163"/>
      <c r="V40" s="158">
        <v>5832</v>
      </c>
      <c r="W40" s="159">
        <v>0.319375</v>
      </c>
      <c r="X40" s="158">
        <v>1862.595</v>
      </c>
      <c r="Y40" s="158">
        <f t="shared" si="5"/>
        <v>17496</v>
      </c>
      <c r="Z40" s="158">
        <f t="shared" si="6"/>
        <v>5587.785</v>
      </c>
      <c r="AA40" s="164">
        <v>4636.94</v>
      </c>
      <c r="AB40" s="159">
        <f t="shared" si="7"/>
        <v>0.344882616553158</v>
      </c>
      <c r="AC40" s="164">
        <v>1599.2</v>
      </c>
      <c r="AD40" s="164">
        <f t="shared" si="8"/>
        <v>-3988.585</v>
      </c>
      <c r="AE40" s="164"/>
    </row>
    <row r="41" spans="1:31" s="99" customFormat="1" ht="15" customHeight="1">
      <c r="A41" s="133">
        <v>39</v>
      </c>
      <c r="B41" s="134">
        <v>106568</v>
      </c>
      <c r="C41" s="135" t="s">
        <v>108</v>
      </c>
      <c r="D41" s="134" t="s">
        <v>102</v>
      </c>
      <c r="E41" s="134"/>
      <c r="F41" s="134" t="s">
        <v>34</v>
      </c>
      <c r="G41" s="139"/>
      <c r="H41" s="138">
        <v>50</v>
      </c>
      <c r="I41" s="138">
        <f t="shared" si="9"/>
        <v>200</v>
      </c>
      <c r="J41" s="144">
        <v>6480</v>
      </c>
      <c r="K41" s="145">
        <v>0.35875</v>
      </c>
      <c r="L41" s="146">
        <v>2324.7</v>
      </c>
      <c r="M41" s="146">
        <f t="shared" si="1"/>
        <v>25920</v>
      </c>
      <c r="N41" s="146">
        <f t="shared" si="2"/>
        <v>9298.8</v>
      </c>
      <c r="O41" s="143">
        <v>9667.9</v>
      </c>
      <c r="P41" s="142" t="s">
        <v>109</v>
      </c>
      <c r="Q41" s="143">
        <v>2788.93</v>
      </c>
      <c r="R41" s="156">
        <f t="shared" si="3"/>
        <v>0.372989969135802</v>
      </c>
      <c r="S41" s="149"/>
      <c r="T41" s="157">
        <f t="shared" si="4"/>
        <v>-6509.87</v>
      </c>
      <c r="U41" s="163"/>
      <c r="V41" s="158">
        <v>5832</v>
      </c>
      <c r="W41" s="159">
        <v>0.35875</v>
      </c>
      <c r="X41" s="158">
        <v>2092.23</v>
      </c>
      <c r="Y41" s="158">
        <f t="shared" si="5"/>
        <v>17496</v>
      </c>
      <c r="Z41" s="158">
        <f t="shared" si="6"/>
        <v>6276.69</v>
      </c>
      <c r="AA41" s="164">
        <v>6325.31</v>
      </c>
      <c r="AB41" s="159">
        <f t="shared" si="7"/>
        <v>0.378362483419785</v>
      </c>
      <c r="AC41" s="164">
        <v>2393.26</v>
      </c>
      <c r="AD41" s="164">
        <f t="shared" si="8"/>
        <v>-3883.43</v>
      </c>
      <c r="AE41" s="164"/>
    </row>
    <row r="42" spans="1:31" s="99" customFormat="1" ht="15" customHeight="1">
      <c r="A42" s="133">
        <v>40</v>
      </c>
      <c r="B42" s="134">
        <v>573</v>
      </c>
      <c r="C42" s="135" t="s">
        <v>110</v>
      </c>
      <c r="D42" s="134" t="s">
        <v>102</v>
      </c>
      <c r="E42" s="134">
        <v>3</v>
      </c>
      <c r="F42" s="134" t="s">
        <v>34</v>
      </c>
      <c r="G42" s="139"/>
      <c r="H42" s="138">
        <v>100</v>
      </c>
      <c r="I42" s="138">
        <f t="shared" si="9"/>
        <v>400</v>
      </c>
      <c r="J42" s="144">
        <v>7380</v>
      </c>
      <c r="K42" s="145">
        <v>0.3325</v>
      </c>
      <c r="L42" s="146">
        <v>2453.85</v>
      </c>
      <c r="M42" s="146">
        <f t="shared" si="1"/>
        <v>29520</v>
      </c>
      <c r="N42" s="146">
        <f t="shared" si="2"/>
        <v>9815.4</v>
      </c>
      <c r="O42" s="143">
        <v>23554.43</v>
      </c>
      <c r="P42" s="142" t="s">
        <v>111</v>
      </c>
      <c r="Q42" s="143">
        <v>6542.23</v>
      </c>
      <c r="R42" s="156">
        <f t="shared" si="3"/>
        <v>0.797914295392954</v>
      </c>
      <c r="S42" s="149"/>
      <c r="T42" s="157">
        <f t="shared" si="4"/>
        <v>-3273.17</v>
      </c>
      <c r="U42" s="163"/>
      <c r="V42" s="158">
        <v>6642</v>
      </c>
      <c r="W42" s="159">
        <v>0.3325</v>
      </c>
      <c r="X42" s="158">
        <v>2208.465</v>
      </c>
      <c r="Y42" s="158">
        <f t="shared" si="5"/>
        <v>19926</v>
      </c>
      <c r="Z42" s="158">
        <f t="shared" si="6"/>
        <v>6625.395</v>
      </c>
      <c r="AA42" s="164">
        <v>13082.35</v>
      </c>
      <c r="AB42" s="159">
        <f t="shared" si="7"/>
        <v>0.30603675945071</v>
      </c>
      <c r="AC42" s="164">
        <v>4003.68</v>
      </c>
      <c r="AD42" s="164">
        <f t="shared" si="8"/>
        <v>-2621.715</v>
      </c>
      <c r="AE42" s="164"/>
    </row>
    <row r="43" spans="1:31" s="99" customFormat="1" ht="15" customHeight="1">
      <c r="A43" s="133">
        <v>41</v>
      </c>
      <c r="B43" s="134">
        <v>115971</v>
      </c>
      <c r="C43" s="135" t="s">
        <v>112</v>
      </c>
      <c r="D43" s="134" t="s">
        <v>102</v>
      </c>
      <c r="E43" s="134"/>
      <c r="F43" s="134" t="s">
        <v>34</v>
      </c>
      <c r="G43" s="139"/>
      <c r="H43" s="138">
        <v>100</v>
      </c>
      <c r="I43" s="138">
        <f t="shared" si="9"/>
        <v>400</v>
      </c>
      <c r="J43" s="144">
        <v>7380</v>
      </c>
      <c r="K43" s="145">
        <v>0.315</v>
      </c>
      <c r="L43" s="146">
        <v>2324.7</v>
      </c>
      <c r="M43" s="146">
        <f t="shared" si="1"/>
        <v>29520</v>
      </c>
      <c r="N43" s="146">
        <f t="shared" si="2"/>
        <v>9298.8</v>
      </c>
      <c r="O43" s="143">
        <v>33874.34</v>
      </c>
      <c r="P43" s="142" t="s">
        <v>113</v>
      </c>
      <c r="Q43" s="143">
        <v>9037.53</v>
      </c>
      <c r="R43" s="160">
        <f t="shared" si="3"/>
        <v>1.14750474254743</v>
      </c>
      <c r="S43" s="161">
        <v>200</v>
      </c>
      <c r="T43" s="157">
        <f t="shared" si="4"/>
        <v>-261.269999999999</v>
      </c>
      <c r="U43" s="163"/>
      <c r="V43" s="158">
        <v>6642</v>
      </c>
      <c r="W43" s="159">
        <v>0.315</v>
      </c>
      <c r="X43" s="158">
        <v>2092.23</v>
      </c>
      <c r="Y43" s="158">
        <f t="shared" si="5"/>
        <v>19926</v>
      </c>
      <c r="Z43" s="158">
        <f t="shared" si="6"/>
        <v>6276.69</v>
      </c>
      <c r="AA43" s="164">
        <v>18494.26</v>
      </c>
      <c r="AB43" s="159">
        <f t="shared" si="7"/>
        <v>0.241092101008637</v>
      </c>
      <c r="AC43" s="164">
        <v>4458.82</v>
      </c>
      <c r="AD43" s="164">
        <f t="shared" si="8"/>
        <v>-1817.87</v>
      </c>
      <c r="AE43" s="164"/>
    </row>
    <row r="44" spans="1:31" s="99" customFormat="1" ht="15" customHeight="1">
      <c r="A44" s="133">
        <v>42</v>
      </c>
      <c r="B44" s="134">
        <v>733</v>
      </c>
      <c r="C44" s="135" t="s">
        <v>114</v>
      </c>
      <c r="D44" s="134" t="s">
        <v>102</v>
      </c>
      <c r="E44" s="134"/>
      <c r="F44" s="134" t="s">
        <v>34</v>
      </c>
      <c r="G44" s="139"/>
      <c r="H44" s="138">
        <v>100</v>
      </c>
      <c r="I44" s="138">
        <f t="shared" si="9"/>
        <v>400</v>
      </c>
      <c r="J44" s="144">
        <v>7416</v>
      </c>
      <c r="K44" s="145">
        <v>0.319375</v>
      </c>
      <c r="L44" s="146">
        <v>2368.485</v>
      </c>
      <c r="M44" s="146">
        <f t="shared" si="1"/>
        <v>29664</v>
      </c>
      <c r="N44" s="146">
        <f t="shared" si="2"/>
        <v>9473.94</v>
      </c>
      <c r="O44" s="143">
        <v>12927.12</v>
      </c>
      <c r="P44" s="142" t="s">
        <v>115</v>
      </c>
      <c r="Q44" s="143">
        <v>3959.4</v>
      </c>
      <c r="R44" s="156">
        <f t="shared" si="3"/>
        <v>0.435784789644013</v>
      </c>
      <c r="S44" s="149"/>
      <c r="T44" s="157">
        <f t="shared" si="4"/>
        <v>-5514.54</v>
      </c>
      <c r="U44" s="163"/>
      <c r="V44" s="158">
        <v>6674.4</v>
      </c>
      <c r="W44" s="159">
        <v>0.319375</v>
      </c>
      <c r="X44" s="158">
        <v>2131.6365</v>
      </c>
      <c r="Y44" s="158">
        <f t="shared" si="5"/>
        <v>20023.2</v>
      </c>
      <c r="Z44" s="158">
        <f t="shared" si="6"/>
        <v>6394.9095</v>
      </c>
      <c r="AA44" s="164">
        <v>11686.64</v>
      </c>
      <c r="AB44" s="159">
        <f t="shared" si="7"/>
        <v>0.374977752373651</v>
      </c>
      <c r="AC44" s="164">
        <v>4382.23</v>
      </c>
      <c r="AD44" s="164">
        <f t="shared" si="8"/>
        <v>-2012.6795</v>
      </c>
      <c r="AE44" s="164"/>
    </row>
    <row r="45" spans="1:31" s="99" customFormat="1" ht="15" customHeight="1">
      <c r="A45" s="133">
        <v>43</v>
      </c>
      <c r="B45" s="134">
        <v>102479</v>
      </c>
      <c r="C45" s="135" t="s">
        <v>116</v>
      </c>
      <c r="D45" s="134" t="s">
        <v>102</v>
      </c>
      <c r="E45" s="134">
        <v>4</v>
      </c>
      <c r="F45" s="134" t="s">
        <v>34</v>
      </c>
      <c r="G45" s="139"/>
      <c r="H45" s="138">
        <v>100</v>
      </c>
      <c r="I45" s="138">
        <f t="shared" si="9"/>
        <v>400</v>
      </c>
      <c r="J45" s="144">
        <v>7794</v>
      </c>
      <c r="K45" s="145">
        <v>0.319375</v>
      </c>
      <c r="L45" s="146">
        <v>2489.20875</v>
      </c>
      <c r="M45" s="146">
        <f t="shared" si="1"/>
        <v>31176</v>
      </c>
      <c r="N45" s="146">
        <f t="shared" si="2"/>
        <v>9956.835</v>
      </c>
      <c r="O45" s="143">
        <v>17436.84</v>
      </c>
      <c r="P45" s="142" t="s">
        <v>117</v>
      </c>
      <c r="Q45" s="143">
        <v>3761.39</v>
      </c>
      <c r="R45" s="156">
        <f t="shared" si="3"/>
        <v>0.559303310238645</v>
      </c>
      <c r="S45" s="149"/>
      <c r="T45" s="157">
        <f t="shared" si="4"/>
        <v>-6195.445</v>
      </c>
      <c r="U45" s="163"/>
      <c r="V45" s="158">
        <v>7014.6</v>
      </c>
      <c r="W45" s="159">
        <v>0.319375</v>
      </c>
      <c r="X45" s="158">
        <v>2240.287875</v>
      </c>
      <c r="Y45" s="158">
        <f t="shared" si="5"/>
        <v>21043.8</v>
      </c>
      <c r="Z45" s="158">
        <f t="shared" si="6"/>
        <v>6720.863625</v>
      </c>
      <c r="AA45" s="164">
        <v>9703.19</v>
      </c>
      <c r="AB45" s="159">
        <f t="shared" si="7"/>
        <v>0.149384893009412</v>
      </c>
      <c r="AC45" s="164">
        <v>1449.51</v>
      </c>
      <c r="AD45" s="164">
        <f t="shared" si="8"/>
        <v>-5271.353625</v>
      </c>
      <c r="AE45" s="164"/>
    </row>
    <row r="46" spans="1:31" s="99" customFormat="1" ht="15" customHeight="1">
      <c r="A46" s="133">
        <v>44</v>
      </c>
      <c r="B46" s="134">
        <v>740</v>
      </c>
      <c r="C46" s="135" t="s">
        <v>118</v>
      </c>
      <c r="D46" s="134" t="s">
        <v>102</v>
      </c>
      <c r="E46" s="134"/>
      <c r="F46" s="134" t="s">
        <v>34</v>
      </c>
      <c r="G46" s="139"/>
      <c r="H46" s="138">
        <v>100</v>
      </c>
      <c r="I46" s="138">
        <f t="shared" si="9"/>
        <v>400</v>
      </c>
      <c r="J46" s="144">
        <v>7812</v>
      </c>
      <c r="K46" s="145">
        <v>0.34125</v>
      </c>
      <c r="L46" s="146">
        <v>2665.845</v>
      </c>
      <c r="M46" s="146">
        <f t="shared" si="1"/>
        <v>31248</v>
      </c>
      <c r="N46" s="146">
        <f t="shared" si="2"/>
        <v>10663.38</v>
      </c>
      <c r="O46" s="143">
        <v>29599.84</v>
      </c>
      <c r="P46" s="142" t="s">
        <v>119</v>
      </c>
      <c r="Q46" s="143">
        <v>8774.06</v>
      </c>
      <c r="R46" s="156">
        <f t="shared" si="3"/>
        <v>0.947255504352279</v>
      </c>
      <c r="S46" s="149"/>
      <c r="T46" s="157">
        <f t="shared" si="4"/>
        <v>-1889.32</v>
      </c>
      <c r="U46" s="163"/>
      <c r="V46" s="158">
        <v>7030.8</v>
      </c>
      <c r="W46" s="159">
        <v>0.34125</v>
      </c>
      <c r="X46" s="158">
        <v>2399.2605</v>
      </c>
      <c r="Y46" s="158">
        <f t="shared" si="5"/>
        <v>21092.4</v>
      </c>
      <c r="Z46" s="158">
        <f t="shared" si="6"/>
        <v>7197.7815</v>
      </c>
      <c r="AA46" s="164">
        <v>9102.94</v>
      </c>
      <c r="AB46" s="159">
        <f t="shared" si="7"/>
        <v>0.368248060516712</v>
      </c>
      <c r="AC46" s="164">
        <v>3352.14</v>
      </c>
      <c r="AD46" s="164">
        <f t="shared" si="8"/>
        <v>-3845.6415</v>
      </c>
      <c r="AE46" s="164"/>
    </row>
    <row r="47" spans="1:31" s="99" customFormat="1" ht="15" customHeight="1">
      <c r="A47" s="133">
        <v>45</v>
      </c>
      <c r="B47" s="134">
        <v>122198</v>
      </c>
      <c r="C47" s="135" t="s">
        <v>120</v>
      </c>
      <c r="D47" s="134" t="s">
        <v>102</v>
      </c>
      <c r="E47" s="134"/>
      <c r="F47" s="134" t="s">
        <v>34</v>
      </c>
      <c r="G47" s="139"/>
      <c r="H47" s="138">
        <v>100</v>
      </c>
      <c r="I47" s="138">
        <f t="shared" si="9"/>
        <v>400</v>
      </c>
      <c r="J47" s="144">
        <v>7974</v>
      </c>
      <c r="K47" s="145">
        <v>0.28875</v>
      </c>
      <c r="L47" s="146">
        <v>2302.4925</v>
      </c>
      <c r="M47" s="146">
        <f t="shared" si="1"/>
        <v>31896</v>
      </c>
      <c r="N47" s="146">
        <f t="shared" si="2"/>
        <v>9209.97</v>
      </c>
      <c r="O47" s="143">
        <v>29916.39</v>
      </c>
      <c r="P47" s="142" t="s">
        <v>121</v>
      </c>
      <c r="Q47" s="143">
        <v>9250.66</v>
      </c>
      <c r="R47" s="156">
        <f t="shared" si="3"/>
        <v>0.937935477802859</v>
      </c>
      <c r="S47" s="149"/>
      <c r="T47" s="157">
        <f t="shared" si="4"/>
        <v>40.6900000000005</v>
      </c>
      <c r="U47" s="162">
        <f>T47*0.1</f>
        <v>4.06900000000005</v>
      </c>
      <c r="V47" s="158">
        <v>7176.6</v>
      </c>
      <c r="W47" s="159">
        <v>0.28875</v>
      </c>
      <c r="X47" s="158">
        <v>2072.24325</v>
      </c>
      <c r="Y47" s="158">
        <f t="shared" si="5"/>
        <v>21529.8</v>
      </c>
      <c r="Z47" s="158">
        <f t="shared" si="6"/>
        <v>6216.72975</v>
      </c>
      <c r="AA47" s="164">
        <v>14021.39</v>
      </c>
      <c r="AB47" s="159">
        <f t="shared" si="7"/>
        <v>0.276397703793989</v>
      </c>
      <c r="AC47" s="164">
        <v>3875.48</v>
      </c>
      <c r="AD47" s="164">
        <f t="shared" si="8"/>
        <v>-2341.24975</v>
      </c>
      <c r="AE47" s="164"/>
    </row>
    <row r="48" spans="1:31" s="99" customFormat="1" ht="15" customHeight="1">
      <c r="A48" s="133">
        <v>46</v>
      </c>
      <c r="B48" s="134">
        <v>723</v>
      </c>
      <c r="C48" s="135" t="s">
        <v>122</v>
      </c>
      <c r="D48" s="134" t="s">
        <v>102</v>
      </c>
      <c r="E48" s="134">
        <v>5</v>
      </c>
      <c r="F48" s="134" t="s">
        <v>34</v>
      </c>
      <c r="G48" s="139"/>
      <c r="H48" s="138">
        <v>100</v>
      </c>
      <c r="I48" s="138">
        <f t="shared" si="9"/>
        <v>400</v>
      </c>
      <c r="J48" s="144">
        <v>8100</v>
      </c>
      <c r="K48" s="145">
        <v>0.28875</v>
      </c>
      <c r="L48" s="146">
        <v>2338.875</v>
      </c>
      <c r="M48" s="146">
        <f t="shared" si="1"/>
        <v>32400</v>
      </c>
      <c r="N48" s="146">
        <f t="shared" si="2"/>
        <v>9355.5</v>
      </c>
      <c r="O48" s="143">
        <v>25186.66</v>
      </c>
      <c r="P48" s="142" t="s">
        <v>123</v>
      </c>
      <c r="Q48" s="143">
        <v>8734.18</v>
      </c>
      <c r="R48" s="156">
        <f t="shared" si="3"/>
        <v>0.777366049382716</v>
      </c>
      <c r="S48" s="149"/>
      <c r="T48" s="157">
        <f t="shared" si="4"/>
        <v>-621.32</v>
      </c>
      <c r="U48" s="163"/>
      <c r="V48" s="158">
        <v>7290</v>
      </c>
      <c r="W48" s="159">
        <v>0.28875</v>
      </c>
      <c r="X48" s="158">
        <v>2104.9875</v>
      </c>
      <c r="Y48" s="158">
        <f t="shared" si="5"/>
        <v>21870</v>
      </c>
      <c r="Z48" s="158">
        <f t="shared" si="6"/>
        <v>6314.9625</v>
      </c>
      <c r="AA48" s="164">
        <v>11140.26</v>
      </c>
      <c r="AB48" s="159">
        <f t="shared" si="7"/>
        <v>0.355087762763167</v>
      </c>
      <c r="AC48" s="164">
        <v>3955.77</v>
      </c>
      <c r="AD48" s="164">
        <f t="shared" si="8"/>
        <v>-2359.1925</v>
      </c>
      <c r="AE48" s="164"/>
    </row>
    <row r="49" spans="1:31" s="99" customFormat="1" ht="15" customHeight="1">
      <c r="A49" s="133">
        <v>47</v>
      </c>
      <c r="B49" s="134">
        <v>743</v>
      </c>
      <c r="C49" s="135" t="s">
        <v>124</v>
      </c>
      <c r="D49" s="134" t="s">
        <v>102</v>
      </c>
      <c r="E49" s="134"/>
      <c r="F49" s="134" t="s">
        <v>34</v>
      </c>
      <c r="G49" s="139"/>
      <c r="H49" s="138">
        <v>100</v>
      </c>
      <c r="I49" s="138">
        <f t="shared" si="9"/>
        <v>400</v>
      </c>
      <c r="J49" s="144">
        <v>8250</v>
      </c>
      <c r="K49" s="145">
        <v>0.315</v>
      </c>
      <c r="L49" s="146">
        <v>2598.75</v>
      </c>
      <c r="M49" s="146">
        <f t="shared" si="1"/>
        <v>33000</v>
      </c>
      <c r="N49" s="146">
        <f t="shared" si="2"/>
        <v>10395</v>
      </c>
      <c r="O49" s="143">
        <v>22256.71</v>
      </c>
      <c r="P49" s="142" t="s">
        <v>125</v>
      </c>
      <c r="Q49" s="143">
        <v>5006.21</v>
      </c>
      <c r="R49" s="156">
        <f t="shared" si="3"/>
        <v>0.674445757575758</v>
      </c>
      <c r="S49" s="149"/>
      <c r="T49" s="157">
        <f t="shared" si="4"/>
        <v>-5388.79</v>
      </c>
      <c r="U49" s="163"/>
      <c r="V49" s="158">
        <v>7425</v>
      </c>
      <c r="W49" s="159">
        <v>0.315</v>
      </c>
      <c r="X49" s="158">
        <v>2338.875</v>
      </c>
      <c r="Y49" s="158">
        <f t="shared" si="5"/>
        <v>22275</v>
      </c>
      <c r="Z49" s="158">
        <f t="shared" si="6"/>
        <v>7016.625</v>
      </c>
      <c r="AA49" s="164">
        <v>10642.73</v>
      </c>
      <c r="AB49" s="159">
        <f t="shared" si="7"/>
        <v>0.326223628711806</v>
      </c>
      <c r="AC49" s="164">
        <v>3471.91</v>
      </c>
      <c r="AD49" s="164">
        <f t="shared" si="8"/>
        <v>-3544.715</v>
      </c>
      <c r="AE49" s="164"/>
    </row>
    <row r="50" spans="1:31" s="99" customFormat="1" ht="15" customHeight="1">
      <c r="A50" s="133">
        <v>48</v>
      </c>
      <c r="B50" s="134">
        <v>355</v>
      </c>
      <c r="C50" s="135" t="s">
        <v>126</v>
      </c>
      <c r="D50" s="134" t="s">
        <v>102</v>
      </c>
      <c r="E50" s="134"/>
      <c r="F50" s="134" t="s">
        <v>34</v>
      </c>
      <c r="G50" s="139"/>
      <c r="H50" s="138">
        <v>100</v>
      </c>
      <c r="I50" s="138">
        <f t="shared" si="9"/>
        <v>400</v>
      </c>
      <c r="J50" s="144">
        <v>8250</v>
      </c>
      <c r="K50" s="145">
        <v>0.28875</v>
      </c>
      <c r="L50" s="146">
        <v>2382.1875</v>
      </c>
      <c r="M50" s="146">
        <f t="shared" si="1"/>
        <v>33000</v>
      </c>
      <c r="N50" s="146">
        <f t="shared" si="2"/>
        <v>9528.75</v>
      </c>
      <c r="O50" s="143">
        <v>20848.05</v>
      </c>
      <c r="P50" s="142" t="s">
        <v>127</v>
      </c>
      <c r="Q50" s="143">
        <v>6852.13</v>
      </c>
      <c r="R50" s="156">
        <f t="shared" si="3"/>
        <v>0.631759090909091</v>
      </c>
      <c r="S50" s="149"/>
      <c r="T50" s="157">
        <f t="shared" si="4"/>
        <v>-2676.62</v>
      </c>
      <c r="U50" s="163"/>
      <c r="V50" s="158">
        <v>7425</v>
      </c>
      <c r="W50" s="159">
        <v>0.28875</v>
      </c>
      <c r="X50" s="158">
        <v>2143.96875</v>
      </c>
      <c r="Y50" s="158">
        <f t="shared" si="5"/>
        <v>22275</v>
      </c>
      <c r="Z50" s="158">
        <f t="shared" si="6"/>
        <v>6431.90625</v>
      </c>
      <c r="AA50" s="164">
        <v>10001.02</v>
      </c>
      <c r="AB50" s="159">
        <f t="shared" si="7"/>
        <v>0.19943965715497</v>
      </c>
      <c r="AC50" s="164">
        <v>1994.6</v>
      </c>
      <c r="AD50" s="164">
        <f t="shared" si="8"/>
        <v>-4437.30625</v>
      </c>
      <c r="AE50" s="164"/>
    </row>
    <row r="51" spans="1:31" s="99" customFormat="1" ht="15" customHeight="1">
      <c r="A51" s="133">
        <v>49</v>
      </c>
      <c r="B51" s="134">
        <v>103639</v>
      </c>
      <c r="C51" s="135" t="s">
        <v>128</v>
      </c>
      <c r="D51" s="134" t="s">
        <v>102</v>
      </c>
      <c r="E51" s="134">
        <v>6</v>
      </c>
      <c r="F51" s="134" t="s">
        <v>34</v>
      </c>
      <c r="G51" s="139"/>
      <c r="H51" s="138">
        <v>100</v>
      </c>
      <c r="I51" s="138">
        <f t="shared" si="9"/>
        <v>400</v>
      </c>
      <c r="J51" s="144">
        <v>9232</v>
      </c>
      <c r="K51" s="145">
        <v>0.3325</v>
      </c>
      <c r="L51" s="146">
        <v>3069.64</v>
      </c>
      <c r="M51" s="146">
        <f t="shared" si="1"/>
        <v>36928</v>
      </c>
      <c r="N51" s="146">
        <f t="shared" si="2"/>
        <v>12278.56</v>
      </c>
      <c r="O51" s="143">
        <v>37339.14</v>
      </c>
      <c r="P51" s="142" t="s">
        <v>129</v>
      </c>
      <c r="Q51" s="143">
        <v>9392.98</v>
      </c>
      <c r="R51" s="160">
        <f t="shared" si="3"/>
        <v>1.01113355719237</v>
      </c>
      <c r="S51" s="161">
        <v>100</v>
      </c>
      <c r="T51" s="157">
        <f t="shared" si="4"/>
        <v>-2885.58</v>
      </c>
      <c r="U51" s="163"/>
      <c r="V51" s="158">
        <v>8308.8</v>
      </c>
      <c r="W51" s="159">
        <v>0.3325</v>
      </c>
      <c r="X51" s="158">
        <v>2762.676</v>
      </c>
      <c r="Y51" s="158">
        <f t="shared" si="5"/>
        <v>24926.4</v>
      </c>
      <c r="Z51" s="158">
        <f t="shared" si="6"/>
        <v>8288.028</v>
      </c>
      <c r="AA51" s="164">
        <v>16946.25</v>
      </c>
      <c r="AB51" s="159">
        <f t="shared" si="7"/>
        <v>0.257531312237221</v>
      </c>
      <c r="AC51" s="164">
        <v>4364.19</v>
      </c>
      <c r="AD51" s="164">
        <f t="shared" si="8"/>
        <v>-3923.838</v>
      </c>
      <c r="AE51" s="164"/>
    </row>
    <row r="52" spans="1:31" s="99" customFormat="1" ht="15" customHeight="1">
      <c r="A52" s="133">
        <v>50</v>
      </c>
      <c r="B52" s="134">
        <v>515</v>
      </c>
      <c r="C52" s="135" t="s">
        <v>130</v>
      </c>
      <c r="D52" s="134" t="s">
        <v>102</v>
      </c>
      <c r="E52" s="134"/>
      <c r="F52" s="134" t="s">
        <v>34</v>
      </c>
      <c r="G52" s="139"/>
      <c r="H52" s="138">
        <v>100</v>
      </c>
      <c r="I52" s="138">
        <f t="shared" si="9"/>
        <v>400</v>
      </c>
      <c r="J52" s="144">
        <v>9867</v>
      </c>
      <c r="K52" s="145">
        <v>0.28875</v>
      </c>
      <c r="L52" s="146">
        <v>2849.09625</v>
      </c>
      <c r="M52" s="146">
        <f t="shared" si="1"/>
        <v>39468</v>
      </c>
      <c r="N52" s="146">
        <f t="shared" si="2"/>
        <v>11396.385</v>
      </c>
      <c r="O52" s="143">
        <v>34622.61</v>
      </c>
      <c r="P52" s="142" t="s">
        <v>131</v>
      </c>
      <c r="Q52" s="143">
        <v>9897.23</v>
      </c>
      <c r="R52" s="156">
        <f t="shared" si="3"/>
        <v>0.877232441471572</v>
      </c>
      <c r="S52" s="149"/>
      <c r="T52" s="157">
        <f t="shared" si="4"/>
        <v>-1499.155</v>
      </c>
      <c r="U52" s="163"/>
      <c r="V52" s="158">
        <v>8880.3</v>
      </c>
      <c r="W52" s="159">
        <v>0.28875</v>
      </c>
      <c r="X52" s="158">
        <v>2564.186625</v>
      </c>
      <c r="Y52" s="158">
        <f t="shared" si="5"/>
        <v>26640.9</v>
      </c>
      <c r="Z52" s="158">
        <f t="shared" si="6"/>
        <v>7692.559875</v>
      </c>
      <c r="AA52" s="164">
        <v>19327.42</v>
      </c>
      <c r="AB52" s="159">
        <f t="shared" si="7"/>
        <v>0.280227262614462</v>
      </c>
      <c r="AC52" s="164">
        <v>5416.07</v>
      </c>
      <c r="AD52" s="164">
        <f t="shared" si="8"/>
        <v>-2276.489875</v>
      </c>
      <c r="AE52" s="164"/>
    </row>
    <row r="53" spans="1:31" s="99" customFormat="1" ht="15" customHeight="1">
      <c r="A53" s="133">
        <v>51</v>
      </c>
      <c r="B53" s="134">
        <v>105751</v>
      </c>
      <c r="C53" s="135" t="s">
        <v>132</v>
      </c>
      <c r="D53" s="134" t="s">
        <v>102</v>
      </c>
      <c r="E53" s="134"/>
      <c r="F53" s="134" t="s">
        <v>34</v>
      </c>
      <c r="G53" s="139"/>
      <c r="H53" s="138">
        <v>100</v>
      </c>
      <c r="I53" s="138">
        <f t="shared" si="9"/>
        <v>400</v>
      </c>
      <c r="J53" s="144">
        <v>10395</v>
      </c>
      <c r="K53" s="145">
        <v>0.28875</v>
      </c>
      <c r="L53" s="146">
        <v>3001.55625</v>
      </c>
      <c r="M53" s="146">
        <f t="shared" si="1"/>
        <v>41580</v>
      </c>
      <c r="N53" s="146">
        <f t="shared" si="2"/>
        <v>12006.225</v>
      </c>
      <c r="O53" s="143">
        <v>29181.95</v>
      </c>
      <c r="P53" s="142" t="s">
        <v>133</v>
      </c>
      <c r="Q53" s="143">
        <v>5048.36</v>
      </c>
      <c r="R53" s="156">
        <f t="shared" si="3"/>
        <v>0.701826599326599</v>
      </c>
      <c r="S53" s="149"/>
      <c r="T53" s="157">
        <f t="shared" si="4"/>
        <v>-6957.865</v>
      </c>
      <c r="U53" s="163"/>
      <c r="V53" s="158">
        <v>9355.5</v>
      </c>
      <c r="W53" s="159">
        <v>0.28875</v>
      </c>
      <c r="X53" s="158">
        <v>2701.400625</v>
      </c>
      <c r="Y53" s="158">
        <f t="shared" si="5"/>
        <v>28066.5</v>
      </c>
      <c r="Z53" s="158">
        <f t="shared" si="6"/>
        <v>8104.201875</v>
      </c>
      <c r="AA53" s="164">
        <v>13513.43</v>
      </c>
      <c r="AB53" s="159">
        <f t="shared" si="7"/>
        <v>0.305346607042032</v>
      </c>
      <c r="AC53" s="164">
        <v>4126.28</v>
      </c>
      <c r="AD53" s="164">
        <f t="shared" si="8"/>
        <v>-3977.921875</v>
      </c>
      <c r="AE53" s="164"/>
    </row>
    <row r="54" spans="1:31" s="99" customFormat="1" ht="15" customHeight="1">
      <c r="A54" s="133">
        <v>52</v>
      </c>
      <c r="B54" s="134">
        <v>117184</v>
      </c>
      <c r="C54" s="135" t="s">
        <v>134</v>
      </c>
      <c r="D54" s="134" t="s">
        <v>102</v>
      </c>
      <c r="E54" s="134">
        <v>7</v>
      </c>
      <c r="F54" s="134" t="s">
        <v>34</v>
      </c>
      <c r="G54" s="139"/>
      <c r="H54" s="138">
        <v>100</v>
      </c>
      <c r="I54" s="138">
        <f t="shared" si="9"/>
        <v>400</v>
      </c>
      <c r="J54" s="144">
        <v>10395</v>
      </c>
      <c r="K54" s="145">
        <v>0.32375</v>
      </c>
      <c r="L54" s="146">
        <v>3365.38125</v>
      </c>
      <c r="M54" s="146">
        <f t="shared" si="1"/>
        <v>41580</v>
      </c>
      <c r="N54" s="146">
        <f t="shared" si="2"/>
        <v>13461.525</v>
      </c>
      <c r="O54" s="143">
        <v>28932.08</v>
      </c>
      <c r="P54" s="142" t="s">
        <v>135</v>
      </c>
      <c r="Q54" s="143">
        <v>8857.71</v>
      </c>
      <c r="R54" s="156">
        <f t="shared" si="3"/>
        <v>0.69581721981722</v>
      </c>
      <c r="S54" s="149"/>
      <c r="T54" s="157">
        <f t="shared" si="4"/>
        <v>-4603.815</v>
      </c>
      <c r="U54" s="163"/>
      <c r="V54" s="158">
        <v>9355.5</v>
      </c>
      <c r="W54" s="159">
        <v>0.32375</v>
      </c>
      <c r="X54" s="158">
        <v>3028.843125</v>
      </c>
      <c r="Y54" s="158">
        <f t="shared" si="5"/>
        <v>28066.5</v>
      </c>
      <c r="Z54" s="158">
        <f t="shared" si="6"/>
        <v>9086.529375</v>
      </c>
      <c r="AA54" s="164">
        <v>17293.73</v>
      </c>
      <c r="AB54" s="159">
        <f t="shared" si="7"/>
        <v>0.341799600201923</v>
      </c>
      <c r="AC54" s="164">
        <v>5910.99</v>
      </c>
      <c r="AD54" s="164">
        <f t="shared" si="8"/>
        <v>-3175.539375</v>
      </c>
      <c r="AE54" s="164"/>
    </row>
    <row r="55" spans="1:31" s="99" customFormat="1" ht="15" customHeight="1">
      <c r="A55" s="133">
        <v>53</v>
      </c>
      <c r="B55" s="134">
        <v>598</v>
      </c>
      <c r="C55" s="135" t="s">
        <v>136</v>
      </c>
      <c r="D55" s="134" t="s">
        <v>102</v>
      </c>
      <c r="E55" s="134"/>
      <c r="F55" s="134" t="s">
        <v>34</v>
      </c>
      <c r="G55" s="139"/>
      <c r="H55" s="138">
        <v>100</v>
      </c>
      <c r="I55" s="138">
        <f t="shared" si="9"/>
        <v>400</v>
      </c>
      <c r="J55" s="144">
        <v>10890</v>
      </c>
      <c r="K55" s="145">
        <v>0.328125</v>
      </c>
      <c r="L55" s="146">
        <v>3573.28125</v>
      </c>
      <c r="M55" s="146">
        <f t="shared" si="1"/>
        <v>43560</v>
      </c>
      <c r="N55" s="146">
        <f t="shared" si="2"/>
        <v>14293.125</v>
      </c>
      <c r="O55" s="143">
        <v>28034.08</v>
      </c>
      <c r="P55" s="142" t="s">
        <v>137</v>
      </c>
      <c r="Q55" s="143">
        <v>10936.23</v>
      </c>
      <c r="R55" s="156">
        <f t="shared" si="3"/>
        <v>0.643573921028467</v>
      </c>
      <c r="S55" s="149"/>
      <c r="T55" s="157">
        <f t="shared" si="4"/>
        <v>-3356.895</v>
      </c>
      <c r="U55" s="163"/>
      <c r="V55" s="158">
        <v>9801</v>
      </c>
      <c r="W55" s="159">
        <v>0.328125</v>
      </c>
      <c r="X55" s="158">
        <v>3215.953125</v>
      </c>
      <c r="Y55" s="158">
        <f t="shared" si="5"/>
        <v>29403</v>
      </c>
      <c r="Z55" s="158">
        <f t="shared" si="6"/>
        <v>9647.859375</v>
      </c>
      <c r="AA55" s="164">
        <v>17128.91</v>
      </c>
      <c r="AB55" s="159">
        <f t="shared" si="7"/>
        <v>0.333125108369418</v>
      </c>
      <c r="AC55" s="164">
        <v>5706.07</v>
      </c>
      <c r="AD55" s="164">
        <f t="shared" si="8"/>
        <v>-3941.789375</v>
      </c>
      <c r="AE55" s="164"/>
    </row>
    <row r="56" spans="1:31" s="99" customFormat="1" ht="15" customHeight="1">
      <c r="A56" s="133">
        <v>54</v>
      </c>
      <c r="B56" s="134">
        <v>377</v>
      </c>
      <c r="C56" s="135" t="s">
        <v>138</v>
      </c>
      <c r="D56" s="134" t="s">
        <v>102</v>
      </c>
      <c r="E56" s="134">
        <v>8</v>
      </c>
      <c r="F56" s="140" t="s">
        <v>31</v>
      </c>
      <c r="G56" s="139" t="s">
        <v>139</v>
      </c>
      <c r="H56" s="138">
        <v>100</v>
      </c>
      <c r="I56" s="138">
        <f t="shared" si="9"/>
        <v>400</v>
      </c>
      <c r="J56" s="144">
        <v>12045</v>
      </c>
      <c r="K56" s="145">
        <v>0.315</v>
      </c>
      <c r="L56" s="146">
        <v>3794.175</v>
      </c>
      <c r="M56" s="146">
        <f t="shared" si="1"/>
        <v>48180</v>
      </c>
      <c r="N56" s="146">
        <f t="shared" si="2"/>
        <v>15176.7</v>
      </c>
      <c r="O56" s="143">
        <v>59989.54</v>
      </c>
      <c r="P56" s="147">
        <v>0.2701</v>
      </c>
      <c r="Q56" s="143">
        <v>16202.49</v>
      </c>
      <c r="R56" s="160">
        <f t="shared" si="3"/>
        <v>1.24511290992113</v>
      </c>
      <c r="S56" s="161">
        <v>200</v>
      </c>
      <c r="T56" s="157">
        <f t="shared" si="4"/>
        <v>1025.79</v>
      </c>
      <c r="U56" s="162">
        <f>T56*0.1</f>
        <v>102.579</v>
      </c>
      <c r="V56" s="158">
        <v>10840.5</v>
      </c>
      <c r="W56" s="159">
        <v>0.315</v>
      </c>
      <c r="X56" s="158">
        <v>3414.7575</v>
      </c>
      <c r="Y56" s="158">
        <f t="shared" si="5"/>
        <v>32521.5</v>
      </c>
      <c r="Z56" s="158">
        <f t="shared" si="6"/>
        <v>10244.2725</v>
      </c>
      <c r="AA56" s="164">
        <v>18839.15</v>
      </c>
      <c r="AB56" s="159">
        <f t="shared" si="7"/>
        <v>0.240493334359565</v>
      </c>
      <c r="AC56" s="164">
        <v>4530.69</v>
      </c>
      <c r="AD56" s="164">
        <f t="shared" si="8"/>
        <v>-5713.5825</v>
      </c>
      <c r="AE56" s="164"/>
    </row>
    <row r="57" spans="1:31" s="99" customFormat="1" ht="15" customHeight="1">
      <c r="A57" s="133">
        <v>55</v>
      </c>
      <c r="B57" s="134">
        <v>724</v>
      </c>
      <c r="C57" s="135" t="s">
        <v>140</v>
      </c>
      <c r="D57" s="134" t="s">
        <v>102</v>
      </c>
      <c r="E57" s="134"/>
      <c r="F57" s="140" t="s">
        <v>31</v>
      </c>
      <c r="G57" s="139" t="s">
        <v>31</v>
      </c>
      <c r="H57" s="138">
        <v>100</v>
      </c>
      <c r="I57" s="138">
        <f t="shared" si="9"/>
        <v>400</v>
      </c>
      <c r="J57" s="144">
        <v>12540</v>
      </c>
      <c r="K57" s="145">
        <v>0.3325</v>
      </c>
      <c r="L57" s="146">
        <v>4169.55</v>
      </c>
      <c r="M57" s="146">
        <f t="shared" si="1"/>
        <v>50160</v>
      </c>
      <c r="N57" s="146">
        <f t="shared" si="2"/>
        <v>16678.2</v>
      </c>
      <c r="O57" s="143">
        <v>48407.5</v>
      </c>
      <c r="P57" s="147">
        <v>0.3173</v>
      </c>
      <c r="Q57" s="143">
        <v>15358.96</v>
      </c>
      <c r="R57" s="156">
        <f t="shared" si="3"/>
        <v>0.965061802232855</v>
      </c>
      <c r="S57" s="149"/>
      <c r="T57" s="157">
        <f t="shared" si="4"/>
        <v>-1319.24</v>
      </c>
      <c r="U57" s="163"/>
      <c r="V57" s="158">
        <v>11286</v>
      </c>
      <c r="W57" s="159">
        <v>0.3325</v>
      </c>
      <c r="X57" s="158">
        <v>3752.595</v>
      </c>
      <c r="Y57" s="158">
        <f t="shared" si="5"/>
        <v>33858</v>
      </c>
      <c r="Z57" s="158">
        <f t="shared" si="6"/>
        <v>11257.785</v>
      </c>
      <c r="AA57" s="164">
        <v>18805.35</v>
      </c>
      <c r="AB57" s="159">
        <f t="shared" si="7"/>
        <v>0.359351992916909</v>
      </c>
      <c r="AC57" s="164">
        <v>6757.74</v>
      </c>
      <c r="AD57" s="164">
        <f t="shared" si="8"/>
        <v>-4500.045</v>
      </c>
      <c r="AE57" s="164"/>
    </row>
    <row r="58" spans="1:31" s="99" customFormat="1" ht="15" customHeight="1">
      <c r="A58" s="133">
        <v>56</v>
      </c>
      <c r="B58" s="134">
        <v>118074</v>
      </c>
      <c r="C58" s="135" t="s">
        <v>141</v>
      </c>
      <c r="D58" s="134" t="s">
        <v>102</v>
      </c>
      <c r="E58" s="134">
        <v>9</v>
      </c>
      <c r="F58" s="134" t="s">
        <v>34</v>
      </c>
      <c r="G58" s="139"/>
      <c r="H58" s="138">
        <v>150</v>
      </c>
      <c r="I58" s="138">
        <f t="shared" si="9"/>
        <v>600</v>
      </c>
      <c r="J58" s="144">
        <v>12078</v>
      </c>
      <c r="K58" s="145">
        <v>0.315</v>
      </c>
      <c r="L58" s="146">
        <v>3804.57</v>
      </c>
      <c r="M58" s="146">
        <f t="shared" si="1"/>
        <v>48312</v>
      </c>
      <c r="N58" s="146">
        <f t="shared" si="2"/>
        <v>15218.28</v>
      </c>
      <c r="O58" s="143">
        <v>49016.27</v>
      </c>
      <c r="P58" s="142" t="s">
        <v>142</v>
      </c>
      <c r="Q58" s="143">
        <v>15543.4</v>
      </c>
      <c r="R58" s="160">
        <f t="shared" si="3"/>
        <v>1.0145775376718</v>
      </c>
      <c r="S58" s="161">
        <v>200</v>
      </c>
      <c r="T58" s="157">
        <f t="shared" si="4"/>
        <v>325.119999999999</v>
      </c>
      <c r="U58" s="162">
        <f>T58*0.1</f>
        <v>32.5119999999999</v>
      </c>
      <c r="V58" s="158">
        <v>10870.2</v>
      </c>
      <c r="W58" s="159">
        <v>0.315</v>
      </c>
      <c r="X58" s="158">
        <v>3424.113</v>
      </c>
      <c r="Y58" s="158">
        <f t="shared" si="5"/>
        <v>32610.6</v>
      </c>
      <c r="Z58" s="158">
        <f t="shared" si="6"/>
        <v>10272.339</v>
      </c>
      <c r="AA58" s="164">
        <v>24190.54</v>
      </c>
      <c r="AB58" s="159">
        <f t="shared" si="7"/>
        <v>0.319848172054034</v>
      </c>
      <c r="AC58" s="164">
        <v>7737.3</v>
      </c>
      <c r="AD58" s="164">
        <f t="shared" si="8"/>
        <v>-2535.039</v>
      </c>
      <c r="AE58" s="164"/>
    </row>
    <row r="59" spans="1:31" s="99" customFormat="1" ht="15" customHeight="1">
      <c r="A59" s="133">
        <v>57</v>
      </c>
      <c r="B59" s="134">
        <v>737</v>
      </c>
      <c r="C59" s="135" t="s">
        <v>143</v>
      </c>
      <c r="D59" s="134" t="s">
        <v>102</v>
      </c>
      <c r="E59" s="134"/>
      <c r="F59" s="134" t="s">
        <v>34</v>
      </c>
      <c r="G59" s="139"/>
      <c r="H59" s="138">
        <v>150</v>
      </c>
      <c r="I59" s="138">
        <f t="shared" si="9"/>
        <v>600</v>
      </c>
      <c r="J59" s="144">
        <v>12210</v>
      </c>
      <c r="K59" s="145">
        <v>0.28875</v>
      </c>
      <c r="L59" s="146">
        <v>3525.6375</v>
      </c>
      <c r="M59" s="146">
        <f t="shared" si="1"/>
        <v>48840</v>
      </c>
      <c r="N59" s="146">
        <f t="shared" si="2"/>
        <v>14102.55</v>
      </c>
      <c r="O59" s="143">
        <v>47120.7</v>
      </c>
      <c r="P59" s="142" t="s">
        <v>144</v>
      </c>
      <c r="Q59" s="143">
        <v>12862.65</v>
      </c>
      <c r="R59" s="156">
        <f t="shared" si="3"/>
        <v>0.964797297297297</v>
      </c>
      <c r="S59" s="149"/>
      <c r="T59" s="157">
        <f t="shared" si="4"/>
        <v>-1239.9</v>
      </c>
      <c r="U59" s="163"/>
      <c r="V59" s="158">
        <v>10989</v>
      </c>
      <c r="W59" s="159">
        <v>0.28875</v>
      </c>
      <c r="X59" s="158">
        <v>3173.07375</v>
      </c>
      <c r="Y59" s="158">
        <f t="shared" si="5"/>
        <v>32967</v>
      </c>
      <c r="Z59" s="158">
        <f t="shared" si="6"/>
        <v>9519.22125</v>
      </c>
      <c r="AA59" s="164">
        <v>13733.81</v>
      </c>
      <c r="AB59" s="159">
        <f t="shared" si="7"/>
        <v>0.249083830342782</v>
      </c>
      <c r="AC59" s="164">
        <v>3420.87</v>
      </c>
      <c r="AD59" s="164">
        <f t="shared" si="8"/>
        <v>-6098.35125</v>
      </c>
      <c r="AE59" s="164"/>
    </row>
    <row r="60" spans="1:31" s="99" customFormat="1" ht="15" customHeight="1">
      <c r="A60" s="133">
        <v>58</v>
      </c>
      <c r="B60" s="134">
        <v>387</v>
      </c>
      <c r="C60" s="135" t="s">
        <v>145</v>
      </c>
      <c r="D60" s="134" t="s">
        <v>102</v>
      </c>
      <c r="E60" s="134"/>
      <c r="F60" s="134" t="s">
        <v>34</v>
      </c>
      <c r="G60" s="139"/>
      <c r="H60" s="138">
        <v>150</v>
      </c>
      <c r="I60" s="138">
        <f t="shared" si="9"/>
        <v>600</v>
      </c>
      <c r="J60" s="144">
        <v>12210</v>
      </c>
      <c r="K60" s="145">
        <v>0.28875</v>
      </c>
      <c r="L60" s="146">
        <v>3525.6375</v>
      </c>
      <c r="M60" s="146">
        <f t="shared" si="1"/>
        <v>48840</v>
      </c>
      <c r="N60" s="146">
        <f t="shared" si="2"/>
        <v>14102.55</v>
      </c>
      <c r="O60" s="143">
        <v>39586.98</v>
      </c>
      <c r="P60" s="142" t="s">
        <v>146</v>
      </c>
      <c r="Q60" s="143">
        <v>11531.95</v>
      </c>
      <c r="R60" s="156">
        <f t="shared" si="3"/>
        <v>0.810544226044226</v>
      </c>
      <c r="S60" s="149"/>
      <c r="T60" s="157">
        <f t="shared" si="4"/>
        <v>-2570.6</v>
      </c>
      <c r="U60" s="163"/>
      <c r="V60" s="158">
        <v>10989</v>
      </c>
      <c r="W60" s="159">
        <v>0.28875</v>
      </c>
      <c r="X60" s="158">
        <v>3173.07375</v>
      </c>
      <c r="Y60" s="158">
        <f t="shared" si="5"/>
        <v>32967</v>
      </c>
      <c r="Z60" s="158">
        <f t="shared" si="6"/>
        <v>9519.22125</v>
      </c>
      <c r="AA60" s="164">
        <v>20971.53</v>
      </c>
      <c r="AB60" s="159">
        <f t="shared" si="7"/>
        <v>0.302754734633095</v>
      </c>
      <c r="AC60" s="164">
        <v>6349.23</v>
      </c>
      <c r="AD60" s="164">
        <f t="shared" si="8"/>
        <v>-3169.99125</v>
      </c>
      <c r="AE60" s="164"/>
    </row>
    <row r="61" spans="1:31" s="99" customFormat="1" ht="15" customHeight="1">
      <c r="A61" s="133">
        <v>59</v>
      </c>
      <c r="B61" s="134">
        <v>511</v>
      </c>
      <c r="C61" s="135" t="s">
        <v>147</v>
      </c>
      <c r="D61" s="134" t="s">
        <v>102</v>
      </c>
      <c r="E61" s="134">
        <v>10</v>
      </c>
      <c r="F61" s="134" t="s">
        <v>34</v>
      </c>
      <c r="G61" s="139"/>
      <c r="H61" s="138">
        <v>150</v>
      </c>
      <c r="I61" s="138">
        <f t="shared" si="9"/>
        <v>600</v>
      </c>
      <c r="J61" s="144">
        <v>13860</v>
      </c>
      <c r="K61" s="145">
        <v>0.28875</v>
      </c>
      <c r="L61" s="146">
        <v>4002.075</v>
      </c>
      <c r="M61" s="146">
        <f t="shared" si="1"/>
        <v>55440</v>
      </c>
      <c r="N61" s="146">
        <f t="shared" si="2"/>
        <v>16008.3</v>
      </c>
      <c r="O61" s="143">
        <v>50568.02</v>
      </c>
      <c r="P61" s="142" t="s">
        <v>148</v>
      </c>
      <c r="Q61" s="143">
        <v>14785.98</v>
      </c>
      <c r="R61" s="156">
        <f t="shared" si="3"/>
        <v>0.912121572871573</v>
      </c>
      <c r="S61" s="149"/>
      <c r="T61" s="157">
        <f t="shared" si="4"/>
        <v>-1222.32</v>
      </c>
      <c r="U61" s="163"/>
      <c r="V61" s="158">
        <v>12474</v>
      </c>
      <c r="W61" s="159">
        <v>0.28875</v>
      </c>
      <c r="X61" s="158">
        <v>3601.8675</v>
      </c>
      <c r="Y61" s="158">
        <f t="shared" si="5"/>
        <v>37422</v>
      </c>
      <c r="Z61" s="158">
        <f t="shared" si="6"/>
        <v>10805.6025</v>
      </c>
      <c r="AA61" s="164">
        <v>21241.16</v>
      </c>
      <c r="AB61" s="159">
        <f t="shared" si="7"/>
        <v>0.355296038446111</v>
      </c>
      <c r="AC61" s="164">
        <v>7546.9</v>
      </c>
      <c r="AD61" s="164">
        <f t="shared" si="8"/>
        <v>-3258.7025</v>
      </c>
      <c r="AE61" s="164"/>
    </row>
    <row r="62" spans="1:31" s="99" customFormat="1" ht="15" customHeight="1">
      <c r="A62" s="133">
        <v>60</v>
      </c>
      <c r="B62" s="134">
        <v>373</v>
      </c>
      <c r="C62" s="135" t="s">
        <v>149</v>
      </c>
      <c r="D62" s="134" t="s">
        <v>102</v>
      </c>
      <c r="E62" s="134"/>
      <c r="F62" s="134" t="s">
        <v>34</v>
      </c>
      <c r="G62" s="139"/>
      <c r="H62" s="138">
        <v>150</v>
      </c>
      <c r="I62" s="138">
        <f t="shared" si="9"/>
        <v>600</v>
      </c>
      <c r="J62" s="144">
        <v>14520</v>
      </c>
      <c r="K62" s="145">
        <v>0.2975</v>
      </c>
      <c r="L62" s="146">
        <v>4319.7</v>
      </c>
      <c r="M62" s="146">
        <f t="shared" si="1"/>
        <v>58080</v>
      </c>
      <c r="N62" s="146">
        <f t="shared" si="2"/>
        <v>17278.8</v>
      </c>
      <c r="O62" s="143">
        <v>44919.21</v>
      </c>
      <c r="P62" s="142" t="s">
        <v>150</v>
      </c>
      <c r="Q62" s="143">
        <v>14076.03</v>
      </c>
      <c r="R62" s="156">
        <f t="shared" si="3"/>
        <v>0.773402376033058</v>
      </c>
      <c r="S62" s="149"/>
      <c r="T62" s="157">
        <f t="shared" si="4"/>
        <v>-3202.77</v>
      </c>
      <c r="U62" s="163"/>
      <c r="V62" s="158">
        <v>13068</v>
      </c>
      <c r="W62" s="159">
        <v>0.2975</v>
      </c>
      <c r="X62" s="158">
        <v>3887.73</v>
      </c>
      <c r="Y62" s="158">
        <f t="shared" si="5"/>
        <v>39204</v>
      </c>
      <c r="Z62" s="158">
        <f t="shared" si="6"/>
        <v>11663.19</v>
      </c>
      <c r="AA62" s="164">
        <v>21960.33</v>
      </c>
      <c r="AB62" s="159">
        <f t="shared" si="7"/>
        <v>0.298730028191744</v>
      </c>
      <c r="AC62" s="164">
        <v>6560.21</v>
      </c>
      <c r="AD62" s="164">
        <f t="shared" si="8"/>
        <v>-5102.98</v>
      </c>
      <c r="AE62" s="164"/>
    </row>
    <row r="63" spans="1:31" s="99" customFormat="1" ht="15" customHeight="1">
      <c r="A63" s="133">
        <v>61</v>
      </c>
      <c r="B63" s="134">
        <v>546</v>
      </c>
      <c r="C63" s="135" t="s">
        <v>151</v>
      </c>
      <c r="D63" s="134" t="s">
        <v>102</v>
      </c>
      <c r="E63" s="134">
        <v>11</v>
      </c>
      <c r="F63" s="134" t="s">
        <v>34</v>
      </c>
      <c r="G63" s="139"/>
      <c r="H63" s="138">
        <v>150</v>
      </c>
      <c r="I63" s="138">
        <f t="shared" si="9"/>
        <v>600</v>
      </c>
      <c r="J63" s="144">
        <v>15345</v>
      </c>
      <c r="K63" s="145">
        <v>0.310625</v>
      </c>
      <c r="L63" s="146">
        <v>4766.540625</v>
      </c>
      <c r="M63" s="146">
        <f t="shared" si="1"/>
        <v>61380</v>
      </c>
      <c r="N63" s="146">
        <f t="shared" si="2"/>
        <v>19066.1625</v>
      </c>
      <c r="O63" s="143">
        <v>41553.84</v>
      </c>
      <c r="P63" s="142" t="s">
        <v>152</v>
      </c>
      <c r="Q63" s="143">
        <v>12596.38</v>
      </c>
      <c r="R63" s="156">
        <f t="shared" si="3"/>
        <v>0.676993157380254</v>
      </c>
      <c r="S63" s="149"/>
      <c r="T63" s="157">
        <f t="shared" si="4"/>
        <v>-6469.7825</v>
      </c>
      <c r="U63" s="163"/>
      <c r="V63" s="158">
        <v>13810.5</v>
      </c>
      <c r="W63" s="159">
        <v>0.310625</v>
      </c>
      <c r="X63" s="158">
        <v>4289.8865625</v>
      </c>
      <c r="Y63" s="158">
        <f t="shared" si="5"/>
        <v>41431.5</v>
      </c>
      <c r="Z63" s="158">
        <f t="shared" si="6"/>
        <v>12869.6596875</v>
      </c>
      <c r="AA63" s="164">
        <v>32984.14</v>
      </c>
      <c r="AB63" s="159">
        <f t="shared" si="7"/>
        <v>0.324366801741686</v>
      </c>
      <c r="AC63" s="164">
        <v>10698.96</v>
      </c>
      <c r="AD63" s="164">
        <f t="shared" si="8"/>
        <v>-2170.6996875</v>
      </c>
      <c r="AE63" s="164"/>
    </row>
    <row r="64" spans="1:31" s="99" customFormat="1" ht="15" customHeight="1">
      <c r="A64" s="133">
        <v>62</v>
      </c>
      <c r="B64" s="134">
        <v>712</v>
      </c>
      <c r="C64" s="135" t="s">
        <v>153</v>
      </c>
      <c r="D64" s="134" t="s">
        <v>102</v>
      </c>
      <c r="E64" s="134"/>
      <c r="F64" s="134" t="s">
        <v>34</v>
      </c>
      <c r="G64" s="139"/>
      <c r="H64" s="138">
        <v>200</v>
      </c>
      <c r="I64" s="138">
        <f t="shared" si="9"/>
        <v>800</v>
      </c>
      <c r="J64" s="144">
        <v>15510</v>
      </c>
      <c r="K64" s="145">
        <v>0.3325</v>
      </c>
      <c r="L64" s="146">
        <v>5157.075</v>
      </c>
      <c r="M64" s="146">
        <f t="shared" si="1"/>
        <v>62040</v>
      </c>
      <c r="N64" s="146">
        <f t="shared" si="2"/>
        <v>20628.3</v>
      </c>
      <c r="O64" s="143">
        <v>30822.92</v>
      </c>
      <c r="P64" s="142" t="s">
        <v>154</v>
      </c>
      <c r="Q64" s="143">
        <v>12485.78</v>
      </c>
      <c r="R64" s="156">
        <f t="shared" si="3"/>
        <v>0.496823339780787</v>
      </c>
      <c r="S64" s="149"/>
      <c r="T64" s="157">
        <f t="shared" si="4"/>
        <v>-8142.52</v>
      </c>
      <c r="U64" s="163"/>
      <c r="V64" s="158">
        <v>13959</v>
      </c>
      <c r="W64" s="159">
        <v>0.3325</v>
      </c>
      <c r="X64" s="158">
        <v>4641.3675</v>
      </c>
      <c r="Y64" s="158">
        <f t="shared" si="5"/>
        <v>41877</v>
      </c>
      <c r="Z64" s="158">
        <f t="shared" si="6"/>
        <v>13924.1025</v>
      </c>
      <c r="AA64" s="164">
        <v>33968.12</v>
      </c>
      <c r="AB64" s="159">
        <f t="shared" si="7"/>
        <v>0.344532756007692</v>
      </c>
      <c r="AC64" s="164">
        <v>11703.13</v>
      </c>
      <c r="AD64" s="164">
        <f t="shared" si="8"/>
        <v>-2220.9725</v>
      </c>
      <c r="AE64" s="164"/>
    </row>
    <row r="65" spans="1:31" s="99" customFormat="1" ht="15" customHeight="1">
      <c r="A65" s="133">
        <v>63</v>
      </c>
      <c r="B65" s="134">
        <v>707</v>
      </c>
      <c r="C65" s="135" t="s">
        <v>155</v>
      </c>
      <c r="D65" s="134" t="s">
        <v>102</v>
      </c>
      <c r="E65" s="134">
        <v>12</v>
      </c>
      <c r="F65" s="134" t="s">
        <v>34</v>
      </c>
      <c r="G65" s="139"/>
      <c r="H65" s="138">
        <v>200</v>
      </c>
      <c r="I65" s="138">
        <f t="shared" si="9"/>
        <v>800</v>
      </c>
      <c r="J65" s="144">
        <v>16500</v>
      </c>
      <c r="K65" s="145">
        <v>0.315</v>
      </c>
      <c r="L65" s="146">
        <v>5197.5</v>
      </c>
      <c r="M65" s="146">
        <f t="shared" si="1"/>
        <v>66000</v>
      </c>
      <c r="N65" s="146">
        <f t="shared" si="2"/>
        <v>20790</v>
      </c>
      <c r="O65" s="143">
        <v>69787</v>
      </c>
      <c r="P65" s="142" t="s">
        <v>156</v>
      </c>
      <c r="Q65" s="143">
        <v>16529.35</v>
      </c>
      <c r="R65" s="160">
        <f t="shared" si="3"/>
        <v>1.05737878787879</v>
      </c>
      <c r="S65" s="161">
        <v>300</v>
      </c>
      <c r="T65" s="157">
        <f t="shared" si="4"/>
        <v>-4260.65</v>
      </c>
      <c r="U65" s="163"/>
      <c r="V65" s="158">
        <v>14850</v>
      </c>
      <c r="W65" s="159">
        <v>0.315</v>
      </c>
      <c r="X65" s="158">
        <v>4677.75</v>
      </c>
      <c r="Y65" s="158">
        <f t="shared" si="5"/>
        <v>44550</v>
      </c>
      <c r="Z65" s="158">
        <f t="shared" si="6"/>
        <v>14033.25</v>
      </c>
      <c r="AA65" s="164">
        <v>24866.36</v>
      </c>
      <c r="AB65" s="159">
        <f t="shared" si="7"/>
        <v>0.334077444386714</v>
      </c>
      <c r="AC65" s="164">
        <v>8307.29</v>
      </c>
      <c r="AD65" s="164">
        <f t="shared" si="8"/>
        <v>-5725.96</v>
      </c>
      <c r="AE65" s="164"/>
    </row>
    <row r="66" spans="1:31" s="99" customFormat="1" ht="15" customHeight="1">
      <c r="A66" s="133">
        <v>64</v>
      </c>
      <c r="B66" s="134">
        <v>571</v>
      </c>
      <c r="C66" s="135" t="s">
        <v>157</v>
      </c>
      <c r="D66" s="134" t="s">
        <v>102</v>
      </c>
      <c r="E66" s="134"/>
      <c r="F66" s="134" t="s">
        <v>34</v>
      </c>
      <c r="G66" s="139"/>
      <c r="H66" s="138">
        <v>200</v>
      </c>
      <c r="I66" s="138">
        <f t="shared" si="9"/>
        <v>800</v>
      </c>
      <c r="J66" s="144">
        <v>17920</v>
      </c>
      <c r="K66" s="145">
        <v>0.30625</v>
      </c>
      <c r="L66" s="146">
        <v>5488</v>
      </c>
      <c r="M66" s="146">
        <f t="shared" si="1"/>
        <v>71680</v>
      </c>
      <c r="N66" s="146">
        <f t="shared" si="2"/>
        <v>21952</v>
      </c>
      <c r="O66" s="143">
        <v>95849.08</v>
      </c>
      <c r="P66" s="142" t="s">
        <v>158</v>
      </c>
      <c r="Q66" s="143">
        <v>24161.99</v>
      </c>
      <c r="R66" s="160">
        <f t="shared" si="3"/>
        <v>1.33718024553571</v>
      </c>
      <c r="S66" s="161">
        <v>300</v>
      </c>
      <c r="T66" s="157">
        <f t="shared" si="4"/>
        <v>2209.99</v>
      </c>
      <c r="U66" s="162">
        <f>T66*0.1</f>
        <v>220.999</v>
      </c>
      <c r="V66" s="158">
        <v>16128</v>
      </c>
      <c r="W66" s="159">
        <v>0.30625</v>
      </c>
      <c r="X66" s="158">
        <v>4939.2</v>
      </c>
      <c r="Y66" s="158">
        <f t="shared" si="5"/>
        <v>48384</v>
      </c>
      <c r="Z66" s="158">
        <f t="shared" si="6"/>
        <v>14817.6</v>
      </c>
      <c r="AA66" s="164">
        <v>49871.77</v>
      </c>
      <c r="AB66" s="159">
        <f t="shared" si="7"/>
        <v>0.225321058386338</v>
      </c>
      <c r="AC66" s="164">
        <v>11237.16</v>
      </c>
      <c r="AD66" s="164">
        <f t="shared" si="8"/>
        <v>-3580.44</v>
      </c>
      <c r="AE66" s="164"/>
    </row>
    <row r="67" spans="1:31" s="99" customFormat="1" ht="15" customHeight="1">
      <c r="A67" s="133">
        <v>65</v>
      </c>
      <c r="B67" s="134">
        <v>114848</v>
      </c>
      <c r="C67" s="135" t="s">
        <v>159</v>
      </c>
      <c r="D67" s="134" t="s">
        <v>102</v>
      </c>
      <c r="E67" s="134">
        <v>13</v>
      </c>
      <c r="F67" s="134" t="s">
        <v>34</v>
      </c>
      <c r="G67" s="139"/>
      <c r="H67" s="138">
        <v>50</v>
      </c>
      <c r="I67" s="138">
        <f t="shared" si="9"/>
        <v>200</v>
      </c>
      <c r="J67" s="144">
        <v>5000</v>
      </c>
      <c r="K67" s="145">
        <v>0.3</v>
      </c>
      <c r="L67" s="146">
        <v>1500</v>
      </c>
      <c r="M67" s="146">
        <f aca="true" t="shared" si="10" ref="M67:M130">J67*4</f>
        <v>20000</v>
      </c>
      <c r="N67" s="146">
        <f aca="true" t="shared" si="11" ref="N67:N130">L67*4</f>
        <v>6000</v>
      </c>
      <c r="O67" s="143">
        <v>14806.65</v>
      </c>
      <c r="P67" s="142" t="s">
        <v>160</v>
      </c>
      <c r="Q67" s="143">
        <v>4674.86</v>
      </c>
      <c r="R67" s="156">
        <f aca="true" t="shared" si="12" ref="R67:R130">O67/M67</f>
        <v>0.7403325</v>
      </c>
      <c r="S67" s="149"/>
      <c r="T67" s="157">
        <f aca="true" t="shared" si="13" ref="T67:T130">Q67-N67</f>
        <v>-1325.14</v>
      </c>
      <c r="U67" s="163"/>
      <c r="V67" s="158">
        <v>4500</v>
      </c>
      <c r="W67" s="159">
        <v>0.3</v>
      </c>
      <c r="X67" s="158">
        <v>1350</v>
      </c>
      <c r="Y67" s="158">
        <f aca="true" t="shared" si="14" ref="Y67:Y130">V67*3</f>
        <v>13500</v>
      </c>
      <c r="Z67" s="158">
        <f aca="true" t="shared" si="15" ref="Z67:Z130">X67*3</f>
        <v>4050</v>
      </c>
      <c r="AA67" s="164">
        <v>6420.92</v>
      </c>
      <c r="AB67" s="159">
        <f aca="true" t="shared" si="16" ref="AB67:AB130">AC67/AA67</f>
        <v>0.41685770886415</v>
      </c>
      <c r="AC67" s="164">
        <v>2676.61</v>
      </c>
      <c r="AD67" s="164">
        <f aca="true" t="shared" si="17" ref="AD67:AD130">AC67-Z67</f>
        <v>-1373.39</v>
      </c>
      <c r="AE67" s="164"/>
    </row>
    <row r="68" spans="1:31" s="99" customFormat="1" ht="15" customHeight="1">
      <c r="A68" s="133">
        <v>66</v>
      </c>
      <c r="B68" s="134">
        <v>119622</v>
      </c>
      <c r="C68" s="135" t="s">
        <v>161</v>
      </c>
      <c r="D68" s="134" t="s">
        <v>162</v>
      </c>
      <c r="E68" s="134">
        <v>1</v>
      </c>
      <c r="F68" s="134" t="s">
        <v>34</v>
      </c>
      <c r="G68" s="139"/>
      <c r="H68" s="138">
        <v>100</v>
      </c>
      <c r="I68" s="138">
        <f t="shared" si="9"/>
        <v>400</v>
      </c>
      <c r="J68" s="144">
        <v>7200</v>
      </c>
      <c r="K68" s="145">
        <v>0.28875</v>
      </c>
      <c r="L68" s="146">
        <v>2079</v>
      </c>
      <c r="M68" s="146">
        <f t="shared" si="10"/>
        <v>28800</v>
      </c>
      <c r="N68" s="146">
        <f t="shared" si="11"/>
        <v>8316</v>
      </c>
      <c r="O68" s="143">
        <v>25106.66</v>
      </c>
      <c r="P68" s="142" t="s">
        <v>163</v>
      </c>
      <c r="Q68" s="143">
        <v>7709.79</v>
      </c>
      <c r="R68" s="156">
        <f t="shared" si="12"/>
        <v>0.871759027777778</v>
      </c>
      <c r="S68" s="149"/>
      <c r="T68" s="157">
        <f t="shared" si="13"/>
        <v>-606.21</v>
      </c>
      <c r="U68" s="163"/>
      <c r="V68" s="158">
        <v>6480</v>
      </c>
      <c r="W68" s="159">
        <v>0.28875</v>
      </c>
      <c r="X68" s="158">
        <v>1871.1</v>
      </c>
      <c r="Y68" s="158">
        <f t="shared" si="14"/>
        <v>19440</v>
      </c>
      <c r="Z68" s="158">
        <f t="shared" si="15"/>
        <v>5613.3</v>
      </c>
      <c r="AA68" s="164">
        <v>10852.09</v>
      </c>
      <c r="AB68" s="159">
        <f t="shared" si="16"/>
        <v>0.330406400978982</v>
      </c>
      <c r="AC68" s="164">
        <v>3585.6</v>
      </c>
      <c r="AD68" s="164">
        <f t="shared" si="17"/>
        <v>-2027.7</v>
      </c>
      <c r="AE68" s="164"/>
    </row>
    <row r="69" spans="1:31" s="99" customFormat="1" ht="15" customHeight="1">
      <c r="A69" s="133">
        <v>67</v>
      </c>
      <c r="B69" s="134">
        <v>113299</v>
      </c>
      <c r="C69" s="135" t="s">
        <v>164</v>
      </c>
      <c r="D69" s="134" t="s">
        <v>162</v>
      </c>
      <c r="E69" s="134"/>
      <c r="F69" s="134" t="s">
        <v>34</v>
      </c>
      <c r="G69" s="139"/>
      <c r="H69" s="138">
        <v>100</v>
      </c>
      <c r="I69" s="138">
        <f t="shared" si="9"/>
        <v>400</v>
      </c>
      <c r="J69" s="144">
        <v>7740</v>
      </c>
      <c r="K69" s="145">
        <v>0.32375</v>
      </c>
      <c r="L69" s="146">
        <v>2505.825</v>
      </c>
      <c r="M69" s="146">
        <f t="shared" si="10"/>
        <v>30960</v>
      </c>
      <c r="N69" s="146">
        <f t="shared" si="11"/>
        <v>10023.3</v>
      </c>
      <c r="O69" s="143">
        <v>24966.65</v>
      </c>
      <c r="P69" s="142" t="s">
        <v>165</v>
      </c>
      <c r="Q69" s="143">
        <v>8396.12</v>
      </c>
      <c r="R69" s="156">
        <f t="shared" si="12"/>
        <v>0.806416343669251</v>
      </c>
      <c r="S69" s="149"/>
      <c r="T69" s="157">
        <f t="shared" si="13"/>
        <v>-1627.18</v>
      </c>
      <c r="U69" s="163"/>
      <c r="V69" s="158">
        <v>6966</v>
      </c>
      <c r="W69" s="159">
        <v>0.32375</v>
      </c>
      <c r="X69" s="158">
        <v>2255.2425</v>
      </c>
      <c r="Y69" s="158">
        <f t="shared" si="14"/>
        <v>20898</v>
      </c>
      <c r="Z69" s="158">
        <f t="shared" si="15"/>
        <v>6765.7275</v>
      </c>
      <c r="AA69" s="164">
        <v>12531.4</v>
      </c>
      <c r="AB69" s="159">
        <f t="shared" si="16"/>
        <v>0.324779354262094</v>
      </c>
      <c r="AC69" s="164">
        <v>4069.94</v>
      </c>
      <c r="AD69" s="164">
        <f t="shared" si="17"/>
        <v>-2695.7875</v>
      </c>
      <c r="AE69" s="164"/>
    </row>
    <row r="70" spans="1:31" s="99" customFormat="1" ht="15" customHeight="1">
      <c r="A70" s="133">
        <v>68</v>
      </c>
      <c r="B70" s="134">
        <v>116919</v>
      </c>
      <c r="C70" s="135" t="s">
        <v>166</v>
      </c>
      <c r="D70" s="134" t="s">
        <v>162</v>
      </c>
      <c r="E70" s="134">
        <v>2</v>
      </c>
      <c r="F70" s="134" t="s">
        <v>34</v>
      </c>
      <c r="G70" s="139"/>
      <c r="H70" s="138">
        <v>100</v>
      </c>
      <c r="I70" s="138">
        <f t="shared" si="9"/>
        <v>400</v>
      </c>
      <c r="J70" s="144">
        <v>8240</v>
      </c>
      <c r="K70" s="145">
        <v>0.34125</v>
      </c>
      <c r="L70" s="146">
        <v>2811.9</v>
      </c>
      <c r="M70" s="146">
        <f t="shared" si="10"/>
        <v>32960</v>
      </c>
      <c r="N70" s="146">
        <f t="shared" si="11"/>
        <v>11247.6</v>
      </c>
      <c r="O70" s="143">
        <v>34980.02</v>
      </c>
      <c r="P70" s="142" t="s">
        <v>167</v>
      </c>
      <c r="Q70" s="143">
        <v>12794.11</v>
      </c>
      <c r="R70" s="160">
        <f t="shared" si="12"/>
        <v>1.06128701456311</v>
      </c>
      <c r="S70" s="161">
        <v>100</v>
      </c>
      <c r="T70" s="157">
        <f t="shared" si="13"/>
        <v>1546.51</v>
      </c>
      <c r="U70" s="162">
        <f>T70*0.1</f>
        <v>154.651</v>
      </c>
      <c r="V70" s="158">
        <v>7416</v>
      </c>
      <c r="W70" s="159">
        <v>0.34125</v>
      </c>
      <c r="X70" s="158">
        <v>2530.71</v>
      </c>
      <c r="Y70" s="158">
        <f t="shared" si="14"/>
        <v>22248</v>
      </c>
      <c r="Z70" s="158">
        <f t="shared" si="15"/>
        <v>7592.13</v>
      </c>
      <c r="AA70" s="164">
        <v>26673.71</v>
      </c>
      <c r="AB70" s="159">
        <f t="shared" si="16"/>
        <v>0.315394821342813</v>
      </c>
      <c r="AC70" s="164">
        <v>8412.75</v>
      </c>
      <c r="AD70" s="164">
        <f t="shared" si="17"/>
        <v>820.62</v>
      </c>
      <c r="AE70" s="167">
        <f>AD70*0.1</f>
        <v>82.062</v>
      </c>
    </row>
    <row r="71" spans="1:31" s="99" customFormat="1" ht="15" customHeight="1">
      <c r="A71" s="133">
        <v>69</v>
      </c>
      <c r="B71" s="134">
        <v>116482</v>
      </c>
      <c r="C71" s="135" t="s">
        <v>168</v>
      </c>
      <c r="D71" s="134" t="s">
        <v>162</v>
      </c>
      <c r="E71" s="134"/>
      <c r="F71" s="134" t="s">
        <v>34</v>
      </c>
      <c r="G71" s="139"/>
      <c r="H71" s="138">
        <v>100</v>
      </c>
      <c r="I71" s="138">
        <f t="shared" si="9"/>
        <v>400</v>
      </c>
      <c r="J71" s="144">
        <v>8352</v>
      </c>
      <c r="K71" s="145">
        <v>0.32375</v>
      </c>
      <c r="L71" s="146">
        <v>2703.96</v>
      </c>
      <c r="M71" s="146">
        <f t="shared" si="10"/>
        <v>33408</v>
      </c>
      <c r="N71" s="146">
        <f t="shared" si="11"/>
        <v>10815.84</v>
      </c>
      <c r="O71" s="143">
        <v>26964.97</v>
      </c>
      <c r="P71" s="142" t="s">
        <v>169</v>
      </c>
      <c r="Q71" s="143">
        <v>7447.98</v>
      </c>
      <c r="R71" s="156">
        <f t="shared" si="12"/>
        <v>0.807141103927203</v>
      </c>
      <c r="S71" s="149"/>
      <c r="T71" s="157">
        <f t="shared" si="13"/>
        <v>-3367.86</v>
      </c>
      <c r="U71" s="163"/>
      <c r="V71" s="158">
        <v>7516.8</v>
      </c>
      <c r="W71" s="159">
        <v>0.32375</v>
      </c>
      <c r="X71" s="158">
        <v>2433.564</v>
      </c>
      <c r="Y71" s="158">
        <f t="shared" si="14"/>
        <v>22550.4</v>
      </c>
      <c r="Z71" s="158">
        <f t="shared" si="15"/>
        <v>7300.692</v>
      </c>
      <c r="AA71" s="164">
        <v>16128.65</v>
      </c>
      <c r="AB71" s="159">
        <f t="shared" si="16"/>
        <v>0.401240029388697</v>
      </c>
      <c r="AC71" s="164">
        <v>6471.46</v>
      </c>
      <c r="AD71" s="164">
        <f t="shared" si="17"/>
        <v>-829.232</v>
      </c>
      <c r="AE71" s="164"/>
    </row>
    <row r="72" spans="1:31" s="99" customFormat="1" ht="15" customHeight="1">
      <c r="A72" s="133">
        <v>70</v>
      </c>
      <c r="B72" s="134">
        <v>106865</v>
      </c>
      <c r="C72" s="135" t="s">
        <v>170</v>
      </c>
      <c r="D72" s="134" t="s">
        <v>162</v>
      </c>
      <c r="E72" s="134"/>
      <c r="F72" s="134" t="s">
        <v>34</v>
      </c>
      <c r="G72" s="139"/>
      <c r="H72" s="138">
        <v>100</v>
      </c>
      <c r="I72" s="138">
        <f t="shared" si="9"/>
        <v>400</v>
      </c>
      <c r="J72" s="144">
        <v>8460</v>
      </c>
      <c r="K72" s="145">
        <v>0.34125</v>
      </c>
      <c r="L72" s="146">
        <v>2886.975</v>
      </c>
      <c r="M72" s="146">
        <f t="shared" si="10"/>
        <v>33840</v>
      </c>
      <c r="N72" s="146">
        <f t="shared" si="11"/>
        <v>11547.9</v>
      </c>
      <c r="O72" s="143">
        <v>26048.98</v>
      </c>
      <c r="P72" s="142" t="s">
        <v>171</v>
      </c>
      <c r="Q72" s="143">
        <v>6704.38</v>
      </c>
      <c r="R72" s="156">
        <f t="shared" si="12"/>
        <v>0.769768912529551</v>
      </c>
      <c r="S72" s="149"/>
      <c r="T72" s="157">
        <f t="shared" si="13"/>
        <v>-4843.52</v>
      </c>
      <c r="U72" s="163"/>
      <c r="V72" s="158">
        <v>7614</v>
      </c>
      <c r="W72" s="159">
        <v>0.34125</v>
      </c>
      <c r="X72" s="158">
        <v>2598.2775</v>
      </c>
      <c r="Y72" s="158">
        <f t="shared" si="14"/>
        <v>22842</v>
      </c>
      <c r="Z72" s="158">
        <f t="shared" si="15"/>
        <v>7794.8325</v>
      </c>
      <c r="AA72" s="164">
        <v>17929.39</v>
      </c>
      <c r="AB72" s="159">
        <f t="shared" si="16"/>
        <v>0.277813690259401</v>
      </c>
      <c r="AC72" s="164">
        <v>4981.03</v>
      </c>
      <c r="AD72" s="164">
        <f t="shared" si="17"/>
        <v>-2813.8025</v>
      </c>
      <c r="AE72" s="164"/>
    </row>
    <row r="73" spans="1:31" s="99" customFormat="1" ht="15" customHeight="1">
      <c r="A73" s="133">
        <v>72</v>
      </c>
      <c r="B73" s="134">
        <v>102935</v>
      </c>
      <c r="C73" s="135" t="s">
        <v>172</v>
      </c>
      <c r="D73" s="134" t="s">
        <v>162</v>
      </c>
      <c r="E73" s="134">
        <v>3</v>
      </c>
      <c r="F73" s="134" t="s">
        <v>34</v>
      </c>
      <c r="G73" s="139"/>
      <c r="H73" s="138">
        <v>100</v>
      </c>
      <c r="I73" s="138">
        <f t="shared" si="9"/>
        <v>400</v>
      </c>
      <c r="J73" s="144">
        <v>8820</v>
      </c>
      <c r="K73" s="145">
        <v>0.315</v>
      </c>
      <c r="L73" s="146">
        <v>2778.3</v>
      </c>
      <c r="M73" s="146">
        <f t="shared" si="10"/>
        <v>35280</v>
      </c>
      <c r="N73" s="146">
        <f t="shared" si="11"/>
        <v>11113.2</v>
      </c>
      <c r="O73" s="143">
        <v>21903.4</v>
      </c>
      <c r="P73" s="142" t="s">
        <v>173</v>
      </c>
      <c r="Q73" s="143">
        <v>7624.53</v>
      </c>
      <c r="R73" s="156">
        <f t="shared" si="12"/>
        <v>0.620844671201814</v>
      </c>
      <c r="S73" s="149"/>
      <c r="T73" s="157">
        <f t="shared" si="13"/>
        <v>-3488.67</v>
      </c>
      <c r="U73" s="163"/>
      <c r="V73" s="158">
        <v>7938</v>
      </c>
      <c r="W73" s="159">
        <v>0.315</v>
      </c>
      <c r="X73" s="158">
        <v>2500.47</v>
      </c>
      <c r="Y73" s="158">
        <f t="shared" si="14"/>
        <v>23814</v>
      </c>
      <c r="Z73" s="158">
        <f t="shared" si="15"/>
        <v>7501.41</v>
      </c>
      <c r="AA73" s="164">
        <v>14309.7</v>
      </c>
      <c r="AB73" s="159">
        <f t="shared" si="16"/>
        <v>0.350293157788074</v>
      </c>
      <c r="AC73" s="164">
        <v>5012.59</v>
      </c>
      <c r="AD73" s="164">
        <f t="shared" si="17"/>
        <v>-2488.82</v>
      </c>
      <c r="AE73" s="164"/>
    </row>
    <row r="74" spans="1:31" s="99" customFormat="1" ht="15" customHeight="1">
      <c r="A74" s="133">
        <v>73</v>
      </c>
      <c r="B74" s="134">
        <v>106485</v>
      </c>
      <c r="C74" s="135" t="s">
        <v>174</v>
      </c>
      <c r="D74" s="134" t="s">
        <v>162</v>
      </c>
      <c r="E74" s="134"/>
      <c r="F74" s="134" t="s">
        <v>34</v>
      </c>
      <c r="G74" s="139"/>
      <c r="H74" s="138">
        <v>50</v>
      </c>
      <c r="I74" s="138">
        <f t="shared" si="9"/>
        <v>200</v>
      </c>
      <c r="J74" s="144">
        <v>8910</v>
      </c>
      <c r="K74" s="145">
        <v>0.2275</v>
      </c>
      <c r="L74" s="146">
        <v>2027.025</v>
      </c>
      <c r="M74" s="146">
        <f t="shared" si="10"/>
        <v>35640</v>
      </c>
      <c r="N74" s="146">
        <f t="shared" si="11"/>
        <v>8108.1</v>
      </c>
      <c r="O74" s="143">
        <v>20140.72</v>
      </c>
      <c r="P74" s="142" t="s">
        <v>175</v>
      </c>
      <c r="Q74" s="143">
        <v>5833.81</v>
      </c>
      <c r="R74" s="156">
        <f t="shared" si="12"/>
        <v>0.565115600448934</v>
      </c>
      <c r="S74" s="149"/>
      <c r="T74" s="157">
        <f t="shared" si="13"/>
        <v>-2274.29</v>
      </c>
      <c r="U74" s="163"/>
      <c r="V74" s="158">
        <v>8019</v>
      </c>
      <c r="W74" s="159">
        <v>0.2275</v>
      </c>
      <c r="X74" s="158">
        <v>1824.3225</v>
      </c>
      <c r="Y74" s="158">
        <f t="shared" si="14"/>
        <v>24057</v>
      </c>
      <c r="Z74" s="158">
        <f t="shared" si="15"/>
        <v>5472.9675</v>
      </c>
      <c r="AA74" s="164">
        <v>8520.61</v>
      </c>
      <c r="AB74" s="159">
        <f t="shared" si="16"/>
        <v>0.283593545532538</v>
      </c>
      <c r="AC74" s="164">
        <v>2416.39</v>
      </c>
      <c r="AD74" s="164">
        <f t="shared" si="17"/>
        <v>-3056.5775</v>
      </c>
      <c r="AE74" s="164"/>
    </row>
    <row r="75" spans="1:31" s="99" customFormat="1" ht="15" customHeight="1">
      <c r="A75" s="133">
        <v>74</v>
      </c>
      <c r="B75" s="134">
        <v>105910</v>
      </c>
      <c r="C75" s="135" t="s">
        <v>176</v>
      </c>
      <c r="D75" s="134" t="s">
        <v>162</v>
      </c>
      <c r="E75" s="134"/>
      <c r="F75" s="134" t="s">
        <v>34</v>
      </c>
      <c r="G75" s="139"/>
      <c r="H75" s="138">
        <v>100</v>
      </c>
      <c r="I75" s="138">
        <f t="shared" si="9"/>
        <v>400</v>
      </c>
      <c r="J75" s="144">
        <v>9570</v>
      </c>
      <c r="K75" s="145">
        <v>0.310625</v>
      </c>
      <c r="L75" s="146">
        <v>2972.68125</v>
      </c>
      <c r="M75" s="146">
        <f t="shared" si="10"/>
        <v>38280</v>
      </c>
      <c r="N75" s="146">
        <f t="shared" si="11"/>
        <v>11890.725</v>
      </c>
      <c r="O75" s="143">
        <v>39796.99</v>
      </c>
      <c r="P75" s="142" t="s">
        <v>156</v>
      </c>
      <c r="Q75" s="143">
        <v>9425.08</v>
      </c>
      <c r="R75" s="160">
        <f t="shared" si="12"/>
        <v>1.03962878787879</v>
      </c>
      <c r="S75" s="161">
        <v>200</v>
      </c>
      <c r="T75" s="157">
        <f t="shared" si="13"/>
        <v>-2465.645</v>
      </c>
      <c r="U75" s="163"/>
      <c r="V75" s="158">
        <v>8613</v>
      </c>
      <c r="W75" s="159">
        <v>0.310625</v>
      </c>
      <c r="X75" s="158">
        <v>2675.413125</v>
      </c>
      <c r="Y75" s="158">
        <f t="shared" si="14"/>
        <v>25839</v>
      </c>
      <c r="Z75" s="158">
        <f t="shared" si="15"/>
        <v>8026.239375</v>
      </c>
      <c r="AA75" s="164">
        <v>21853.96</v>
      </c>
      <c r="AB75" s="159">
        <f t="shared" si="16"/>
        <v>0.325014322347071</v>
      </c>
      <c r="AC75" s="164">
        <v>7102.85</v>
      </c>
      <c r="AD75" s="164">
        <f t="shared" si="17"/>
        <v>-923.389375</v>
      </c>
      <c r="AE75" s="164"/>
    </row>
    <row r="76" spans="1:31" s="99" customFormat="1" ht="15" customHeight="1">
      <c r="A76" s="133">
        <v>75</v>
      </c>
      <c r="B76" s="134">
        <v>744</v>
      </c>
      <c r="C76" s="135" t="s">
        <v>177</v>
      </c>
      <c r="D76" s="134" t="s">
        <v>162</v>
      </c>
      <c r="E76" s="134">
        <v>4</v>
      </c>
      <c r="F76" s="134" t="s">
        <v>34</v>
      </c>
      <c r="G76" s="139"/>
      <c r="H76" s="138">
        <v>100</v>
      </c>
      <c r="I76" s="138">
        <f t="shared" si="9"/>
        <v>400</v>
      </c>
      <c r="J76" s="144">
        <v>12560</v>
      </c>
      <c r="K76" s="145">
        <v>0.30625</v>
      </c>
      <c r="L76" s="146">
        <v>3846.5</v>
      </c>
      <c r="M76" s="146">
        <f t="shared" si="10"/>
        <v>50240</v>
      </c>
      <c r="N76" s="146">
        <f t="shared" si="11"/>
        <v>15386</v>
      </c>
      <c r="O76" s="143">
        <v>66863.24</v>
      </c>
      <c r="P76" s="142" t="s">
        <v>178</v>
      </c>
      <c r="Q76" s="143">
        <v>15418.5</v>
      </c>
      <c r="R76" s="160">
        <f t="shared" si="12"/>
        <v>1.33087659235669</v>
      </c>
      <c r="S76" s="161">
        <v>200</v>
      </c>
      <c r="T76" s="157">
        <f t="shared" si="13"/>
        <v>32.5</v>
      </c>
      <c r="U76" s="162">
        <f>T76*0.1</f>
        <v>3.25</v>
      </c>
      <c r="V76" s="158">
        <v>11304</v>
      </c>
      <c r="W76" s="159">
        <v>0.30625</v>
      </c>
      <c r="X76" s="158">
        <v>3461.85</v>
      </c>
      <c r="Y76" s="158">
        <f t="shared" si="14"/>
        <v>33912</v>
      </c>
      <c r="Z76" s="158">
        <f t="shared" si="15"/>
        <v>10385.55</v>
      </c>
      <c r="AA76" s="164">
        <v>19911.31</v>
      </c>
      <c r="AB76" s="159">
        <f t="shared" si="16"/>
        <v>0.357882530079638</v>
      </c>
      <c r="AC76" s="164">
        <v>7125.91</v>
      </c>
      <c r="AD76" s="164">
        <f t="shared" si="17"/>
        <v>-3259.64</v>
      </c>
      <c r="AE76" s="164"/>
    </row>
    <row r="77" spans="1:31" s="99" customFormat="1" ht="15" customHeight="1">
      <c r="A77" s="133">
        <v>76</v>
      </c>
      <c r="B77" s="134">
        <v>106066</v>
      </c>
      <c r="C77" s="135" t="s">
        <v>179</v>
      </c>
      <c r="D77" s="134" t="s">
        <v>162</v>
      </c>
      <c r="E77" s="134"/>
      <c r="F77" s="134" t="s">
        <v>34</v>
      </c>
      <c r="G77" s="139"/>
      <c r="H77" s="138">
        <v>100</v>
      </c>
      <c r="I77" s="138">
        <f t="shared" si="9"/>
        <v>400</v>
      </c>
      <c r="J77" s="144">
        <v>12540</v>
      </c>
      <c r="K77" s="145">
        <v>0.3432625</v>
      </c>
      <c r="L77" s="146">
        <v>4304.51175</v>
      </c>
      <c r="M77" s="146">
        <f t="shared" si="10"/>
        <v>50160</v>
      </c>
      <c r="N77" s="146">
        <f t="shared" si="11"/>
        <v>17218.047</v>
      </c>
      <c r="O77" s="143">
        <v>45580.08</v>
      </c>
      <c r="P77" s="142" t="s">
        <v>180</v>
      </c>
      <c r="Q77" s="143">
        <v>14738.25</v>
      </c>
      <c r="R77" s="156">
        <f t="shared" si="12"/>
        <v>0.908693779904306</v>
      </c>
      <c r="S77" s="149"/>
      <c r="T77" s="157">
        <f t="shared" si="13"/>
        <v>-2479.797</v>
      </c>
      <c r="U77" s="163"/>
      <c r="V77" s="158">
        <v>11286</v>
      </c>
      <c r="W77" s="159">
        <v>0.3432625</v>
      </c>
      <c r="X77" s="158">
        <v>3874.060575</v>
      </c>
      <c r="Y77" s="158">
        <f t="shared" si="14"/>
        <v>33858</v>
      </c>
      <c r="Z77" s="158">
        <f t="shared" si="15"/>
        <v>11622.181725</v>
      </c>
      <c r="AA77" s="164">
        <v>31195.33</v>
      </c>
      <c r="AB77" s="159">
        <f t="shared" si="16"/>
        <v>0.352657913860825</v>
      </c>
      <c r="AC77" s="164">
        <v>11001.28</v>
      </c>
      <c r="AD77" s="164">
        <f t="shared" si="17"/>
        <v>-620.901725</v>
      </c>
      <c r="AE77" s="164"/>
    </row>
    <row r="78" spans="1:31" s="99" customFormat="1" ht="15" customHeight="1">
      <c r="A78" s="133">
        <v>71</v>
      </c>
      <c r="B78" s="134">
        <v>308</v>
      </c>
      <c r="C78" s="135" t="s">
        <v>181</v>
      </c>
      <c r="D78" s="134" t="s">
        <v>162</v>
      </c>
      <c r="E78" s="134">
        <v>5</v>
      </c>
      <c r="F78" s="140" t="s">
        <v>182</v>
      </c>
      <c r="G78" s="139"/>
      <c r="H78" s="138">
        <v>100</v>
      </c>
      <c r="I78" s="138">
        <f t="shared" si="9"/>
        <v>400</v>
      </c>
      <c r="J78" s="144">
        <v>8415</v>
      </c>
      <c r="K78" s="145">
        <v>0.336875</v>
      </c>
      <c r="L78" s="146">
        <v>2834.803125</v>
      </c>
      <c r="M78" s="146">
        <f t="shared" si="10"/>
        <v>33660</v>
      </c>
      <c r="N78" s="146">
        <f t="shared" si="11"/>
        <v>11339.2125</v>
      </c>
      <c r="O78" s="143">
        <v>27976.54</v>
      </c>
      <c r="P78" s="147">
        <v>0.2838024287492306</v>
      </c>
      <c r="Q78" s="143">
        <v>7939.81</v>
      </c>
      <c r="R78" s="156">
        <f t="shared" si="12"/>
        <v>0.83115092097445</v>
      </c>
      <c r="S78" s="149"/>
      <c r="T78" s="157">
        <f t="shared" si="13"/>
        <v>-3399.4025</v>
      </c>
      <c r="U78" s="163"/>
      <c r="V78" s="158">
        <v>7573.5</v>
      </c>
      <c r="W78" s="159">
        <v>0.336875</v>
      </c>
      <c r="X78" s="158">
        <v>2551.3228125</v>
      </c>
      <c r="Y78" s="158">
        <f t="shared" si="14"/>
        <v>22720.5</v>
      </c>
      <c r="Z78" s="158">
        <f t="shared" si="15"/>
        <v>7653.9684375</v>
      </c>
      <c r="AA78" s="164">
        <v>17563.91</v>
      </c>
      <c r="AB78" s="159">
        <f t="shared" si="16"/>
        <v>0.263272244050442</v>
      </c>
      <c r="AC78" s="164">
        <v>4624.09</v>
      </c>
      <c r="AD78" s="164">
        <f t="shared" si="17"/>
        <v>-3029.8784375</v>
      </c>
      <c r="AE78" s="164"/>
    </row>
    <row r="79" spans="1:31" s="99" customFormat="1" ht="15" customHeight="1">
      <c r="A79" s="133">
        <v>77</v>
      </c>
      <c r="B79" s="134">
        <v>742</v>
      </c>
      <c r="C79" s="135" t="s">
        <v>183</v>
      </c>
      <c r="D79" s="134" t="s">
        <v>162</v>
      </c>
      <c r="E79" s="134"/>
      <c r="F79" s="140" t="s">
        <v>182</v>
      </c>
      <c r="G79" s="139"/>
      <c r="H79" s="138">
        <v>150</v>
      </c>
      <c r="I79" s="138">
        <f t="shared" si="9"/>
        <v>600</v>
      </c>
      <c r="J79" s="144">
        <v>14850</v>
      </c>
      <c r="K79" s="145">
        <v>0.245</v>
      </c>
      <c r="L79" s="146">
        <v>3638.25</v>
      </c>
      <c r="M79" s="146">
        <f t="shared" si="10"/>
        <v>59400</v>
      </c>
      <c r="N79" s="146">
        <f t="shared" si="11"/>
        <v>14553</v>
      </c>
      <c r="O79" s="143">
        <v>53871.23</v>
      </c>
      <c r="P79" s="147">
        <v>0.19105355493089726</v>
      </c>
      <c r="Q79" s="143">
        <v>10292.29</v>
      </c>
      <c r="R79" s="156">
        <f t="shared" si="12"/>
        <v>0.906923063973064</v>
      </c>
      <c r="S79" s="149"/>
      <c r="T79" s="157">
        <f t="shared" si="13"/>
        <v>-4260.71</v>
      </c>
      <c r="U79" s="163"/>
      <c r="V79" s="158">
        <v>13365</v>
      </c>
      <c r="W79" s="159">
        <v>0.245</v>
      </c>
      <c r="X79" s="158">
        <v>3274.425</v>
      </c>
      <c r="Y79" s="158">
        <f t="shared" si="14"/>
        <v>40095</v>
      </c>
      <c r="Z79" s="158">
        <f t="shared" si="15"/>
        <v>9823.275</v>
      </c>
      <c r="AA79" s="164">
        <v>35637.78</v>
      </c>
      <c r="AB79" s="159">
        <f t="shared" si="16"/>
        <v>0.16307918169987</v>
      </c>
      <c r="AC79" s="164">
        <v>5811.78</v>
      </c>
      <c r="AD79" s="164">
        <f t="shared" si="17"/>
        <v>-4011.495</v>
      </c>
      <c r="AE79" s="164"/>
    </row>
    <row r="80" spans="1:31" s="99" customFormat="1" ht="15" customHeight="1">
      <c r="A80" s="133">
        <v>78</v>
      </c>
      <c r="B80" s="134">
        <v>399</v>
      </c>
      <c r="C80" s="135" t="s">
        <v>184</v>
      </c>
      <c r="D80" s="134" t="s">
        <v>162</v>
      </c>
      <c r="E80" s="134"/>
      <c r="F80" s="140" t="s">
        <v>182</v>
      </c>
      <c r="G80" s="139"/>
      <c r="H80" s="138">
        <v>150</v>
      </c>
      <c r="I80" s="138">
        <f t="shared" si="9"/>
        <v>600</v>
      </c>
      <c r="J80" s="144">
        <v>30360</v>
      </c>
      <c r="K80" s="145">
        <v>0.28875</v>
      </c>
      <c r="L80" s="146">
        <v>8766.45</v>
      </c>
      <c r="M80" s="146">
        <f t="shared" si="10"/>
        <v>121440</v>
      </c>
      <c r="N80" s="146">
        <f t="shared" si="11"/>
        <v>35065.8</v>
      </c>
      <c r="O80" s="143">
        <v>117876.65</v>
      </c>
      <c r="P80" s="147">
        <v>0.29561885241903296</v>
      </c>
      <c r="Q80" s="143">
        <v>34846.56</v>
      </c>
      <c r="R80" s="156">
        <f t="shared" si="12"/>
        <v>0.970657526350461</v>
      </c>
      <c r="S80" s="149"/>
      <c r="T80" s="157">
        <f t="shared" si="13"/>
        <v>-219.240000000005</v>
      </c>
      <c r="U80" s="163"/>
      <c r="V80" s="158">
        <v>27324</v>
      </c>
      <c r="W80" s="159">
        <v>0.28875</v>
      </c>
      <c r="X80" s="158">
        <v>7889.805</v>
      </c>
      <c r="Y80" s="158">
        <f t="shared" si="14"/>
        <v>81972</v>
      </c>
      <c r="Z80" s="158">
        <f t="shared" si="15"/>
        <v>23669.415</v>
      </c>
      <c r="AA80" s="164">
        <v>68769.65</v>
      </c>
      <c r="AB80" s="159">
        <f t="shared" si="16"/>
        <v>0.340009437302647</v>
      </c>
      <c r="AC80" s="164">
        <v>23382.33</v>
      </c>
      <c r="AD80" s="164">
        <f t="shared" si="17"/>
        <v>-287.084999999999</v>
      </c>
      <c r="AE80" s="164"/>
    </row>
    <row r="81" spans="1:31" s="99" customFormat="1" ht="15" customHeight="1">
      <c r="A81" s="133">
        <v>79</v>
      </c>
      <c r="B81" s="134">
        <v>337</v>
      </c>
      <c r="C81" s="135" t="s">
        <v>185</v>
      </c>
      <c r="D81" s="134" t="s">
        <v>162</v>
      </c>
      <c r="E81" s="134">
        <v>6</v>
      </c>
      <c r="F81" s="140" t="s">
        <v>182</v>
      </c>
      <c r="G81" s="139"/>
      <c r="H81" s="138">
        <v>200</v>
      </c>
      <c r="I81" s="138">
        <f t="shared" si="9"/>
        <v>800</v>
      </c>
      <c r="J81" s="144">
        <v>30797</v>
      </c>
      <c r="K81" s="145">
        <v>0.245</v>
      </c>
      <c r="L81" s="146">
        <v>7545.265</v>
      </c>
      <c r="M81" s="146">
        <f t="shared" si="10"/>
        <v>123188</v>
      </c>
      <c r="N81" s="146">
        <f t="shared" si="11"/>
        <v>30181.06</v>
      </c>
      <c r="O81" s="143">
        <v>123591.22</v>
      </c>
      <c r="P81" s="147">
        <v>0.24380243192032572</v>
      </c>
      <c r="Q81" s="143">
        <v>30131.84</v>
      </c>
      <c r="R81" s="160">
        <f t="shared" si="12"/>
        <v>1.00327320842939</v>
      </c>
      <c r="S81" s="161">
        <v>300</v>
      </c>
      <c r="T81" s="157">
        <f t="shared" si="13"/>
        <v>-49.2200000000012</v>
      </c>
      <c r="U81" s="163"/>
      <c r="V81" s="158">
        <v>27717.3</v>
      </c>
      <c r="W81" s="159">
        <v>0.245</v>
      </c>
      <c r="X81" s="158">
        <v>6790.7385</v>
      </c>
      <c r="Y81" s="158">
        <f t="shared" si="14"/>
        <v>83151.9</v>
      </c>
      <c r="Z81" s="158">
        <f t="shared" si="15"/>
        <v>20372.2155</v>
      </c>
      <c r="AA81" s="164">
        <v>41732.91</v>
      </c>
      <c r="AB81" s="159">
        <f t="shared" si="16"/>
        <v>0.347380999791292</v>
      </c>
      <c r="AC81" s="164">
        <v>14497.22</v>
      </c>
      <c r="AD81" s="164">
        <f t="shared" si="17"/>
        <v>-5874.9955</v>
      </c>
      <c r="AE81" s="164"/>
    </row>
    <row r="82" spans="1:31" s="99" customFormat="1" ht="15" customHeight="1">
      <c r="A82" s="133">
        <v>80</v>
      </c>
      <c r="B82" s="134">
        <v>114685</v>
      </c>
      <c r="C82" s="135" t="s">
        <v>186</v>
      </c>
      <c r="D82" s="134" t="s">
        <v>162</v>
      </c>
      <c r="E82" s="134"/>
      <c r="F82" s="140" t="s">
        <v>182</v>
      </c>
      <c r="G82" s="139"/>
      <c r="H82" s="138">
        <v>200</v>
      </c>
      <c r="I82" s="138">
        <f t="shared" si="9"/>
        <v>800</v>
      </c>
      <c r="J82" s="144">
        <v>30900</v>
      </c>
      <c r="K82" s="145">
        <v>0.245</v>
      </c>
      <c r="L82" s="146">
        <v>7570.5</v>
      </c>
      <c r="M82" s="146">
        <f t="shared" si="10"/>
        <v>123600</v>
      </c>
      <c r="N82" s="146">
        <f t="shared" si="11"/>
        <v>30282</v>
      </c>
      <c r="O82" s="143">
        <v>133013.35</v>
      </c>
      <c r="P82" s="147">
        <v>0.1938611425093797</v>
      </c>
      <c r="Q82" s="143">
        <v>25786.12</v>
      </c>
      <c r="R82" s="160">
        <f t="shared" si="12"/>
        <v>1.07615978964401</v>
      </c>
      <c r="S82" s="161">
        <v>400</v>
      </c>
      <c r="T82" s="157">
        <f t="shared" si="13"/>
        <v>-4495.88</v>
      </c>
      <c r="U82" s="163"/>
      <c r="V82" s="158">
        <v>27810</v>
      </c>
      <c r="W82" s="159">
        <v>0.245</v>
      </c>
      <c r="X82" s="158">
        <v>6813.45</v>
      </c>
      <c r="Y82" s="158">
        <f t="shared" si="14"/>
        <v>83430</v>
      </c>
      <c r="Z82" s="158">
        <f t="shared" si="15"/>
        <v>20440.35</v>
      </c>
      <c r="AA82" s="164">
        <v>70841.89</v>
      </c>
      <c r="AB82" s="159">
        <f t="shared" si="16"/>
        <v>0.195704405966583</v>
      </c>
      <c r="AC82" s="164">
        <v>13864.07</v>
      </c>
      <c r="AD82" s="164">
        <f t="shared" si="17"/>
        <v>-6576.28</v>
      </c>
      <c r="AE82" s="164"/>
    </row>
    <row r="83" spans="1:31" s="99" customFormat="1" ht="15" customHeight="1">
      <c r="A83" s="133">
        <v>81</v>
      </c>
      <c r="B83" s="134">
        <v>307</v>
      </c>
      <c r="C83" s="135" t="s">
        <v>187</v>
      </c>
      <c r="D83" s="134" t="s">
        <v>162</v>
      </c>
      <c r="E83" s="134">
        <v>7</v>
      </c>
      <c r="F83" s="140" t="s">
        <v>182</v>
      </c>
      <c r="G83" s="139"/>
      <c r="H83" s="138">
        <v>200</v>
      </c>
      <c r="I83" s="138">
        <f t="shared" si="9"/>
        <v>800</v>
      </c>
      <c r="J83" s="144">
        <v>160440</v>
      </c>
      <c r="K83" s="145">
        <v>0.175</v>
      </c>
      <c r="L83" s="146">
        <v>28077</v>
      </c>
      <c r="M83" s="146">
        <f t="shared" si="10"/>
        <v>641760</v>
      </c>
      <c r="N83" s="146">
        <f t="shared" si="11"/>
        <v>112308</v>
      </c>
      <c r="O83" s="143">
        <v>602984.8</v>
      </c>
      <c r="P83" s="147">
        <v>0.1001671518088018</v>
      </c>
      <c r="Q83" s="143">
        <v>60399.27</v>
      </c>
      <c r="R83" s="156">
        <f t="shared" si="12"/>
        <v>0.939579905260534</v>
      </c>
      <c r="S83" s="149"/>
      <c r="T83" s="157">
        <f t="shared" si="13"/>
        <v>-51908.73</v>
      </c>
      <c r="U83" s="163"/>
      <c r="V83" s="158">
        <v>144396</v>
      </c>
      <c r="W83" s="159">
        <v>0.175</v>
      </c>
      <c r="X83" s="158">
        <v>25269.3</v>
      </c>
      <c r="Y83" s="158">
        <f t="shared" si="14"/>
        <v>433188</v>
      </c>
      <c r="Z83" s="158">
        <f t="shared" si="15"/>
        <v>75807.9</v>
      </c>
      <c r="AA83" s="164">
        <v>234085.58</v>
      </c>
      <c r="AB83" s="159">
        <f t="shared" si="16"/>
        <v>0.166414522415264</v>
      </c>
      <c r="AC83" s="164">
        <v>38955.24</v>
      </c>
      <c r="AD83" s="164">
        <f t="shared" si="17"/>
        <v>-36852.66</v>
      </c>
      <c r="AE83" s="164"/>
    </row>
    <row r="84" spans="1:31" s="99" customFormat="1" ht="15" customHeight="1">
      <c r="A84" s="133">
        <v>82</v>
      </c>
      <c r="B84" s="133">
        <v>128640</v>
      </c>
      <c r="C84" s="134" t="s">
        <v>188</v>
      </c>
      <c r="D84" s="134" t="s">
        <v>189</v>
      </c>
      <c r="E84" s="134">
        <v>1</v>
      </c>
      <c r="F84" s="134" t="s">
        <v>34</v>
      </c>
      <c r="G84" s="139"/>
      <c r="H84" s="138">
        <v>50</v>
      </c>
      <c r="I84" s="138">
        <f t="shared" si="9"/>
        <v>200</v>
      </c>
      <c r="J84" s="144">
        <v>4120</v>
      </c>
      <c r="K84" s="145">
        <v>0.28</v>
      </c>
      <c r="L84" s="146">
        <v>1153.6</v>
      </c>
      <c r="M84" s="146">
        <f t="shared" si="10"/>
        <v>16480</v>
      </c>
      <c r="N84" s="146">
        <f t="shared" si="11"/>
        <v>4614.4</v>
      </c>
      <c r="O84" s="143">
        <v>10344.14</v>
      </c>
      <c r="P84" s="142" t="s">
        <v>190</v>
      </c>
      <c r="Q84" s="143">
        <v>3207.67</v>
      </c>
      <c r="R84" s="156">
        <f t="shared" si="12"/>
        <v>0.627678398058252</v>
      </c>
      <c r="S84" s="149"/>
      <c r="T84" s="157">
        <f t="shared" si="13"/>
        <v>-1406.73</v>
      </c>
      <c r="U84" s="163"/>
      <c r="V84" s="158">
        <v>3708</v>
      </c>
      <c r="W84" s="159">
        <v>0.28</v>
      </c>
      <c r="X84" s="158">
        <v>1038.24</v>
      </c>
      <c r="Y84" s="158">
        <f t="shared" si="14"/>
        <v>11124</v>
      </c>
      <c r="Z84" s="158">
        <f t="shared" si="15"/>
        <v>3114.72</v>
      </c>
      <c r="AA84" s="164">
        <v>6757.7</v>
      </c>
      <c r="AB84" s="159">
        <f t="shared" si="16"/>
        <v>0.322003048374447</v>
      </c>
      <c r="AC84" s="164">
        <v>2176</v>
      </c>
      <c r="AD84" s="164">
        <f t="shared" si="17"/>
        <v>-938.72</v>
      </c>
      <c r="AE84" s="164"/>
    </row>
    <row r="85" spans="1:31" s="99" customFormat="1" ht="15" customHeight="1">
      <c r="A85" s="133">
        <v>83</v>
      </c>
      <c r="B85" s="134">
        <v>113298</v>
      </c>
      <c r="C85" s="135" t="s">
        <v>191</v>
      </c>
      <c r="D85" s="134" t="s">
        <v>189</v>
      </c>
      <c r="E85" s="134"/>
      <c r="F85" s="134" t="s">
        <v>34</v>
      </c>
      <c r="G85" s="139"/>
      <c r="H85" s="138">
        <v>50</v>
      </c>
      <c r="I85" s="138">
        <f t="shared" si="9"/>
        <v>200</v>
      </c>
      <c r="J85" s="144">
        <v>6120</v>
      </c>
      <c r="K85" s="145">
        <v>0.30625</v>
      </c>
      <c r="L85" s="146">
        <v>1874.25</v>
      </c>
      <c r="M85" s="146">
        <f t="shared" si="10"/>
        <v>24480</v>
      </c>
      <c r="N85" s="146">
        <f t="shared" si="11"/>
        <v>7497</v>
      </c>
      <c r="O85" s="143">
        <v>7097.91</v>
      </c>
      <c r="P85" s="142" t="s">
        <v>192</v>
      </c>
      <c r="Q85" s="143">
        <v>2294.18</v>
      </c>
      <c r="R85" s="156">
        <f t="shared" si="12"/>
        <v>0.289947303921569</v>
      </c>
      <c r="S85" s="149"/>
      <c r="T85" s="157">
        <f t="shared" si="13"/>
        <v>-5202.82</v>
      </c>
      <c r="U85" s="163"/>
      <c r="V85" s="158">
        <v>5508</v>
      </c>
      <c r="W85" s="159">
        <v>0.30625</v>
      </c>
      <c r="X85" s="158">
        <v>1686.825</v>
      </c>
      <c r="Y85" s="158">
        <f t="shared" si="14"/>
        <v>16524</v>
      </c>
      <c r="Z85" s="158">
        <f t="shared" si="15"/>
        <v>5060.475</v>
      </c>
      <c r="AA85" s="164">
        <v>6267.25</v>
      </c>
      <c r="AB85" s="159">
        <f t="shared" si="16"/>
        <v>0.327106785272647</v>
      </c>
      <c r="AC85" s="164">
        <v>2050.06</v>
      </c>
      <c r="AD85" s="164">
        <f t="shared" si="17"/>
        <v>-3010.415</v>
      </c>
      <c r="AE85" s="164"/>
    </row>
    <row r="86" spans="1:31" s="99" customFormat="1" ht="15" customHeight="1">
      <c r="A86" s="133">
        <v>84</v>
      </c>
      <c r="B86" s="134">
        <v>116773</v>
      </c>
      <c r="C86" s="135" t="s">
        <v>193</v>
      </c>
      <c r="D86" s="134" t="s">
        <v>189</v>
      </c>
      <c r="E86" s="134"/>
      <c r="F86" s="134" t="s">
        <v>34</v>
      </c>
      <c r="G86" s="139"/>
      <c r="H86" s="138">
        <v>50</v>
      </c>
      <c r="I86" s="138">
        <f t="shared" si="9"/>
        <v>200</v>
      </c>
      <c r="J86" s="144">
        <v>6300</v>
      </c>
      <c r="K86" s="145">
        <v>0.3234</v>
      </c>
      <c r="L86" s="146">
        <v>2037.42</v>
      </c>
      <c r="M86" s="146">
        <f t="shared" si="10"/>
        <v>25200</v>
      </c>
      <c r="N86" s="146">
        <f t="shared" si="11"/>
        <v>8149.68</v>
      </c>
      <c r="O86" s="143">
        <v>18272.23</v>
      </c>
      <c r="P86" s="142" t="s">
        <v>194</v>
      </c>
      <c r="Q86" s="143">
        <v>6054.54</v>
      </c>
      <c r="R86" s="156">
        <f t="shared" si="12"/>
        <v>0.725088492063492</v>
      </c>
      <c r="S86" s="149"/>
      <c r="T86" s="157">
        <f t="shared" si="13"/>
        <v>-2095.14</v>
      </c>
      <c r="U86" s="163"/>
      <c r="V86" s="158">
        <v>5670</v>
      </c>
      <c r="W86" s="159">
        <v>0.3234</v>
      </c>
      <c r="X86" s="158">
        <v>1833.678</v>
      </c>
      <c r="Y86" s="158">
        <f t="shared" si="14"/>
        <v>17010</v>
      </c>
      <c r="Z86" s="158">
        <f t="shared" si="15"/>
        <v>5501.034</v>
      </c>
      <c r="AA86" s="164">
        <v>9847.89</v>
      </c>
      <c r="AB86" s="159">
        <f t="shared" si="16"/>
        <v>0.348448246274075</v>
      </c>
      <c r="AC86" s="164">
        <v>3431.48</v>
      </c>
      <c r="AD86" s="164">
        <f t="shared" si="17"/>
        <v>-2069.554</v>
      </c>
      <c r="AE86" s="164"/>
    </row>
    <row r="87" spans="1:31" s="99" customFormat="1" ht="15" customHeight="1">
      <c r="A87" s="133">
        <v>85</v>
      </c>
      <c r="B87" s="134">
        <v>104429</v>
      </c>
      <c r="C87" s="135" t="s">
        <v>195</v>
      </c>
      <c r="D87" s="134" t="s">
        <v>189</v>
      </c>
      <c r="E87" s="134">
        <v>2</v>
      </c>
      <c r="F87" s="134" t="s">
        <v>34</v>
      </c>
      <c r="G87" s="139"/>
      <c r="H87" s="138">
        <v>50</v>
      </c>
      <c r="I87" s="138">
        <f t="shared" si="9"/>
        <v>200</v>
      </c>
      <c r="J87" s="144">
        <v>6660</v>
      </c>
      <c r="K87" s="145">
        <v>0.2975</v>
      </c>
      <c r="L87" s="146">
        <v>1981.35</v>
      </c>
      <c r="M87" s="146">
        <f t="shared" si="10"/>
        <v>26640</v>
      </c>
      <c r="N87" s="146">
        <f t="shared" si="11"/>
        <v>7925.4</v>
      </c>
      <c r="O87" s="143">
        <v>18509.12</v>
      </c>
      <c r="P87" s="142" t="s">
        <v>196</v>
      </c>
      <c r="Q87" s="143">
        <v>4699.26</v>
      </c>
      <c r="R87" s="156">
        <f t="shared" si="12"/>
        <v>0.694786786786787</v>
      </c>
      <c r="S87" s="149"/>
      <c r="T87" s="157">
        <f t="shared" si="13"/>
        <v>-3226.14</v>
      </c>
      <c r="U87" s="163"/>
      <c r="V87" s="158">
        <v>5994</v>
      </c>
      <c r="W87" s="159">
        <v>0.2975</v>
      </c>
      <c r="X87" s="158">
        <v>1783.215</v>
      </c>
      <c r="Y87" s="158">
        <f t="shared" si="14"/>
        <v>17982</v>
      </c>
      <c r="Z87" s="158">
        <f t="shared" si="15"/>
        <v>5349.645</v>
      </c>
      <c r="AA87" s="164">
        <v>9775.85</v>
      </c>
      <c r="AB87" s="159">
        <f t="shared" si="16"/>
        <v>0.289876583621885</v>
      </c>
      <c r="AC87" s="164">
        <v>2833.79</v>
      </c>
      <c r="AD87" s="164">
        <f t="shared" si="17"/>
        <v>-2515.855</v>
      </c>
      <c r="AE87" s="164"/>
    </row>
    <row r="88" spans="1:31" s="99" customFormat="1" ht="15" customHeight="1">
      <c r="A88" s="133">
        <v>86</v>
      </c>
      <c r="B88" s="134">
        <v>122906</v>
      </c>
      <c r="C88" s="135" t="s">
        <v>197</v>
      </c>
      <c r="D88" s="134" t="s">
        <v>189</v>
      </c>
      <c r="E88" s="134"/>
      <c r="F88" s="134" t="s">
        <v>34</v>
      </c>
      <c r="G88" s="139"/>
      <c r="H88" s="138">
        <v>50</v>
      </c>
      <c r="I88" s="138">
        <f t="shared" si="9"/>
        <v>200</v>
      </c>
      <c r="J88" s="144">
        <v>7056</v>
      </c>
      <c r="K88" s="145">
        <v>0.30625</v>
      </c>
      <c r="L88" s="146">
        <v>2160.9</v>
      </c>
      <c r="M88" s="146">
        <f t="shared" si="10"/>
        <v>28224</v>
      </c>
      <c r="N88" s="146">
        <f t="shared" si="11"/>
        <v>8643.6</v>
      </c>
      <c r="O88" s="143">
        <v>17696.47</v>
      </c>
      <c r="P88" s="142" t="s">
        <v>198</v>
      </c>
      <c r="Q88" s="143">
        <v>6687.55</v>
      </c>
      <c r="R88" s="156">
        <f t="shared" si="12"/>
        <v>0.627000779478458</v>
      </c>
      <c r="S88" s="149"/>
      <c r="T88" s="157">
        <f t="shared" si="13"/>
        <v>-1956.05</v>
      </c>
      <c r="U88" s="163"/>
      <c r="V88" s="158">
        <v>6350.4</v>
      </c>
      <c r="W88" s="159">
        <v>0.30625</v>
      </c>
      <c r="X88" s="158">
        <v>1944.81</v>
      </c>
      <c r="Y88" s="158">
        <f t="shared" si="14"/>
        <v>19051.2</v>
      </c>
      <c r="Z88" s="158">
        <f t="shared" si="15"/>
        <v>5834.43</v>
      </c>
      <c r="AA88" s="164">
        <v>13134.23</v>
      </c>
      <c r="AB88" s="159">
        <f t="shared" si="16"/>
        <v>0.333237654586527</v>
      </c>
      <c r="AC88" s="164">
        <v>4376.82</v>
      </c>
      <c r="AD88" s="164">
        <f t="shared" si="17"/>
        <v>-1457.61</v>
      </c>
      <c r="AE88" s="164"/>
    </row>
    <row r="89" spans="1:31" s="99" customFormat="1" ht="15" customHeight="1">
      <c r="A89" s="133">
        <v>87</v>
      </c>
      <c r="B89" s="134">
        <v>570</v>
      </c>
      <c r="C89" s="135" t="s">
        <v>199</v>
      </c>
      <c r="D89" s="134" t="s">
        <v>189</v>
      </c>
      <c r="E89" s="134"/>
      <c r="F89" s="134" t="s">
        <v>34</v>
      </c>
      <c r="G89" s="139"/>
      <c r="H89" s="138">
        <v>50</v>
      </c>
      <c r="I89" s="138">
        <f t="shared" si="9"/>
        <v>200</v>
      </c>
      <c r="J89" s="144">
        <v>7200</v>
      </c>
      <c r="K89" s="145">
        <v>0.30625</v>
      </c>
      <c r="L89" s="146">
        <v>2205</v>
      </c>
      <c r="M89" s="146">
        <f t="shared" si="10"/>
        <v>28800</v>
      </c>
      <c r="N89" s="146">
        <f t="shared" si="11"/>
        <v>8820</v>
      </c>
      <c r="O89" s="143">
        <v>21771.08</v>
      </c>
      <c r="P89" s="142" t="s">
        <v>200</v>
      </c>
      <c r="Q89" s="143">
        <v>7080.5</v>
      </c>
      <c r="R89" s="156">
        <f t="shared" si="12"/>
        <v>0.755940277777778</v>
      </c>
      <c r="S89" s="149"/>
      <c r="T89" s="157">
        <f t="shared" si="13"/>
        <v>-1739.5</v>
      </c>
      <c r="U89" s="163"/>
      <c r="V89" s="158">
        <v>6480</v>
      </c>
      <c r="W89" s="159">
        <v>0.30625</v>
      </c>
      <c r="X89" s="158">
        <v>1984.5</v>
      </c>
      <c r="Y89" s="158">
        <f t="shared" si="14"/>
        <v>19440</v>
      </c>
      <c r="Z89" s="158">
        <f t="shared" si="15"/>
        <v>5953.5</v>
      </c>
      <c r="AA89" s="164">
        <v>13068.33</v>
      </c>
      <c r="AB89" s="159">
        <f t="shared" si="16"/>
        <v>0.33403120368096</v>
      </c>
      <c r="AC89" s="164">
        <v>4365.23</v>
      </c>
      <c r="AD89" s="164">
        <f t="shared" si="17"/>
        <v>-1588.27</v>
      </c>
      <c r="AE89" s="164"/>
    </row>
    <row r="90" spans="1:31" s="99" customFormat="1" ht="15" customHeight="1">
      <c r="A90" s="133">
        <v>88</v>
      </c>
      <c r="B90" s="134">
        <v>119263</v>
      </c>
      <c r="C90" s="135" t="s">
        <v>201</v>
      </c>
      <c r="D90" s="134" t="s">
        <v>189</v>
      </c>
      <c r="E90" s="134">
        <v>3</v>
      </c>
      <c r="F90" s="134" t="s">
        <v>34</v>
      </c>
      <c r="G90" s="139"/>
      <c r="H90" s="138">
        <v>50</v>
      </c>
      <c r="I90" s="138">
        <f t="shared" si="9"/>
        <v>200</v>
      </c>
      <c r="J90" s="144">
        <v>7200</v>
      </c>
      <c r="K90" s="145">
        <v>0.30625</v>
      </c>
      <c r="L90" s="146">
        <v>2205</v>
      </c>
      <c r="M90" s="146">
        <f t="shared" si="10"/>
        <v>28800</v>
      </c>
      <c r="N90" s="146">
        <f t="shared" si="11"/>
        <v>8820</v>
      </c>
      <c r="O90" s="143">
        <v>31970.9</v>
      </c>
      <c r="P90" s="142" t="s">
        <v>202</v>
      </c>
      <c r="Q90" s="143">
        <v>9111.17</v>
      </c>
      <c r="R90" s="160">
        <f t="shared" si="12"/>
        <v>1.11010069444444</v>
      </c>
      <c r="S90" s="161">
        <v>300</v>
      </c>
      <c r="T90" s="157">
        <f t="shared" si="13"/>
        <v>291.17</v>
      </c>
      <c r="U90" s="162">
        <f>T90*0.1</f>
        <v>29.117</v>
      </c>
      <c r="V90" s="158">
        <v>6480</v>
      </c>
      <c r="W90" s="159">
        <v>0.30625</v>
      </c>
      <c r="X90" s="158">
        <v>1984.5</v>
      </c>
      <c r="Y90" s="158">
        <f t="shared" si="14"/>
        <v>19440</v>
      </c>
      <c r="Z90" s="158">
        <f t="shared" si="15"/>
        <v>5953.5</v>
      </c>
      <c r="AA90" s="164">
        <v>16700.04</v>
      </c>
      <c r="AB90" s="159">
        <f t="shared" si="16"/>
        <v>0.315163915775052</v>
      </c>
      <c r="AC90" s="164">
        <v>5263.25</v>
      </c>
      <c r="AD90" s="164">
        <f t="shared" si="17"/>
        <v>-690.25</v>
      </c>
      <c r="AE90" s="164"/>
    </row>
    <row r="91" spans="1:31" s="99" customFormat="1" ht="15" customHeight="1">
      <c r="A91" s="133">
        <v>89</v>
      </c>
      <c r="B91" s="134">
        <v>113833</v>
      </c>
      <c r="C91" s="135" t="s">
        <v>203</v>
      </c>
      <c r="D91" s="134" t="s">
        <v>189</v>
      </c>
      <c r="E91" s="134"/>
      <c r="F91" s="134" t="s">
        <v>34</v>
      </c>
      <c r="G91" s="139"/>
      <c r="H91" s="138">
        <v>50</v>
      </c>
      <c r="I91" s="138">
        <f t="shared" si="9"/>
        <v>200</v>
      </c>
      <c r="J91" s="144">
        <v>7380</v>
      </c>
      <c r="K91" s="145">
        <v>0.34125</v>
      </c>
      <c r="L91" s="146">
        <v>2518.425</v>
      </c>
      <c r="M91" s="146">
        <f t="shared" si="10"/>
        <v>29520</v>
      </c>
      <c r="N91" s="146">
        <f t="shared" si="11"/>
        <v>10073.7</v>
      </c>
      <c r="O91" s="143">
        <v>24407.97</v>
      </c>
      <c r="P91" s="142" t="s">
        <v>204</v>
      </c>
      <c r="Q91" s="143">
        <v>9041.55</v>
      </c>
      <c r="R91" s="156">
        <f t="shared" si="12"/>
        <v>0.82682825203252</v>
      </c>
      <c r="S91" s="149"/>
      <c r="T91" s="157">
        <f t="shared" si="13"/>
        <v>-1032.15</v>
      </c>
      <c r="U91" s="163"/>
      <c r="V91" s="158">
        <v>6642</v>
      </c>
      <c r="W91" s="159">
        <v>0.34125</v>
      </c>
      <c r="X91" s="158">
        <v>2266.5825</v>
      </c>
      <c r="Y91" s="158">
        <f t="shared" si="14"/>
        <v>19926</v>
      </c>
      <c r="Z91" s="158">
        <f t="shared" si="15"/>
        <v>6799.7475</v>
      </c>
      <c r="AA91" s="164">
        <v>16651.31</v>
      </c>
      <c r="AB91" s="159">
        <f t="shared" si="16"/>
        <v>0.368102569707729</v>
      </c>
      <c r="AC91" s="164">
        <v>6129.39</v>
      </c>
      <c r="AD91" s="164">
        <f t="shared" si="17"/>
        <v>-670.3575</v>
      </c>
      <c r="AE91" s="164"/>
    </row>
    <row r="92" spans="1:31" s="99" customFormat="1" ht="15" customHeight="1">
      <c r="A92" s="133">
        <v>90</v>
      </c>
      <c r="B92" s="134">
        <v>113025</v>
      </c>
      <c r="C92" s="135" t="s">
        <v>205</v>
      </c>
      <c r="D92" s="134" t="s">
        <v>189</v>
      </c>
      <c r="E92" s="134"/>
      <c r="F92" s="134" t="s">
        <v>34</v>
      </c>
      <c r="G92" s="139"/>
      <c r="H92" s="138">
        <v>50</v>
      </c>
      <c r="I92" s="138">
        <f t="shared" si="9"/>
        <v>200</v>
      </c>
      <c r="J92" s="144">
        <v>7380</v>
      </c>
      <c r="K92" s="145">
        <v>0.315</v>
      </c>
      <c r="L92" s="146">
        <v>2324.7</v>
      </c>
      <c r="M92" s="146">
        <f t="shared" si="10"/>
        <v>29520</v>
      </c>
      <c r="N92" s="146">
        <f t="shared" si="11"/>
        <v>9298.8</v>
      </c>
      <c r="O92" s="143">
        <v>26537.13</v>
      </c>
      <c r="P92" s="142" t="s">
        <v>142</v>
      </c>
      <c r="Q92" s="143">
        <v>8417.47</v>
      </c>
      <c r="R92" s="156">
        <f t="shared" si="12"/>
        <v>0.898954268292683</v>
      </c>
      <c r="S92" s="149"/>
      <c r="T92" s="157">
        <f t="shared" si="13"/>
        <v>-881.33</v>
      </c>
      <c r="U92" s="163"/>
      <c r="V92" s="158">
        <v>6642</v>
      </c>
      <c r="W92" s="159">
        <v>0.315</v>
      </c>
      <c r="X92" s="158">
        <v>2092.23</v>
      </c>
      <c r="Y92" s="158">
        <f t="shared" si="14"/>
        <v>19926</v>
      </c>
      <c r="Z92" s="158">
        <f t="shared" si="15"/>
        <v>6276.69</v>
      </c>
      <c r="AA92" s="164">
        <v>14015.94</v>
      </c>
      <c r="AB92" s="159">
        <f t="shared" si="16"/>
        <v>0.24700733593323</v>
      </c>
      <c r="AC92" s="164">
        <v>3462.04</v>
      </c>
      <c r="AD92" s="164">
        <f t="shared" si="17"/>
        <v>-2814.65</v>
      </c>
      <c r="AE92" s="164"/>
    </row>
    <row r="93" spans="1:31" s="99" customFormat="1" ht="15" customHeight="1">
      <c r="A93" s="133">
        <v>91</v>
      </c>
      <c r="B93" s="134">
        <v>752</v>
      </c>
      <c r="C93" s="135" t="s">
        <v>206</v>
      </c>
      <c r="D93" s="134" t="s">
        <v>189</v>
      </c>
      <c r="E93" s="134">
        <v>4</v>
      </c>
      <c r="F93" s="134" t="s">
        <v>34</v>
      </c>
      <c r="G93" s="139"/>
      <c r="H93" s="138">
        <v>50</v>
      </c>
      <c r="I93" s="138">
        <f t="shared" si="9"/>
        <v>200</v>
      </c>
      <c r="J93" s="144">
        <v>7416</v>
      </c>
      <c r="K93" s="145">
        <v>0.319375</v>
      </c>
      <c r="L93" s="146">
        <v>2368.485</v>
      </c>
      <c r="M93" s="146">
        <f t="shared" si="10"/>
        <v>29664</v>
      </c>
      <c r="N93" s="146">
        <f t="shared" si="11"/>
        <v>9473.94</v>
      </c>
      <c r="O93" s="143">
        <v>15440.4</v>
      </c>
      <c r="P93" s="142" t="s">
        <v>207</v>
      </c>
      <c r="Q93" s="143">
        <v>4072.54</v>
      </c>
      <c r="R93" s="156">
        <f t="shared" si="12"/>
        <v>0.520509708737864</v>
      </c>
      <c r="S93" s="149"/>
      <c r="T93" s="157">
        <f t="shared" si="13"/>
        <v>-5401.4</v>
      </c>
      <c r="U93" s="163"/>
      <c r="V93" s="158">
        <v>6674.4</v>
      </c>
      <c r="W93" s="159">
        <v>0.319375</v>
      </c>
      <c r="X93" s="158">
        <v>2131.6365</v>
      </c>
      <c r="Y93" s="158">
        <f t="shared" si="14"/>
        <v>20023.2</v>
      </c>
      <c r="Z93" s="158">
        <f t="shared" si="15"/>
        <v>6394.9095</v>
      </c>
      <c r="AA93" s="164">
        <v>9310.91</v>
      </c>
      <c r="AB93" s="159">
        <f t="shared" si="16"/>
        <v>0.303974584653917</v>
      </c>
      <c r="AC93" s="164">
        <v>2830.28</v>
      </c>
      <c r="AD93" s="164">
        <f t="shared" si="17"/>
        <v>-3564.6295</v>
      </c>
      <c r="AE93" s="164"/>
    </row>
    <row r="94" spans="1:31" s="99" customFormat="1" ht="15" customHeight="1">
      <c r="A94" s="133">
        <v>92</v>
      </c>
      <c r="B94" s="134">
        <v>112888</v>
      </c>
      <c r="C94" s="135" t="s">
        <v>208</v>
      </c>
      <c r="D94" s="134" t="s">
        <v>189</v>
      </c>
      <c r="E94" s="134"/>
      <c r="F94" s="134" t="s">
        <v>34</v>
      </c>
      <c r="G94" s="139"/>
      <c r="H94" s="138">
        <v>50</v>
      </c>
      <c r="I94" s="138">
        <f aca="true" t="shared" si="18" ref="I94:I144">H94*4</f>
        <v>200</v>
      </c>
      <c r="J94" s="144">
        <v>7416</v>
      </c>
      <c r="K94" s="145">
        <v>0.319375</v>
      </c>
      <c r="L94" s="146">
        <v>2368.485</v>
      </c>
      <c r="M94" s="146">
        <f t="shared" si="10"/>
        <v>29664</v>
      </c>
      <c r="N94" s="146">
        <f t="shared" si="11"/>
        <v>9473.94</v>
      </c>
      <c r="O94" s="143">
        <v>25179.35</v>
      </c>
      <c r="P94" s="142" t="s">
        <v>209</v>
      </c>
      <c r="Q94" s="143">
        <v>5141.01</v>
      </c>
      <c r="R94" s="156">
        <f t="shared" si="12"/>
        <v>0.848818433117584</v>
      </c>
      <c r="S94" s="149"/>
      <c r="T94" s="157">
        <f t="shared" si="13"/>
        <v>-4332.93</v>
      </c>
      <c r="U94" s="163"/>
      <c r="V94" s="158">
        <v>6674.4</v>
      </c>
      <c r="W94" s="159">
        <v>0.319375</v>
      </c>
      <c r="X94" s="158">
        <v>2131.6365</v>
      </c>
      <c r="Y94" s="158">
        <f t="shared" si="14"/>
        <v>20023.2</v>
      </c>
      <c r="Z94" s="158">
        <f t="shared" si="15"/>
        <v>6394.9095</v>
      </c>
      <c r="AA94" s="164">
        <v>10396.36</v>
      </c>
      <c r="AB94" s="159">
        <f t="shared" si="16"/>
        <v>0.264934073079424</v>
      </c>
      <c r="AC94" s="164">
        <v>2754.35</v>
      </c>
      <c r="AD94" s="164">
        <f t="shared" si="17"/>
        <v>-3640.5595</v>
      </c>
      <c r="AE94" s="164"/>
    </row>
    <row r="95" spans="1:31" s="99" customFormat="1" ht="15" customHeight="1">
      <c r="A95" s="133">
        <v>93</v>
      </c>
      <c r="B95" s="134">
        <v>138202</v>
      </c>
      <c r="C95" s="135" t="s">
        <v>210</v>
      </c>
      <c r="D95" s="134" t="s">
        <v>189</v>
      </c>
      <c r="E95" s="134">
        <v>5</v>
      </c>
      <c r="F95" s="134" t="s">
        <v>34</v>
      </c>
      <c r="G95" s="139"/>
      <c r="H95" s="138">
        <v>50</v>
      </c>
      <c r="I95" s="138">
        <f t="shared" si="18"/>
        <v>200</v>
      </c>
      <c r="J95" s="144">
        <v>7500</v>
      </c>
      <c r="K95" s="145">
        <v>0.28875</v>
      </c>
      <c r="L95" s="146">
        <v>2165.625</v>
      </c>
      <c r="M95" s="146">
        <f t="shared" si="10"/>
        <v>30000</v>
      </c>
      <c r="N95" s="146">
        <f t="shared" si="11"/>
        <v>8662.5</v>
      </c>
      <c r="O95" s="143">
        <v>23775</v>
      </c>
      <c r="P95" s="142" t="s">
        <v>211</v>
      </c>
      <c r="Q95" s="143">
        <v>8868.36</v>
      </c>
      <c r="R95" s="156">
        <f t="shared" si="12"/>
        <v>0.7925</v>
      </c>
      <c r="S95" s="149"/>
      <c r="T95" s="157">
        <f t="shared" si="13"/>
        <v>205.860000000001</v>
      </c>
      <c r="U95" s="162">
        <f>T95*0.1</f>
        <v>20.5860000000001</v>
      </c>
      <c r="V95" s="158">
        <v>6750</v>
      </c>
      <c r="W95" s="159">
        <v>0.28875</v>
      </c>
      <c r="X95" s="158">
        <v>1949.0625</v>
      </c>
      <c r="Y95" s="158">
        <f t="shared" si="14"/>
        <v>20250</v>
      </c>
      <c r="Z95" s="158">
        <f t="shared" si="15"/>
        <v>5847.1875</v>
      </c>
      <c r="AA95" s="164">
        <v>14562.97</v>
      </c>
      <c r="AB95" s="159">
        <f t="shared" si="16"/>
        <v>0.426695241423968</v>
      </c>
      <c r="AC95" s="164">
        <v>6213.95</v>
      </c>
      <c r="AD95" s="164">
        <f t="shared" si="17"/>
        <v>366.7625</v>
      </c>
      <c r="AE95" s="167">
        <f>AD95*0.1</f>
        <v>36.67625</v>
      </c>
    </row>
    <row r="96" spans="1:31" s="99" customFormat="1" ht="15" customHeight="1">
      <c r="A96" s="133">
        <v>94</v>
      </c>
      <c r="B96" s="134">
        <v>113008</v>
      </c>
      <c r="C96" s="135" t="s">
        <v>212</v>
      </c>
      <c r="D96" s="134" t="s">
        <v>189</v>
      </c>
      <c r="E96" s="134"/>
      <c r="F96" s="134" t="s">
        <v>34</v>
      </c>
      <c r="G96" s="139"/>
      <c r="H96" s="138">
        <v>50</v>
      </c>
      <c r="I96" s="138">
        <f t="shared" si="18"/>
        <v>200</v>
      </c>
      <c r="J96" s="144">
        <v>9075</v>
      </c>
      <c r="K96" s="145">
        <v>0.245</v>
      </c>
      <c r="L96" s="146">
        <v>2223.375</v>
      </c>
      <c r="M96" s="146">
        <f t="shared" si="10"/>
        <v>36300</v>
      </c>
      <c r="N96" s="146">
        <f t="shared" si="11"/>
        <v>8893.5</v>
      </c>
      <c r="O96" s="143">
        <v>31769.53</v>
      </c>
      <c r="P96" s="142" t="s">
        <v>213</v>
      </c>
      <c r="Q96" s="143">
        <v>3450.47</v>
      </c>
      <c r="R96" s="156">
        <f t="shared" si="12"/>
        <v>0.875193663911846</v>
      </c>
      <c r="S96" s="149"/>
      <c r="T96" s="157">
        <f t="shared" si="13"/>
        <v>-5443.03</v>
      </c>
      <c r="U96" s="163"/>
      <c r="V96" s="158">
        <v>8167.5</v>
      </c>
      <c r="W96" s="159">
        <v>0.245</v>
      </c>
      <c r="X96" s="158">
        <v>2001.0375</v>
      </c>
      <c r="Y96" s="158">
        <f t="shared" si="14"/>
        <v>24502.5</v>
      </c>
      <c r="Z96" s="158">
        <f t="shared" si="15"/>
        <v>6003.1125</v>
      </c>
      <c r="AA96" s="164">
        <v>18762.83</v>
      </c>
      <c r="AB96" s="159">
        <f t="shared" si="16"/>
        <v>0.13434487228206</v>
      </c>
      <c r="AC96" s="164">
        <v>2520.69</v>
      </c>
      <c r="AD96" s="164">
        <f t="shared" si="17"/>
        <v>-3482.4225</v>
      </c>
      <c r="AE96" s="164"/>
    </row>
    <row r="97" spans="1:31" s="99" customFormat="1" ht="15" customHeight="1">
      <c r="A97" s="133">
        <v>95</v>
      </c>
      <c r="B97" s="134">
        <v>118951</v>
      </c>
      <c r="C97" s="135" t="s">
        <v>214</v>
      </c>
      <c r="D97" s="134" t="s">
        <v>189</v>
      </c>
      <c r="E97" s="134">
        <v>6</v>
      </c>
      <c r="F97" s="134" t="s">
        <v>34</v>
      </c>
      <c r="G97" s="139"/>
      <c r="H97" s="138">
        <v>100</v>
      </c>
      <c r="I97" s="138">
        <f t="shared" si="18"/>
        <v>400</v>
      </c>
      <c r="J97" s="144">
        <v>7632</v>
      </c>
      <c r="K97" s="145">
        <v>0.2625</v>
      </c>
      <c r="L97" s="146">
        <v>2003.4</v>
      </c>
      <c r="M97" s="146">
        <f t="shared" si="10"/>
        <v>30528</v>
      </c>
      <c r="N97" s="146">
        <f t="shared" si="11"/>
        <v>8013.6</v>
      </c>
      <c r="O97" s="143">
        <v>20391.64</v>
      </c>
      <c r="P97" s="142" t="s">
        <v>215</v>
      </c>
      <c r="Q97" s="143">
        <v>6379.48</v>
      </c>
      <c r="R97" s="156">
        <f t="shared" si="12"/>
        <v>0.667965146750524</v>
      </c>
      <c r="S97" s="149"/>
      <c r="T97" s="157">
        <f t="shared" si="13"/>
        <v>-1634.12</v>
      </c>
      <c r="U97" s="163"/>
      <c r="V97" s="158">
        <v>6868.8</v>
      </c>
      <c r="W97" s="159">
        <v>0.2625</v>
      </c>
      <c r="X97" s="158">
        <v>1803.06</v>
      </c>
      <c r="Y97" s="158">
        <f t="shared" si="14"/>
        <v>20606.4</v>
      </c>
      <c r="Z97" s="158">
        <f t="shared" si="15"/>
        <v>5409.18</v>
      </c>
      <c r="AA97" s="164">
        <v>14786.29</v>
      </c>
      <c r="AB97" s="159">
        <f t="shared" si="16"/>
        <v>0.365168679905507</v>
      </c>
      <c r="AC97" s="164">
        <v>5399.49</v>
      </c>
      <c r="AD97" s="164">
        <f t="shared" si="17"/>
        <v>-9.69000000000051</v>
      </c>
      <c r="AE97" s="164"/>
    </row>
    <row r="98" spans="1:31" s="99" customFormat="1" ht="15" customHeight="1">
      <c r="A98" s="133">
        <v>96</v>
      </c>
      <c r="B98" s="134">
        <v>572</v>
      </c>
      <c r="C98" s="135" t="s">
        <v>216</v>
      </c>
      <c r="D98" s="134" t="s">
        <v>189</v>
      </c>
      <c r="E98" s="134"/>
      <c r="F98" s="134" t="s">
        <v>34</v>
      </c>
      <c r="G98" s="139"/>
      <c r="H98" s="138">
        <v>100</v>
      </c>
      <c r="I98" s="138">
        <f t="shared" si="18"/>
        <v>400</v>
      </c>
      <c r="J98" s="144">
        <v>8745</v>
      </c>
      <c r="K98" s="145">
        <v>0.28</v>
      </c>
      <c r="L98" s="146">
        <v>2448.6</v>
      </c>
      <c r="M98" s="146">
        <f t="shared" si="10"/>
        <v>34980</v>
      </c>
      <c r="N98" s="146">
        <f t="shared" si="11"/>
        <v>9794.4</v>
      </c>
      <c r="O98" s="143">
        <v>34217.91</v>
      </c>
      <c r="P98" s="142" t="s">
        <v>217</v>
      </c>
      <c r="Q98" s="143">
        <v>8477.84</v>
      </c>
      <c r="R98" s="156">
        <f t="shared" si="12"/>
        <v>0.978213550600343</v>
      </c>
      <c r="S98" s="149"/>
      <c r="T98" s="157">
        <f t="shared" si="13"/>
        <v>-1316.56</v>
      </c>
      <c r="U98" s="163"/>
      <c r="V98" s="158">
        <v>7870.5</v>
      </c>
      <c r="W98" s="159">
        <v>0.28</v>
      </c>
      <c r="X98" s="158">
        <v>2203.74</v>
      </c>
      <c r="Y98" s="158">
        <f t="shared" si="14"/>
        <v>23611.5</v>
      </c>
      <c r="Z98" s="158">
        <f t="shared" si="15"/>
        <v>6611.22</v>
      </c>
      <c r="AA98" s="164">
        <v>15580.99</v>
      </c>
      <c r="AB98" s="159">
        <f t="shared" si="16"/>
        <v>0.237131915237735</v>
      </c>
      <c r="AC98" s="164">
        <v>3694.75</v>
      </c>
      <c r="AD98" s="164">
        <f t="shared" si="17"/>
        <v>-2916.47</v>
      </c>
      <c r="AE98" s="164"/>
    </row>
    <row r="99" spans="1:31" s="99" customFormat="1" ht="15" customHeight="1">
      <c r="A99" s="133">
        <v>97</v>
      </c>
      <c r="B99" s="134">
        <v>329</v>
      </c>
      <c r="C99" s="135" t="s">
        <v>218</v>
      </c>
      <c r="D99" s="134" t="s">
        <v>189</v>
      </c>
      <c r="E99" s="134">
        <v>7</v>
      </c>
      <c r="F99" s="134" t="s">
        <v>34</v>
      </c>
      <c r="G99" s="139"/>
      <c r="H99" s="138">
        <v>100</v>
      </c>
      <c r="I99" s="138">
        <f t="shared" si="18"/>
        <v>400</v>
      </c>
      <c r="J99" s="144">
        <v>9405</v>
      </c>
      <c r="K99" s="145">
        <v>0.30625</v>
      </c>
      <c r="L99" s="146">
        <v>2880.28125</v>
      </c>
      <c r="M99" s="146">
        <f t="shared" si="10"/>
        <v>37620</v>
      </c>
      <c r="N99" s="146">
        <f t="shared" si="11"/>
        <v>11521.125</v>
      </c>
      <c r="O99" s="143">
        <v>28811.04</v>
      </c>
      <c r="P99" s="142" t="s">
        <v>219</v>
      </c>
      <c r="Q99" s="143">
        <v>9906.52</v>
      </c>
      <c r="R99" s="156">
        <f t="shared" si="12"/>
        <v>0.76584370015949</v>
      </c>
      <c r="S99" s="149"/>
      <c r="T99" s="157">
        <f t="shared" si="13"/>
        <v>-1614.605</v>
      </c>
      <c r="U99" s="163"/>
      <c r="V99" s="158">
        <v>8464.5</v>
      </c>
      <c r="W99" s="159">
        <v>0.30625</v>
      </c>
      <c r="X99" s="158">
        <v>2592.253125</v>
      </c>
      <c r="Y99" s="158">
        <f t="shared" si="14"/>
        <v>25393.5</v>
      </c>
      <c r="Z99" s="158">
        <f t="shared" si="15"/>
        <v>7776.759375</v>
      </c>
      <c r="AA99" s="164">
        <v>19825.39</v>
      </c>
      <c r="AB99" s="159">
        <f t="shared" si="16"/>
        <v>0.280094868247232</v>
      </c>
      <c r="AC99" s="164">
        <v>5552.99</v>
      </c>
      <c r="AD99" s="164">
        <f t="shared" si="17"/>
        <v>-2223.769375</v>
      </c>
      <c r="AE99" s="164"/>
    </row>
    <row r="100" spans="1:31" s="99" customFormat="1" ht="15" customHeight="1">
      <c r="A100" s="133">
        <v>98</v>
      </c>
      <c r="B100" s="134">
        <v>114286</v>
      </c>
      <c r="C100" s="135" t="s">
        <v>220</v>
      </c>
      <c r="D100" s="134" t="s">
        <v>189</v>
      </c>
      <c r="E100" s="134"/>
      <c r="F100" s="134" t="s">
        <v>34</v>
      </c>
      <c r="G100" s="139"/>
      <c r="H100" s="138">
        <v>100</v>
      </c>
      <c r="I100" s="138">
        <f t="shared" si="18"/>
        <v>400</v>
      </c>
      <c r="J100" s="144">
        <v>9570</v>
      </c>
      <c r="K100" s="145">
        <v>0.315</v>
      </c>
      <c r="L100" s="146">
        <v>3014.55</v>
      </c>
      <c r="M100" s="146">
        <f t="shared" si="10"/>
        <v>38280</v>
      </c>
      <c r="N100" s="146">
        <f t="shared" si="11"/>
        <v>12058.2</v>
      </c>
      <c r="O100" s="143">
        <v>40603.59</v>
      </c>
      <c r="P100" s="142" t="s">
        <v>221</v>
      </c>
      <c r="Q100" s="143">
        <v>13817.5</v>
      </c>
      <c r="R100" s="160">
        <f t="shared" si="12"/>
        <v>1.06069984326019</v>
      </c>
      <c r="S100" s="161">
        <v>300</v>
      </c>
      <c r="T100" s="157">
        <f t="shared" si="13"/>
        <v>1759.3</v>
      </c>
      <c r="U100" s="162">
        <f>T100*0.1</f>
        <v>175.93</v>
      </c>
      <c r="V100" s="158">
        <v>8613</v>
      </c>
      <c r="W100" s="159">
        <v>0.315</v>
      </c>
      <c r="X100" s="158">
        <v>2713.095</v>
      </c>
      <c r="Y100" s="158">
        <f t="shared" si="14"/>
        <v>25839</v>
      </c>
      <c r="Z100" s="158">
        <f t="shared" si="15"/>
        <v>8139.285</v>
      </c>
      <c r="AA100" s="164">
        <v>19835.85</v>
      </c>
      <c r="AB100" s="159">
        <f t="shared" si="16"/>
        <v>0.293001812375068</v>
      </c>
      <c r="AC100" s="164">
        <v>5811.94</v>
      </c>
      <c r="AD100" s="164">
        <f t="shared" si="17"/>
        <v>-2327.345</v>
      </c>
      <c r="AE100" s="164"/>
    </row>
    <row r="101" spans="1:31" s="99" customFormat="1" ht="15" customHeight="1">
      <c r="A101" s="133">
        <v>99</v>
      </c>
      <c r="B101" s="134">
        <v>747</v>
      </c>
      <c r="C101" s="135" t="s">
        <v>222</v>
      </c>
      <c r="D101" s="134" t="s">
        <v>189</v>
      </c>
      <c r="E101" s="134"/>
      <c r="F101" s="134" t="s">
        <v>34</v>
      </c>
      <c r="G101" s="139"/>
      <c r="H101" s="138">
        <v>100</v>
      </c>
      <c r="I101" s="138">
        <f t="shared" si="18"/>
        <v>400</v>
      </c>
      <c r="J101" s="144">
        <v>10230</v>
      </c>
      <c r="K101" s="145">
        <v>0.28875</v>
      </c>
      <c r="L101" s="146">
        <v>2953.9125</v>
      </c>
      <c r="M101" s="146">
        <f t="shared" si="10"/>
        <v>40920</v>
      </c>
      <c r="N101" s="146">
        <f t="shared" si="11"/>
        <v>11815.65</v>
      </c>
      <c r="O101" s="143">
        <v>34492.65</v>
      </c>
      <c r="P101" s="142" t="s">
        <v>223</v>
      </c>
      <c r="Q101" s="143">
        <v>10024.56</v>
      </c>
      <c r="R101" s="156">
        <f t="shared" si="12"/>
        <v>0.842928885630499</v>
      </c>
      <c r="S101" s="149"/>
      <c r="T101" s="157">
        <f t="shared" si="13"/>
        <v>-1791.09</v>
      </c>
      <c r="U101" s="163"/>
      <c r="V101" s="158">
        <v>9207</v>
      </c>
      <c r="W101" s="159">
        <v>0.28875</v>
      </c>
      <c r="X101" s="158">
        <v>2658.52125</v>
      </c>
      <c r="Y101" s="158">
        <f t="shared" si="14"/>
        <v>27621</v>
      </c>
      <c r="Z101" s="158">
        <f t="shared" si="15"/>
        <v>7975.56375</v>
      </c>
      <c r="AA101" s="164">
        <v>14980.34</v>
      </c>
      <c r="AB101" s="159">
        <f t="shared" si="16"/>
        <v>0.282064359019889</v>
      </c>
      <c r="AC101" s="164">
        <v>4225.42</v>
      </c>
      <c r="AD101" s="164">
        <f t="shared" si="17"/>
        <v>-3750.14375</v>
      </c>
      <c r="AE101" s="164"/>
    </row>
    <row r="102" spans="1:31" s="99" customFormat="1" ht="15" customHeight="1">
      <c r="A102" s="133">
        <v>100</v>
      </c>
      <c r="B102" s="134">
        <v>106569</v>
      </c>
      <c r="C102" s="135" t="s">
        <v>224</v>
      </c>
      <c r="D102" s="134" t="s">
        <v>189</v>
      </c>
      <c r="E102" s="134">
        <v>8</v>
      </c>
      <c r="F102" s="134" t="s">
        <v>34</v>
      </c>
      <c r="G102" s="139"/>
      <c r="H102" s="138">
        <v>100</v>
      </c>
      <c r="I102" s="138">
        <f t="shared" si="18"/>
        <v>400</v>
      </c>
      <c r="J102" s="144">
        <v>10395</v>
      </c>
      <c r="K102" s="145">
        <v>0.319375</v>
      </c>
      <c r="L102" s="146">
        <v>3319.903125</v>
      </c>
      <c r="M102" s="146">
        <f t="shared" si="10"/>
        <v>41580</v>
      </c>
      <c r="N102" s="146">
        <f t="shared" si="11"/>
        <v>13279.6125</v>
      </c>
      <c r="O102" s="143">
        <v>48040.79</v>
      </c>
      <c r="P102" s="142" t="s">
        <v>105</v>
      </c>
      <c r="Q102" s="143">
        <v>11509.45</v>
      </c>
      <c r="R102" s="160">
        <f t="shared" si="12"/>
        <v>1.15538215488216</v>
      </c>
      <c r="S102" s="161">
        <v>100</v>
      </c>
      <c r="T102" s="157">
        <f t="shared" si="13"/>
        <v>-1770.1625</v>
      </c>
      <c r="U102" s="163"/>
      <c r="V102" s="158">
        <v>9355.5</v>
      </c>
      <c r="W102" s="159">
        <v>0.319375</v>
      </c>
      <c r="X102" s="158">
        <v>2987.9128125</v>
      </c>
      <c r="Y102" s="158">
        <f t="shared" si="14"/>
        <v>28066.5</v>
      </c>
      <c r="Z102" s="158">
        <f t="shared" si="15"/>
        <v>8963.7384375</v>
      </c>
      <c r="AA102" s="164">
        <v>15060.23</v>
      </c>
      <c r="AB102" s="159">
        <f t="shared" si="16"/>
        <v>0.283980390737725</v>
      </c>
      <c r="AC102" s="164">
        <v>4276.81</v>
      </c>
      <c r="AD102" s="164">
        <f t="shared" si="17"/>
        <v>-4686.9284375</v>
      </c>
      <c r="AE102" s="164"/>
    </row>
    <row r="103" spans="1:31" s="99" customFormat="1" ht="15" customHeight="1">
      <c r="A103" s="133">
        <v>101</v>
      </c>
      <c r="B103" s="134">
        <v>101453</v>
      </c>
      <c r="C103" s="135" t="s">
        <v>225</v>
      </c>
      <c r="D103" s="134" t="s">
        <v>189</v>
      </c>
      <c r="E103" s="134"/>
      <c r="F103" s="134" t="s">
        <v>34</v>
      </c>
      <c r="G103" s="139"/>
      <c r="H103" s="138">
        <v>100</v>
      </c>
      <c r="I103" s="138">
        <f t="shared" si="18"/>
        <v>400</v>
      </c>
      <c r="J103" s="144">
        <v>10725</v>
      </c>
      <c r="K103" s="145">
        <v>0.30625</v>
      </c>
      <c r="L103" s="146">
        <v>3284.53125</v>
      </c>
      <c r="M103" s="146">
        <f t="shared" si="10"/>
        <v>42900</v>
      </c>
      <c r="N103" s="146">
        <f t="shared" si="11"/>
        <v>13138.125</v>
      </c>
      <c r="O103" s="143">
        <v>42953.52</v>
      </c>
      <c r="P103" s="142" t="s">
        <v>226</v>
      </c>
      <c r="Q103" s="143">
        <v>14330.56</v>
      </c>
      <c r="R103" s="160">
        <f t="shared" si="12"/>
        <v>1.00124755244755</v>
      </c>
      <c r="S103" s="161">
        <v>200</v>
      </c>
      <c r="T103" s="157">
        <f t="shared" si="13"/>
        <v>1192.435</v>
      </c>
      <c r="U103" s="162">
        <f>T103*0.1</f>
        <v>119.2435</v>
      </c>
      <c r="V103" s="158">
        <v>9652.5</v>
      </c>
      <c r="W103" s="159">
        <v>0.30625</v>
      </c>
      <c r="X103" s="158">
        <v>2956.078125</v>
      </c>
      <c r="Y103" s="158">
        <f t="shared" si="14"/>
        <v>28957.5</v>
      </c>
      <c r="Z103" s="158">
        <f t="shared" si="15"/>
        <v>8868.234375</v>
      </c>
      <c r="AA103" s="164">
        <v>13458.49</v>
      </c>
      <c r="AB103" s="159">
        <f t="shared" si="16"/>
        <v>0.307723972005775</v>
      </c>
      <c r="AC103" s="164">
        <v>4141.5</v>
      </c>
      <c r="AD103" s="164">
        <f t="shared" si="17"/>
        <v>-4726.734375</v>
      </c>
      <c r="AE103" s="164"/>
    </row>
    <row r="104" spans="1:31" s="99" customFormat="1" ht="15" customHeight="1">
      <c r="A104" s="133">
        <v>102</v>
      </c>
      <c r="B104" s="134">
        <v>106399</v>
      </c>
      <c r="C104" s="135" t="s">
        <v>227</v>
      </c>
      <c r="D104" s="134" t="s">
        <v>189</v>
      </c>
      <c r="E104" s="134">
        <v>9</v>
      </c>
      <c r="F104" s="134" t="s">
        <v>34</v>
      </c>
      <c r="G104" s="139"/>
      <c r="H104" s="138">
        <v>100</v>
      </c>
      <c r="I104" s="138">
        <f t="shared" si="18"/>
        <v>400</v>
      </c>
      <c r="J104" s="144">
        <v>12045</v>
      </c>
      <c r="K104" s="145">
        <v>0.2975</v>
      </c>
      <c r="L104" s="146">
        <v>3583.3875</v>
      </c>
      <c r="M104" s="146">
        <f t="shared" si="10"/>
        <v>48180</v>
      </c>
      <c r="N104" s="146">
        <f t="shared" si="11"/>
        <v>14333.55</v>
      </c>
      <c r="O104" s="143">
        <v>46421.01</v>
      </c>
      <c r="P104" s="142" t="s">
        <v>228</v>
      </c>
      <c r="Q104" s="143">
        <v>13992.84</v>
      </c>
      <c r="R104" s="156">
        <f t="shared" si="12"/>
        <v>0.963491282689913</v>
      </c>
      <c r="S104" s="149"/>
      <c r="T104" s="157">
        <f t="shared" si="13"/>
        <v>-340.709999999999</v>
      </c>
      <c r="U104" s="163"/>
      <c r="V104" s="158">
        <v>10840.5</v>
      </c>
      <c r="W104" s="159">
        <v>0.2975</v>
      </c>
      <c r="X104" s="158">
        <v>3225.04875</v>
      </c>
      <c r="Y104" s="158">
        <f t="shared" si="14"/>
        <v>32521.5</v>
      </c>
      <c r="Z104" s="158">
        <f t="shared" si="15"/>
        <v>9675.14625</v>
      </c>
      <c r="AA104" s="164">
        <v>27758.58</v>
      </c>
      <c r="AB104" s="159">
        <f t="shared" si="16"/>
        <v>0.310949983752771</v>
      </c>
      <c r="AC104" s="164">
        <v>8631.53</v>
      </c>
      <c r="AD104" s="164">
        <f t="shared" si="17"/>
        <v>-1043.61625</v>
      </c>
      <c r="AE104" s="164"/>
    </row>
    <row r="105" spans="1:31" s="99" customFormat="1" ht="15" customHeight="1">
      <c r="A105" s="133">
        <v>103</v>
      </c>
      <c r="B105" s="134">
        <v>513</v>
      </c>
      <c r="C105" s="135" t="s">
        <v>229</v>
      </c>
      <c r="D105" s="134" t="s">
        <v>189</v>
      </c>
      <c r="E105" s="134"/>
      <c r="F105" s="134" t="s">
        <v>34</v>
      </c>
      <c r="G105" s="139"/>
      <c r="H105" s="138">
        <v>100</v>
      </c>
      <c r="I105" s="138">
        <f t="shared" si="18"/>
        <v>400</v>
      </c>
      <c r="J105" s="144">
        <v>12540</v>
      </c>
      <c r="K105" s="145">
        <v>0.2975</v>
      </c>
      <c r="L105" s="146">
        <v>3730.65</v>
      </c>
      <c r="M105" s="146">
        <f t="shared" si="10"/>
        <v>50160</v>
      </c>
      <c r="N105" s="146">
        <f t="shared" si="11"/>
        <v>14922.6</v>
      </c>
      <c r="O105" s="143">
        <v>39896.13</v>
      </c>
      <c r="P105" s="142" t="s">
        <v>230</v>
      </c>
      <c r="Q105" s="143">
        <v>11068.46</v>
      </c>
      <c r="R105" s="156">
        <f t="shared" si="12"/>
        <v>0.795377392344498</v>
      </c>
      <c r="S105" s="149"/>
      <c r="T105" s="157">
        <f t="shared" si="13"/>
        <v>-3854.14</v>
      </c>
      <c r="U105" s="163"/>
      <c r="V105" s="158">
        <v>11286</v>
      </c>
      <c r="W105" s="159">
        <v>0.2975</v>
      </c>
      <c r="X105" s="158">
        <v>3357.585</v>
      </c>
      <c r="Y105" s="158">
        <f t="shared" si="14"/>
        <v>33858</v>
      </c>
      <c r="Z105" s="158">
        <f t="shared" si="15"/>
        <v>10072.755</v>
      </c>
      <c r="AA105" s="164">
        <v>12211</v>
      </c>
      <c r="AB105" s="159">
        <f t="shared" si="16"/>
        <v>0.349229383342888</v>
      </c>
      <c r="AC105" s="164">
        <v>4264.44</v>
      </c>
      <c r="AD105" s="164">
        <f t="shared" si="17"/>
        <v>-5808.315</v>
      </c>
      <c r="AE105" s="164"/>
    </row>
    <row r="106" spans="1:31" s="99" customFormat="1" ht="15" customHeight="1">
      <c r="A106" s="133">
        <v>104</v>
      </c>
      <c r="B106" s="134">
        <v>709</v>
      </c>
      <c r="C106" s="135" t="s">
        <v>231</v>
      </c>
      <c r="D106" s="134" t="s">
        <v>189</v>
      </c>
      <c r="E106" s="134"/>
      <c r="F106" s="134" t="s">
        <v>34</v>
      </c>
      <c r="G106" s="139"/>
      <c r="H106" s="138">
        <v>100</v>
      </c>
      <c r="I106" s="138">
        <f t="shared" si="18"/>
        <v>400</v>
      </c>
      <c r="J106" s="144">
        <v>12540</v>
      </c>
      <c r="K106" s="145">
        <v>0.30625</v>
      </c>
      <c r="L106" s="146">
        <v>3840.375</v>
      </c>
      <c r="M106" s="146">
        <f t="shared" si="10"/>
        <v>50160</v>
      </c>
      <c r="N106" s="146">
        <f t="shared" si="11"/>
        <v>15361.5</v>
      </c>
      <c r="O106" s="143">
        <v>29944.12</v>
      </c>
      <c r="P106" s="142" t="s">
        <v>232</v>
      </c>
      <c r="Q106" s="143">
        <v>8334.86</v>
      </c>
      <c r="R106" s="156">
        <f t="shared" si="12"/>
        <v>0.596972089314195</v>
      </c>
      <c r="S106" s="149"/>
      <c r="T106" s="157">
        <f t="shared" si="13"/>
        <v>-7026.64</v>
      </c>
      <c r="U106" s="163"/>
      <c r="V106" s="158">
        <v>11286</v>
      </c>
      <c r="W106" s="159">
        <v>0.30625</v>
      </c>
      <c r="X106" s="158">
        <v>3456.3375</v>
      </c>
      <c r="Y106" s="158">
        <f t="shared" si="14"/>
        <v>33858</v>
      </c>
      <c r="Z106" s="158">
        <f t="shared" si="15"/>
        <v>10369.0125</v>
      </c>
      <c r="AA106" s="164">
        <v>20525.94</v>
      </c>
      <c r="AB106" s="159">
        <f t="shared" si="16"/>
        <v>0.277160997255181</v>
      </c>
      <c r="AC106" s="164">
        <v>5688.99</v>
      </c>
      <c r="AD106" s="164">
        <f t="shared" si="17"/>
        <v>-4680.0225</v>
      </c>
      <c r="AE106" s="164"/>
    </row>
    <row r="107" spans="1:31" s="99" customFormat="1" ht="15" customHeight="1">
      <c r="A107" s="133">
        <v>105</v>
      </c>
      <c r="B107" s="134">
        <v>120844</v>
      </c>
      <c r="C107" s="135" t="s">
        <v>233</v>
      </c>
      <c r="D107" s="134" t="s">
        <v>189</v>
      </c>
      <c r="E107" s="134">
        <v>10</v>
      </c>
      <c r="F107" s="134" t="s">
        <v>34</v>
      </c>
      <c r="G107" s="139"/>
      <c r="H107" s="138">
        <v>100</v>
      </c>
      <c r="I107" s="138">
        <f t="shared" si="18"/>
        <v>400</v>
      </c>
      <c r="J107" s="144">
        <v>14430</v>
      </c>
      <c r="K107" s="145">
        <v>0.2625</v>
      </c>
      <c r="L107" s="146">
        <v>3787.875</v>
      </c>
      <c r="M107" s="146">
        <f t="shared" si="10"/>
        <v>57720</v>
      </c>
      <c r="N107" s="146">
        <f t="shared" si="11"/>
        <v>15151.5</v>
      </c>
      <c r="O107" s="143">
        <v>36132.97</v>
      </c>
      <c r="P107" s="142" t="s">
        <v>234</v>
      </c>
      <c r="Q107" s="143">
        <v>10348.3</v>
      </c>
      <c r="R107" s="156">
        <f t="shared" si="12"/>
        <v>0.626004331254331</v>
      </c>
      <c r="S107" s="149"/>
      <c r="T107" s="157">
        <f t="shared" si="13"/>
        <v>-4803.2</v>
      </c>
      <c r="U107" s="163"/>
      <c r="V107" s="158">
        <v>12987</v>
      </c>
      <c r="W107" s="159">
        <v>0.2625</v>
      </c>
      <c r="X107" s="158">
        <v>3409.0875</v>
      </c>
      <c r="Y107" s="158">
        <f t="shared" si="14"/>
        <v>38961</v>
      </c>
      <c r="Z107" s="158">
        <f t="shared" si="15"/>
        <v>10227.2625</v>
      </c>
      <c r="AA107" s="164">
        <v>21624.92</v>
      </c>
      <c r="AB107" s="159">
        <f t="shared" si="16"/>
        <v>0.268121223107415</v>
      </c>
      <c r="AC107" s="164">
        <v>5798.1</v>
      </c>
      <c r="AD107" s="164">
        <f t="shared" si="17"/>
        <v>-4429.1625</v>
      </c>
      <c r="AE107" s="164"/>
    </row>
    <row r="108" spans="1:31" s="99" customFormat="1" ht="15" customHeight="1">
      <c r="A108" s="133">
        <v>106</v>
      </c>
      <c r="B108" s="134">
        <v>107658</v>
      </c>
      <c r="C108" s="135" t="s">
        <v>235</v>
      </c>
      <c r="D108" s="134" t="s">
        <v>189</v>
      </c>
      <c r="E108" s="134"/>
      <c r="F108" s="134" t="s">
        <v>34</v>
      </c>
      <c r="G108" s="139"/>
      <c r="H108" s="138">
        <v>100</v>
      </c>
      <c r="I108" s="138">
        <f t="shared" si="18"/>
        <v>400</v>
      </c>
      <c r="J108" s="144">
        <v>14520</v>
      </c>
      <c r="K108" s="145">
        <v>0.30625</v>
      </c>
      <c r="L108" s="146">
        <v>4446.75</v>
      </c>
      <c r="M108" s="146">
        <f t="shared" si="10"/>
        <v>58080</v>
      </c>
      <c r="N108" s="146">
        <f t="shared" si="11"/>
        <v>17787</v>
      </c>
      <c r="O108" s="143">
        <v>33241.07</v>
      </c>
      <c r="P108" s="142" t="s">
        <v>236</v>
      </c>
      <c r="Q108" s="143">
        <v>10361.78</v>
      </c>
      <c r="R108" s="156">
        <f t="shared" si="12"/>
        <v>0.572332472451791</v>
      </c>
      <c r="S108" s="149"/>
      <c r="T108" s="157">
        <f t="shared" si="13"/>
        <v>-7425.22</v>
      </c>
      <c r="U108" s="163"/>
      <c r="V108" s="158">
        <v>13068</v>
      </c>
      <c r="W108" s="159">
        <v>0.30625</v>
      </c>
      <c r="X108" s="158">
        <v>4002.075</v>
      </c>
      <c r="Y108" s="158">
        <f t="shared" si="14"/>
        <v>39204</v>
      </c>
      <c r="Z108" s="158">
        <f t="shared" si="15"/>
        <v>12006.225</v>
      </c>
      <c r="AA108" s="164">
        <v>30373.51</v>
      </c>
      <c r="AB108" s="159">
        <f t="shared" si="16"/>
        <v>0.259661790817064</v>
      </c>
      <c r="AC108" s="164">
        <v>7886.84</v>
      </c>
      <c r="AD108" s="164">
        <f t="shared" si="17"/>
        <v>-4119.385</v>
      </c>
      <c r="AE108" s="164"/>
    </row>
    <row r="109" spans="1:31" s="99" customFormat="1" ht="15" customHeight="1">
      <c r="A109" s="133">
        <v>107</v>
      </c>
      <c r="B109" s="134">
        <v>730</v>
      </c>
      <c r="C109" s="135" t="s">
        <v>237</v>
      </c>
      <c r="D109" s="134" t="s">
        <v>189</v>
      </c>
      <c r="E109" s="134"/>
      <c r="F109" s="134" t="s">
        <v>34</v>
      </c>
      <c r="G109" s="139"/>
      <c r="H109" s="138">
        <v>100</v>
      </c>
      <c r="I109" s="138">
        <f t="shared" si="18"/>
        <v>400</v>
      </c>
      <c r="J109" s="144">
        <v>15675</v>
      </c>
      <c r="K109" s="145">
        <v>0.293125</v>
      </c>
      <c r="L109" s="146">
        <v>4594.734375</v>
      </c>
      <c r="M109" s="146">
        <f t="shared" si="10"/>
        <v>62700</v>
      </c>
      <c r="N109" s="146">
        <f t="shared" si="11"/>
        <v>18378.9375</v>
      </c>
      <c r="O109" s="143">
        <v>55589.23</v>
      </c>
      <c r="P109" s="142" t="s">
        <v>238</v>
      </c>
      <c r="Q109" s="143">
        <v>16537.28</v>
      </c>
      <c r="R109" s="156">
        <f t="shared" si="12"/>
        <v>0.886590590111643</v>
      </c>
      <c r="S109" s="149"/>
      <c r="T109" s="157">
        <f t="shared" si="13"/>
        <v>-1841.6575</v>
      </c>
      <c r="U109" s="163"/>
      <c r="V109" s="158">
        <v>14107.5</v>
      </c>
      <c r="W109" s="159">
        <v>0.293125</v>
      </c>
      <c r="X109" s="158">
        <v>4135.2609375</v>
      </c>
      <c r="Y109" s="158">
        <f t="shared" si="14"/>
        <v>42322.5</v>
      </c>
      <c r="Z109" s="158">
        <f t="shared" si="15"/>
        <v>12405.7828125</v>
      </c>
      <c r="AA109" s="164">
        <v>23487.47</v>
      </c>
      <c r="AB109" s="159">
        <f t="shared" si="16"/>
        <v>0.273828130488299</v>
      </c>
      <c r="AC109" s="164">
        <v>6431.53</v>
      </c>
      <c r="AD109" s="164">
        <f t="shared" si="17"/>
        <v>-5974.2528125</v>
      </c>
      <c r="AE109" s="164"/>
    </row>
    <row r="110" spans="1:31" s="99" customFormat="1" ht="15" customHeight="1">
      <c r="A110" s="133">
        <v>108</v>
      </c>
      <c r="B110" s="134">
        <v>339</v>
      </c>
      <c r="C110" s="135" t="s">
        <v>239</v>
      </c>
      <c r="D110" s="134" t="s">
        <v>240</v>
      </c>
      <c r="E110" s="134">
        <v>1</v>
      </c>
      <c r="F110" s="134" t="s">
        <v>34</v>
      </c>
      <c r="G110" s="139"/>
      <c r="H110" s="138">
        <v>50</v>
      </c>
      <c r="I110" s="138">
        <f t="shared" si="18"/>
        <v>200</v>
      </c>
      <c r="J110" s="144">
        <v>4000</v>
      </c>
      <c r="K110" s="145">
        <v>0.30625</v>
      </c>
      <c r="L110" s="146">
        <v>1225</v>
      </c>
      <c r="M110" s="146">
        <f t="shared" si="10"/>
        <v>16000</v>
      </c>
      <c r="N110" s="146">
        <f t="shared" si="11"/>
        <v>4900</v>
      </c>
      <c r="O110" s="143">
        <v>4550.38</v>
      </c>
      <c r="P110" s="142" t="s">
        <v>241</v>
      </c>
      <c r="Q110" s="143">
        <v>1299.65</v>
      </c>
      <c r="R110" s="156">
        <f t="shared" si="12"/>
        <v>0.28439875</v>
      </c>
      <c r="S110" s="149"/>
      <c r="T110" s="157">
        <f t="shared" si="13"/>
        <v>-3600.35</v>
      </c>
      <c r="U110" s="163"/>
      <c r="V110" s="158">
        <v>3600</v>
      </c>
      <c r="W110" s="159">
        <v>0.30625</v>
      </c>
      <c r="X110" s="158">
        <v>1102.5</v>
      </c>
      <c r="Y110" s="158">
        <f t="shared" si="14"/>
        <v>10800</v>
      </c>
      <c r="Z110" s="158">
        <f t="shared" si="15"/>
        <v>3307.5</v>
      </c>
      <c r="AA110" s="164">
        <v>3002.43</v>
      </c>
      <c r="AB110" s="159">
        <f t="shared" si="16"/>
        <v>0.262114354039894</v>
      </c>
      <c r="AC110" s="164">
        <v>786.98</v>
      </c>
      <c r="AD110" s="164">
        <f t="shared" si="17"/>
        <v>-2520.52</v>
      </c>
      <c r="AE110" s="164"/>
    </row>
    <row r="111" spans="1:31" s="99" customFormat="1" ht="15" customHeight="1">
      <c r="A111" s="133">
        <v>109</v>
      </c>
      <c r="B111" s="134">
        <v>119262</v>
      </c>
      <c r="C111" s="135" t="s">
        <v>242</v>
      </c>
      <c r="D111" s="134" t="s">
        <v>240</v>
      </c>
      <c r="E111" s="134">
        <v>2</v>
      </c>
      <c r="F111" s="134" t="s">
        <v>34</v>
      </c>
      <c r="G111" s="139"/>
      <c r="H111" s="138">
        <v>50</v>
      </c>
      <c r="I111" s="138">
        <f t="shared" si="18"/>
        <v>200</v>
      </c>
      <c r="J111" s="144">
        <v>6498</v>
      </c>
      <c r="K111" s="145">
        <v>0.307825</v>
      </c>
      <c r="L111" s="146">
        <v>2000.24685</v>
      </c>
      <c r="M111" s="146">
        <f t="shared" si="10"/>
        <v>25992</v>
      </c>
      <c r="N111" s="146">
        <f t="shared" si="11"/>
        <v>8000.9874</v>
      </c>
      <c r="O111" s="143">
        <v>10922.56</v>
      </c>
      <c r="P111" s="142" t="s">
        <v>243</v>
      </c>
      <c r="Q111" s="143">
        <v>4101.26</v>
      </c>
      <c r="R111" s="156">
        <f t="shared" si="12"/>
        <v>0.420227762388427</v>
      </c>
      <c r="S111" s="149"/>
      <c r="T111" s="157">
        <f t="shared" si="13"/>
        <v>-3899.7274</v>
      </c>
      <c r="U111" s="163"/>
      <c r="V111" s="158">
        <v>5848.2</v>
      </c>
      <c r="W111" s="159">
        <v>0.307825</v>
      </c>
      <c r="X111" s="158">
        <v>1800.222165</v>
      </c>
      <c r="Y111" s="158">
        <f t="shared" si="14"/>
        <v>17544.6</v>
      </c>
      <c r="Z111" s="158">
        <f t="shared" si="15"/>
        <v>5400.666495</v>
      </c>
      <c r="AA111" s="164">
        <v>8013.62</v>
      </c>
      <c r="AB111" s="159">
        <f t="shared" si="16"/>
        <v>0.352682058794902</v>
      </c>
      <c r="AC111" s="164">
        <v>2826.26</v>
      </c>
      <c r="AD111" s="164">
        <f t="shared" si="17"/>
        <v>-2574.406495</v>
      </c>
      <c r="AE111" s="164"/>
    </row>
    <row r="112" spans="1:31" s="99" customFormat="1" ht="15" customHeight="1">
      <c r="A112" s="133">
        <v>110</v>
      </c>
      <c r="B112" s="134">
        <v>727</v>
      </c>
      <c r="C112" s="135" t="s">
        <v>244</v>
      </c>
      <c r="D112" s="134" t="s">
        <v>240</v>
      </c>
      <c r="E112" s="134"/>
      <c r="F112" s="134" t="s">
        <v>34</v>
      </c>
      <c r="G112" s="139"/>
      <c r="H112" s="138">
        <v>50</v>
      </c>
      <c r="I112" s="138">
        <f t="shared" si="18"/>
        <v>200</v>
      </c>
      <c r="J112" s="144">
        <v>6840</v>
      </c>
      <c r="K112" s="145">
        <v>0.310625</v>
      </c>
      <c r="L112" s="146">
        <v>2124.675</v>
      </c>
      <c r="M112" s="146">
        <f t="shared" si="10"/>
        <v>27360</v>
      </c>
      <c r="N112" s="146">
        <f t="shared" si="11"/>
        <v>8498.7</v>
      </c>
      <c r="O112" s="143">
        <v>11639.92</v>
      </c>
      <c r="P112" s="142" t="s">
        <v>238</v>
      </c>
      <c r="Q112" s="143">
        <v>3461.85</v>
      </c>
      <c r="R112" s="156">
        <f t="shared" si="12"/>
        <v>0.42543567251462</v>
      </c>
      <c r="S112" s="149"/>
      <c r="T112" s="157">
        <f t="shared" si="13"/>
        <v>-5036.85</v>
      </c>
      <c r="U112" s="163"/>
      <c r="V112" s="158">
        <v>6156</v>
      </c>
      <c r="W112" s="159">
        <v>0.310625</v>
      </c>
      <c r="X112" s="158">
        <v>1912.2075</v>
      </c>
      <c r="Y112" s="158">
        <f t="shared" si="14"/>
        <v>18468</v>
      </c>
      <c r="Z112" s="158">
        <f t="shared" si="15"/>
        <v>5736.6225</v>
      </c>
      <c r="AA112" s="164">
        <v>8053</v>
      </c>
      <c r="AB112" s="159">
        <f t="shared" si="16"/>
        <v>0.333488141065441</v>
      </c>
      <c r="AC112" s="164">
        <v>2685.58</v>
      </c>
      <c r="AD112" s="164">
        <f t="shared" si="17"/>
        <v>-3051.0425</v>
      </c>
      <c r="AE112" s="164"/>
    </row>
    <row r="113" spans="1:31" s="99" customFormat="1" ht="15" customHeight="1">
      <c r="A113" s="133">
        <v>111</v>
      </c>
      <c r="B113" s="134">
        <v>117310</v>
      </c>
      <c r="C113" s="135" t="s">
        <v>245</v>
      </c>
      <c r="D113" s="134" t="s">
        <v>240</v>
      </c>
      <c r="E113" s="134"/>
      <c r="F113" s="134" t="s">
        <v>34</v>
      </c>
      <c r="G113" s="139"/>
      <c r="H113" s="138">
        <v>50</v>
      </c>
      <c r="I113" s="138">
        <f t="shared" si="18"/>
        <v>200</v>
      </c>
      <c r="J113" s="144">
        <v>7236</v>
      </c>
      <c r="K113" s="145">
        <v>0.2625</v>
      </c>
      <c r="L113" s="146">
        <v>1899.45</v>
      </c>
      <c r="M113" s="146">
        <f t="shared" si="10"/>
        <v>28944</v>
      </c>
      <c r="N113" s="146">
        <f t="shared" si="11"/>
        <v>7597.8</v>
      </c>
      <c r="O113" s="143">
        <v>20568.5</v>
      </c>
      <c r="P113" s="142" t="s">
        <v>246</v>
      </c>
      <c r="Q113" s="143">
        <v>5492.35</v>
      </c>
      <c r="R113" s="156">
        <f t="shared" si="12"/>
        <v>0.710630873410724</v>
      </c>
      <c r="S113" s="149"/>
      <c r="T113" s="157">
        <f t="shared" si="13"/>
        <v>-2105.45</v>
      </c>
      <c r="U113" s="163"/>
      <c r="V113" s="158">
        <v>6512.4</v>
      </c>
      <c r="W113" s="159">
        <v>0.2625</v>
      </c>
      <c r="X113" s="158">
        <v>1709.505</v>
      </c>
      <c r="Y113" s="158">
        <f t="shared" si="14"/>
        <v>19537.2</v>
      </c>
      <c r="Z113" s="158">
        <f t="shared" si="15"/>
        <v>5128.515</v>
      </c>
      <c r="AA113" s="164">
        <v>10996.06</v>
      </c>
      <c r="AB113" s="159">
        <f t="shared" si="16"/>
        <v>0.316626136998161</v>
      </c>
      <c r="AC113" s="164">
        <v>3481.64</v>
      </c>
      <c r="AD113" s="164">
        <f t="shared" si="17"/>
        <v>-1646.875</v>
      </c>
      <c r="AE113" s="164"/>
    </row>
    <row r="114" spans="1:31" s="99" customFormat="1" ht="15" customHeight="1">
      <c r="A114" s="133">
        <v>112</v>
      </c>
      <c r="B114" s="134">
        <v>118151</v>
      </c>
      <c r="C114" s="135" t="s">
        <v>247</v>
      </c>
      <c r="D114" s="134" t="s">
        <v>240</v>
      </c>
      <c r="E114" s="134">
        <v>3</v>
      </c>
      <c r="F114" s="134" t="s">
        <v>34</v>
      </c>
      <c r="G114" s="139"/>
      <c r="H114" s="138">
        <v>100</v>
      </c>
      <c r="I114" s="138">
        <f t="shared" si="18"/>
        <v>400</v>
      </c>
      <c r="J114" s="144">
        <v>7416</v>
      </c>
      <c r="K114" s="145">
        <v>0.28875</v>
      </c>
      <c r="L114" s="146">
        <v>2141.37</v>
      </c>
      <c r="M114" s="146">
        <f t="shared" si="10"/>
        <v>29664</v>
      </c>
      <c r="N114" s="146">
        <f t="shared" si="11"/>
        <v>8565.48</v>
      </c>
      <c r="O114" s="143">
        <v>15550.49</v>
      </c>
      <c r="P114" s="142" t="s">
        <v>248</v>
      </c>
      <c r="Q114" s="143">
        <v>4856.84</v>
      </c>
      <c r="R114" s="156">
        <f t="shared" si="12"/>
        <v>0.524220941208199</v>
      </c>
      <c r="S114" s="149"/>
      <c r="T114" s="157">
        <f t="shared" si="13"/>
        <v>-3708.64</v>
      </c>
      <c r="U114" s="163"/>
      <c r="V114" s="158">
        <v>6674.4</v>
      </c>
      <c r="W114" s="159">
        <v>0.28875</v>
      </c>
      <c r="X114" s="158">
        <v>1927.233</v>
      </c>
      <c r="Y114" s="158">
        <f t="shared" si="14"/>
        <v>20023.2</v>
      </c>
      <c r="Z114" s="158">
        <f t="shared" si="15"/>
        <v>5781.699</v>
      </c>
      <c r="AA114" s="164">
        <v>14020.35</v>
      </c>
      <c r="AB114" s="159">
        <f t="shared" si="16"/>
        <v>0.234442078835407</v>
      </c>
      <c r="AC114" s="164">
        <v>3286.96</v>
      </c>
      <c r="AD114" s="164">
        <f t="shared" si="17"/>
        <v>-2494.739</v>
      </c>
      <c r="AE114" s="164"/>
    </row>
    <row r="115" spans="1:31" s="99" customFormat="1" ht="15" customHeight="1">
      <c r="A115" s="133">
        <v>113</v>
      </c>
      <c r="B115" s="134">
        <v>112415</v>
      </c>
      <c r="C115" s="135" t="s">
        <v>249</v>
      </c>
      <c r="D115" s="134" t="s">
        <v>240</v>
      </c>
      <c r="E115" s="134"/>
      <c r="F115" s="134" t="s">
        <v>34</v>
      </c>
      <c r="G115" s="139"/>
      <c r="H115" s="138">
        <v>100</v>
      </c>
      <c r="I115" s="138">
        <f t="shared" si="18"/>
        <v>400</v>
      </c>
      <c r="J115" s="144">
        <v>7794</v>
      </c>
      <c r="K115" s="145">
        <v>0.30625</v>
      </c>
      <c r="L115" s="146">
        <v>2386.9125</v>
      </c>
      <c r="M115" s="146">
        <f t="shared" si="10"/>
        <v>31176</v>
      </c>
      <c r="N115" s="146">
        <f t="shared" si="11"/>
        <v>9547.65</v>
      </c>
      <c r="O115" s="143">
        <v>21544.91</v>
      </c>
      <c r="P115" s="142" t="s">
        <v>250</v>
      </c>
      <c r="Q115" s="143">
        <v>6821.52</v>
      </c>
      <c r="R115" s="156">
        <f t="shared" si="12"/>
        <v>0.691073582242751</v>
      </c>
      <c r="S115" s="149"/>
      <c r="T115" s="157">
        <f t="shared" si="13"/>
        <v>-2726.13</v>
      </c>
      <c r="U115" s="163"/>
      <c r="V115" s="158">
        <v>7014.6</v>
      </c>
      <c r="W115" s="159">
        <v>0.30625</v>
      </c>
      <c r="X115" s="158">
        <v>2148.22125</v>
      </c>
      <c r="Y115" s="158">
        <f t="shared" si="14"/>
        <v>21043.8</v>
      </c>
      <c r="Z115" s="158">
        <f t="shared" si="15"/>
        <v>6444.66375</v>
      </c>
      <c r="AA115" s="164">
        <v>12154.72</v>
      </c>
      <c r="AB115" s="159">
        <f t="shared" si="16"/>
        <v>0.211758888728</v>
      </c>
      <c r="AC115" s="164">
        <v>2573.87</v>
      </c>
      <c r="AD115" s="164">
        <f t="shared" si="17"/>
        <v>-3870.79375</v>
      </c>
      <c r="AE115" s="164"/>
    </row>
    <row r="116" spans="1:31" s="99" customFormat="1" ht="15" customHeight="1">
      <c r="A116" s="133">
        <v>114</v>
      </c>
      <c r="B116" s="134">
        <v>311</v>
      </c>
      <c r="C116" s="135" t="s">
        <v>251</v>
      </c>
      <c r="D116" s="134" t="s">
        <v>240</v>
      </c>
      <c r="E116" s="134"/>
      <c r="F116" s="134" t="s">
        <v>34</v>
      </c>
      <c r="G116" s="139"/>
      <c r="H116" s="138">
        <v>100</v>
      </c>
      <c r="I116" s="138">
        <f t="shared" si="18"/>
        <v>400</v>
      </c>
      <c r="J116" s="144">
        <v>8700</v>
      </c>
      <c r="K116" s="145">
        <v>0.28</v>
      </c>
      <c r="L116" s="146">
        <v>2436</v>
      </c>
      <c r="M116" s="146">
        <f t="shared" si="10"/>
        <v>34800</v>
      </c>
      <c r="N116" s="146">
        <f t="shared" si="11"/>
        <v>9744</v>
      </c>
      <c r="O116" s="143">
        <v>39525.03</v>
      </c>
      <c r="P116" s="142" t="s">
        <v>252</v>
      </c>
      <c r="Q116" s="143">
        <v>9671.05</v>
      </c>
      <c r="R116" s="160">
        <f t="shared" si="12"/>
        <v>1.13577672413793</v>
      </c>
      <c r="S116" s="161">
        <v>200</v>
      </c>
      <c r="T116" s="157">
        <f t="shared" si="13"/>
        <v>-72.9500000000007</v>
      </c>
      <c r="U116" s="163"/>
      <c r="V116" s="158">
        <v>7830</v>
      </c>
      <c r="W116" s="159">
        <v>0.28</v>
      </c>
      <c r="X116" s="158">
        <v>2192.4</v>
      </c>
      <c r="Y116" s="158">
        <f t="shared" si="14"/>
        <v>23490</v>
      </c>
      <c r="Z116" s="158">
        <f t="shared" si="15"/>
        <v>6577.2</v>
      </c>
      <c r="AA116" s="164">
        <v>20839.93</v>
      </c>
      <c r="AB116" s="159">
        <f t="shared" si="16"/>
        <v>0.242634692151077</v>
      </c>
      <c r="AC116" s="164">
        <v>5056.49</v>
      </c>
      <c r="AD116" s="164">
        <f t="shared" si="17"/>
        <v>-1520.71</v>
      </c>
      <c r="AE116" s="164"/>
    </row>
    <row r="117" spans="1:31" s="99" customFormat="1" ht="15" customHeight="1">
      <c r="A117" s="133">
        <v>115</v>
      </c>
      <c r="B117" s="134">
        <v>103199</v>
      </c>
      <c r="C117" s="135" t="s">
        <v>253</v>
      </c>
      <c r="D117" s="134" t="s">
        <v>240</v>
      </c>
      <c r="E117" s="134">
        <v>4</v>
      </c>
      <c r="F117" s="134" t="s">
        <v>34</v>
      </c>
      <c r="G117" s="139"/>
      <c r="H117" s="138">
        <v>100</v>
      </c>
      <c r="I117" s="138">
        <f t="shared" si="18"/>
        <v>400</v>
      </c>
      <c r="J117" s="144">
        <v>8745</v>
      </c>
      <c r="K117" s="145">
        <v>0.315</v>
      </c>
      <c r="L117" s="146">
        <v>2754.675</v>
      </c>
      <c r="M117" s="146">
        <f t="shared" si="10"/>
        <v>34980</v>
      </c>
      <c r="N117" s="146">
        <f t="shared" si="11"/>
        <v>11018.7</v>
      </c>
      <c r="O117" s="143">
        <v>23171.74</v>
      </c>
      <c r="P117" s="142" t="s">
        <v>254</v>
      </c>
      <c r="Q117" s="143">
        <v>8126.32</v>
      </c>
      <c r="R117" s="156">
        <f t="shared" si="12"/>
        <v>0.662428244711264</v>
      </c>
      <c r="S117" s="149"/>
      <c r="T117" s="157">
        <f t="shared" si="13"/>
        <v>-2892.38</v>
      </c>
      <c r="U117" s="163"/>
      <c r="V117" s="158">
        <v>7870.5</v>
      </c>
      <c r="W117" s="159">
        <v>0.315</v>
      </c>
      <c r="X117" s="158">
        <v>2479.2075</v>
      </c>
      <c r="Y117" s="158">
        <f t="shared" si="14"/>
        <v>23611.5</v>
      </c>
      <c r="Z117" s="158">
        <f t="shared" si="15"/>
        <v>7437.6225</v>
      </c>
      <c r="AA117" s="164">
        <v>12292.71</v>
      </c>
      <c r="AB117" s="159">
        <f t="shared" si="16"/>
        <v>0.363393425859717</v>
      </c>
      <c r="AC117" s="164">
        <v>4467.09</v>
      </c>
      <c r="AD117" s="164">
        <f t="shared" si="17"/>
        <v>-2970.5325</v>
      </c>
      <c r="AE117" s="164"/>
    </row>
    <row r="118" spans="1:31" s="99" customFormat="1" ht="15" customHeight="1">
      <c r="A118" s="133">
        <v>116</v>
      </c>
      <c r="B118" s="134">
        <v>745</v>
      </c>
      <c r="C118" s="135" t="s">
        <v>255</v>
      </c>
      <c r="D118" s="134" t="s">
        <v>240</v>
      </c>
      <c r="E118" s="134"/>
      <c r="F118" s="134" t="s">
        <v>34</v>
      </c>
      <c r="G118" s="139"/>
      <c r="H118" s="138">
        <v>100</v>
      </c>
      <c r="I118" s="138">
        <f t="shared" si="18"/>
        <v>400</v>
      </c>
      <c r="J118" s="144">
        <v>8844</v>
      </c>
      <c r="K118" s="145">
        <v>0.30625</v>
      </c>
      <c r="L118" s="146">
        <v>2708.475</v>
      </c>
      <c r="M118" s="146">
        <f t="shared" si="10"/>
        <v>35376</v>
      </c>
      <c r="N118" s="146">
        <f t="shared" si="11"/>
        <v>10833.9</v>
      </c>
      <c r="O118" s="143">
        <v>25873.06</v>
      </c>
      <c r="P118" s="142" t="s">
        <v>256</v>
      </c>
      <c r="Q118" s="143">
        <v>7594.95</v>
      </c>
      <c r="R118" s="156">
        <f t="shared" si="12"/>
        <v>0.731373247399367</v>
      </c>
      <c r="S118" s="149"/>
      <c r="T118" s="157">
        <f t="shared" si="13"/>
        <v>-3238.95</v>
      </c>
      <c r="U118" s="163"/>
      <c r="V118" s="158">
        <v>7959.6</v>
      </c>
      <c r="W118" s="159">
        <v>0.30625</v>
      </c>
      <c r="X118" s="158">
        <v>2437.6275</v>
      </c>
      <c r="Y118" s="158">
        <f t="shared" si="14"/>
        <v>23878.8</v>
      </c>
      <c r="Z118" s="158">
        <f t="shared" si="15"/>
        <v>7312.8825</v>
      </c>
      <c r="AA118" s="164">
        <v>15323.79</v>
      </c>
      <c r="AB118" s="159">
        <f t="shared" si="16"/>
        <v>0.294040834545501</v>
      </c>
      <c r="AC118" s="164">
        <v>4505.82</v>
      </c>
      <c r="AD118" s="164">
        <f t="shared" si="17"/>
        <v>-2807.0625</v>
      </c>
      <c r="AE118" s="164"/>
    </row>
    <row r="119" spans="1:31" s="99" customFormat="1" ht="15" customHeight="1">
      <c r="A119" s="133">
        <v>117</v>
      </c>
      <c r="B119" s="134">
        <v>102565</v>
      </c>
      <c r="C119" s="135" t="s">
        <v>257</v>
      </c>
      <c r="D119" s="134" t="s">
        <v>240</v>
      </c>
      <c r="E119" s="134"/>
      <c r="F119" s="134" t="s">
        <v>34</v>
      </c>
      <c r="G119" s="139"/>
      <c r="H119" s="138">
        <v>100</v>
      </c>
      <c r="I119" s="138">
        <f t="shared" si="18"/>
        <v>400</v>
      </c>
      <c r="J119" s="144">
        <v>8910</v>
      </c>
      <c r="K119" s="145">
        <v>0.3325</v>
      </c>
      <c r="L119" s="146">
        <v>2962.575</v>
      </c>
      <c r="M119" s="146">
        <f t="shared" si="10"/>
        <v>35640</v>
      </c>
      <c r="N119" s="146">
        <f t="shared" si="11"/>
        <v>11850.3</v>
      </c>
      <c r="O119" s="143">
        <v>23548.53</v>
      </c>
      <c r="P119" s="142" t="s">
        <v>258</v>
      </c>
      <c r="Q119" s="143">
        <v>6723.24</v>
      </c>
      <c r="R119" s="156">
        <f t="shared" si="12"/>
        <v>0.660733164983165</v>
      </c>
      <c r="S119" s="149"/>
      <c r="T119" s="157">
        <f t="shared" si="13"/>
        <v>-5127.06</v>
      </c>
      <c r="U119" s="163"/>
      <c r="V119" s="158">
        <v>8019</v>
      </c>
      <c r="W119" s="159">
        <v>0.3325</v>
      </c>
      <c r="X119" s="158">
        <v>2666.3175</v>
      </c>
      <c r="Y119" s="158">
        <f t="shared" si="14"/>
        <v>24057</v>
      </c>
      <c r="Z119" s="158">
        <f t="shared" si="15"/>
        <v>7998.9525</v>
      </c>
      <c r="AA119" s="164">
        <v>14815.52</v>
      </c>
      <c r="AB119" s="159">
        <f t="shared" si="16"/>
        <v>0.270277384796484</v>
      </c>
      <c r="AC119" s="164">
        <v>4004.3</v>
      </c>
      <c r="AD119" s="164">
        <f t="shared" si="17"/>
        <v>-3994.6525</v>
      </c>
      <c r="AE119" s="164"/>
    </row>
    <row r="120" spans="1:31" s="99" customFormat="1" ht="15" customHeight="1">
      <c r="A120" s="133">
        <v>118</v>
      </c>
      <c r="B120" s="134">
        <v>391</v>
      </c>
      <c r="C120" s="135" t="s">
        <v>259</v>
      </c>
      <c r="D120" s="134" t="s">
        <v>240</v>
      </c>
      <c r="E120" s="133">
        <v>5</v>
      </c>
      <c r="F120" s="134" t="s">
        <v>34</v>
      </c>
      <c r="G120" s="139"/>
      <c r="H120" s="138">
        <v>100</v>
      </c>
      <c r="I120" s="138">
        <f t="shared" si="18"/>
        <v>400</v>
      </c>
      <c r="J120" s="144">
        <v>9009</v>
      </c>
      <c r="K120" s="145">
        <v>0.333725</v>
      </c>
      <c r="L120" s="146">
        <v>3006.528525</v>
      </c>
      <c r="M120" s="146">
        <f t="shared" si="10"/>
        <v>36036</v>
      </c>
      <c r="N120" s="146">
        <f t="shared" si="11"/>
        <v>12026.1141</v>
      </c>
      <c r="O120" s="143">
        <v>23696.05</v>
      </c>
      <c r="P120" s="142" t="s">
        <v>260</v>
      </c>
      <c r="Q120" s="143">
        <v>7399.05</v>
      </c>
      <c r="R120" s="156">
        <f t="shared" si="12"/>
        <v>0.657566045066045</v>
      </c>
      <c r="S120" s="149"/>
      <c r="T120" s="157">
        <f t="shared" si="13"/>
        <v>-4627.0641</v>
      </c>
      <c r="U120" s="163"/>
      <c r="V120" s="158">
        <v>8108.1</v>
      </c>
      <c r="W120" s="159">
        <v>0.333725</v>
      </c>
      <c r="X120" s="158">
        <v>2705.8756725</v>
      </c>
      <c r="Y120" s="158">
        <f t="shared" si="14"/>
        <v>24324.3</v>
      </c>
      <c r="Z120" s="158">
        <f t="shared" si="15"/>
        <v>8117.6270175</v>
      </c>
      <c r="AA120" s="164">
        <v>14947.59</v>
      </c>
      <c r="AB120" s="159">
        <f t="shared" si="16"/>
        <v>0.386794125340607</v>
      </c>
      <c r="AC120" s="164">
        <v>5781.64</v>
      </c>
      <c r="AD120" s="164">
        <f t="shared" si="17"/>
        <v>-2335.9870175</v>
      </c>
      <c r="AE120" s="164"/>
    </row>
    <row r="121" spans="1:31" s="99" customFormat="1" ht="15" customHeight="1">
      <c r="A121" s="133">
        <v>119</v>
      </c>
      <c r="B121" s="134">
        <v>108277</v>
      </c>
      <c r="C121" s="135" t="s">
        <v>261</v>
      </c>
      <c r="D121" s="134" t="s">
        <v>240</v>
      </c>
      <c r="E121" s="133"/>
      <c r="F121" s="134" t="s">
        <v>34</v>
      </c>
      <c r="G121" s="139"/>
      <c r="H121" s="138">
        <v>100</v>
      </c>
      <c r="I121" s="138">
        <f t="shared" si="18"/>
        <v>400</v>
      </c>
      <c r="J121" s="144">
        <v>9537</v>
      </c>
      <c r="K121" s="145">
        <v>0.30625</v>
      </c>
      <c r="L121" s="146">
        <v>2920.70625</v>
      </c>
      <c r="M121" s="146">
        <f t="shared" si="10"/>
        <v>38148</v>
      </c>
      <c r="N121" s="146">
        <f t="shared" si="11"/>
        <v>11682.825</v>
      </c>
      <c r="O121" s="143">
        <v>28590.74</v>
      </c>
      <c r="P121" s="142" t="s">
        <v>262</v>
      </c>
      <c r="Q121" s="143">
        <v>8060.14</v>
      </c>
      <c r="R121" s="156">
        <f t="shared" si="12"/>
        <v>0.749468910558876</v>
      </c>
      <c r="S121" s="149"/>
      <c r="T121" s="157">
        <f t="shared" si="13"/>
        <v>-3622.685</v>
      </c>
      <c r="U121" s="163"/>
      <c r="V121" s="158">
        <v>8583.3</v>
      </c>
      <c r="W121" s="159">
        <v>0.30625</v>
      </c>
      <c r="X121" s="158">
        <v>2628.635625</v>
      </c>
      <c r="Y121" s="158">
        <f t="shared" si="14"/>
        <v>25749.9</v>
      </c>
      <c r="Z121" s="158">
        <f t="shared" si="15"/>
        <v>7885.906875</v>
      </c>
      <c r="AA121" s="164">
        <v>15709.32</v>
      </c>
      <c r="AB121" s="159">
        <f t="shared" si="16"/>
        <v>0.313396124084302</v>
      </c>
      <c r="AC121" s="164">
        <v>4923.24</v>
      </c>
      <c r="AD121" s="164">
        <f t="shared" si="17"/>
        <v>-2962.666875</v>
      </c>
      <c r="AE121" s="164"/>
    </row>
    <row r="122" spans="1:31" s="99" customFormat="1" ht="15" customHeight="1">
      <c r="A122" s="133">
        <v>120</v>
      </c>
      <c r="B122" s="134">
        <v>114622</v>
      </c>
      <c r="C122" s="135" t="s">
        <v>263</v>
      </c>
      <c r="D122" s="134" t="s">
        <v>240</v>
      </c>
      <c r="E122" s="133"/>
      <c r="F122" s="134" t="s">
        <v>34</v>
      </c>
      <c r="G122" s="139"/>
      <c r="H122" s="138">
        <v>100</v>
      </c>
      <c r="I122" s="138">
        <f t="shared" si="18"/>
        <v>400</v>
      </c>
      <c r="J122" s="144">
        <v>11055</v>
      </c>
      <c r="K122" s="145">
        <v>0.310625</v>
      </c>
      <c r="L122" s="146">
        <v>3433.959375</v>
      </c>
      <c r="M122" s="146">
        <f t="shared" si="10"/>
        <v>44220</v>
      </c>
      <c r="N122" s="146">
        <f t="shared" si="11"/>
        <v>13735.8375</v>
      </c>
      <c r="O122" s="143">
        <v>47324.9</v>
      </c>
      <c r="P122" s="142" t="s">
        <v>264</v>
      </c>
      <c r="Q122" s="143">
        <v>12473.53</v>
      </c>
      <c r="R122" s="160">
        <f t="shared" si="12"/>
        <v>1.07021483491633</v>
      </c>
      <c r="S122" s="161">
        <v>200</v>
      </c>
      <c r="T122" s="157">
        <f t="shared" si="13"/>
        <v>-1262.3075</v>
      </c>
      <c r="U122" s="163"/>
      <c r="V122" s="158">
        <v>9949.5</v>
      </c>
      <c r="W122" s="159">
        <v>0.310625</v>
      </c>
      <c r="X122" s="158">
        <v>3090.5634375</v>
      </c>
      <c r="Y122" s="158">
        <f t="shared" si="14"/>
        <v>29848.5</v>
      </c>
      <c r="Z122" s="158">
        <f t="shared" si="15"/>
        <v>9271.6903125</v>
      </c>
      <c r="AA122" s="164">
        <v>19259.3</v>
      </c>
      <c r="AB122" s="159">
        <f t="shared" si="16"/>
        <v>0.357084629244054</v>
      </c>
      <c r="AC122" s="164">
        <v>6877.2</v>
      </c>
      <c r="AD122" s="164">
        <f t="shared" si="17"/>
        <v>-2394.4903125</v>
      </c>
      <c r="AE122" s="164"/>
    </row>
    <row r="123" spans="1:31" s="99" customFormat="1" ht="15" customHeight="1">
      <c r="A123" s="133">
        <v>121</v>
      </c>
      <c r="B123" s="134">
        <v>103198</v>
      </c>
      <c r="C123" s="135" t="s">
        <v>265</v>
      </c>
      <c r="D123" s="134" t="s">
        <v>240</v>
      </c>
      <c r="E123" s="134">
        <v>6</v>
      </c>
      <c r="F123" s="134" t="s">
        <v>34</v>
      </c>
      <c r="G123" s="139"/>
      <c r="H123" s="138">
        <v>100</v>
      </c>
      <c r="I123" s="138">
        <f t="shared" si="18"/>
        <v>400</v>
      </c>
      <c r="J123" s="144">
        <v>11536</v>
      </c>
      <c r="K123" s="145">
        <v>0.319375</v>
      </c>
      <c r="L123" s="146">
        <v>3684.31</v>
      </c>
      <c r="M123" s="146">
        <f t="shared" si="10"/>
        <v>46144</v>
      </c>
      <c r="N123" s="146">
        <f t="shared" si="11"/>
        <v>14737.24</v>
      </c>
      <c r="O123" s="143">
        <v>47634.93</v>
      </c>
      <c r="P123" s="142" t="s">
        <v>113</v>
      </c>
      <c r="Q123" s="143">
        <v>12707.53</v>
      </c>
      <c r="R123" s="160">
        <f t="shared" si="12"/>
        <v>1.03231037621359</v>
      </c>
      <c r="S123" s="161">
        <v>200</v>
      </c>
      <c r="T123" s="157">
        <f t="shared" si="13"/>
        <v>-2029.71</v>
      </c>
      <c r="U123" s="163"/>
      <c r="V123" s="158">
        <v>10382.4</v>
      </c>
      <c r="W123" s="159">
        <v>0.319375</v>
      </c>
      <c r="X123" s="158">
        <v>3315.879</v>
      </c>
      <c r="Y123" s="158">
        <f t="shared" si="14"/>
        <v>31147.2</v>
      </c>
      <c r="Z123" s="158">
        <f t="shared" si="15"/>
        <v>9947.637</v>
      </c>
      <c r="AA123" s="164">
        <v>31370.65</v>
      </c>
      <c r="AB123" s="159">
        <f t="shared" si="16"/>
        <v>0.297179051119438</v>
      </c>
      <c r="AC123" s="164">
        <v>9322.7</v>
      </c>
      <c r="AD123" s="164">
        <f t="shared" si="17"/>
        <v>-624.937</v>
      </c>
      <c r="AE123" s="164"/>
    </row>
    <row r="124" spans="1:31" s="99" customFormat="1" ht="15" customHeight="1">
      <c r="A124" s="133">
        <v>122</v>
      </c>
      <c r="B124" s="139">
        <v>105267</v>
      </c>
      <c r="C124" s="135" t="s">
        <v>266</v>
      </c>
      <c r="D124" s="134" t="s">
        <v>240</v>
      </c>
      <c r="E124" s="134"/>
      <c r="F124" s="134" t="s">
        <v>34</v>
      </c>
      <c r="G124" s="139"/>
      <c r="H124" s="138">
        <v>100</v>
      </c>
      <c r="I124" s="138">
        <f t="shared" si="18"/>
        <v>400</v>
      </c>
      <c r="J124" s="144">
        <v>11550</v>
      </c>
      <c r="K124" s="145">
        <v>0.30625</v>
      </c>
      <c r="L124" s="146">
        <v>3537.1875</v>
      </c>
      <c r="M124" s="146">
        <f t="shared" si="10"/>
        <v>46200</v>
      </c>
      <c r="N124" s="146">
        <f t="shared" si="11"/>
        <v>14148.75</v>
      </c>
      <c r="O124" s="143">
        <v>38027.74</v>
      </c>
      <c r="P124" s="142" t="s">
        <v>267</v>
      </c>
      <c r="Q124" s="143">
        <v>11820.75</v>
      </c>
      <c r="R124" s="156">
        <f t="shared" si="12"/>
        <v>0.823111255411255</v>
      </c>
      <c r="S124" s="149"/>
      <c r="T124" s="157">
        <f t="shared" si="13"/>
        <v>-2328</v>
      </c>
      <c r="U124" s="163"/>
      <c r="V124" s="158">
        <v>10395</v>
      </c>
      <c r="W124" s="159">
        <v>0.30625</v>
      </c>
      <c r="X124" s="158">
        <v>3183.46875</v>
      </c>
      <c r="Y124" s="158">
        <f t="shared" si="14"/>
        <v>31185</v>
      </c>
      <c r="Z124" s="158">
        <f t="shared" si="15"/>
        <v>9550.40625</v>
      </c>
      <c r="AA124" s="164">
        <v>28308.14</v>
      </c>
      <c r="AB124" s="159">
        <f t="shared" si="16"/>
        <v>0.29840886755541</v>
      </c>
      <c r="AC124" s="164">
        <v>8447.4</v>
      </c>
      <c r="AD124" s="164">
        <f t="shared" si="17"/>
        <v>-1103.00625</v>
      </c>
      <c r="AE124" s="164"/>
    </row>
    <row r="125" spans="1:31" s="99" customFormat="1" ht="15" customHeight="1">
      <c r="A125" s="133">
        <v>123</v>
      </c>
      <c r="B125" s="134">
        <v>726</v>
      </c>
      <c r="C125" s="135" t="s">
        <v>268</v>
      </c>
      <c r="D125" s="134" t="s">
        <v>240</v>
      </c>
      <c r="E125" s="134"/>
      <c r="F125" s="134" t="s">
        <v>34</v>
      </c>
      <c r="G125" s="139"/>
      <c r="H125" s="138">
        <v>100</v>
      </c>
      <c r="I125" s="138">
        <f t="shared" si="18"/>
        <v>400</v>
      </c>
      <c r="J125" s="144">
        <v>11550</v>
      </c>
      <c r="K125" s="145">
        <v>0.30625</v>
      </c>
      <c r="L125" s="146">
        <v>3537.1875</v>
      </c>
      <c r="M125" s="146">
        <f t="shared" si="10"/>
        <v>46200</v>
      </c>
      <c r="N125" s="146">
        <f t="shared" si="11"/>
        <v>14148.75</v>
      </c>
      <c r="O125" s="143">
        <v>46592.91</v>
      </c>
      <c r="P125" s="142" t="s">
        <v>269</v>
      </c>
      <c r="Q125" s="143">
        <v>14604.47</v>
      </c>
      <c r="R125" s="160">
        <f t="shared" si="12"/>
        <v>1.00850454545455</v>
      </c>
      <c r="S125" s="161">
        <v>200</v>
      </c>
      <c r="T125" s="157">
        <f t="shared" si="13"/>
        <v>455.719999999999</v>
      </c>
      <c r="U125" s="162">
        <f>T125*0.1</f>
        <v>45.5719999999999</v>
      </c>
      <c r="V125" s="158">
        <v>10395</v>
      </c>
      <c r="W125" s="159">
        <v>0.30625</v>
      </c>
      <c r="X125" s="158">
        <v>3183.46875</v>
      </c>
      <c r="Y125" s="158">
        <f t="shared" si="14"/>
        <v>31185</v>
      </c>
      <c r="Z125" s="158">
        <f t="shared" si="15"/>
        <v>9550.40625</v>
      </c>
      <c r="AA125" s="164">
        <v>31353.16</v>
      </c>
      <c r="AB125" s="159">
        <f t="shared" si="16"/>
        <v>0.275099543395307</v>
      </c>
      <c r="AC125" s="164">
        <v>8625.24</v>
      </c>
      <c r="AD125" s="164">
        <f t="shared" si="17"/>
        <v>-925.16625</v>
      </c>
      <c r="AE125" s="164"/>
    </row>
    <row r="126" spans="1:31" s="99" customFormat="1" ht="15" customHeight="1">
      <c r="A126" s="133">
        <v>124</v>
      </c>
      <c r="B126" s="134">
        <v>359</v>
      </c>
      <c r="C126" s="135" t="s">
        <v>270</v>
      </c>
      <c r="D126" s="134" t="s">
        <v>240</v>
      </c>
      <c r="E126" s="134">
        <v>7</v>
      </c>
      <c r="F126" s="134" t="s">
        <v>34</v>
      </c>
      <c r="G126" s="139"/>
      <c r="H126" s="138">
        <v>100</v>
      </c>
      <c r="I126" s="138">
        <f t="shared" si="18"/>
        <v>400</v>
      </c>
      <c r="J126" s="144">
        <v>12375</v>
      </c>
      <c r="K126" s="145">
        <v>0.284375</v>
      </c>
      <c r="L126" s="146">
        <v>3519.140625</v>
      </c>
      <c r="M126" s="146">
        <f t="shared" si="10"/>
        <v>49500</v>
      </c>
      <c r="N126" s="146">
        <f t="shared" si="11"/>
        <v>14076.5625</v>
      </c>
      <c r="O126" s="143">
        <v>36689.69</v>
      </c>
      <c r="P126" s="142" t="s">
        <v>271</v>
      </c>
      <c r="Q126" s="143">
        <v>12699.74</v>
      </c>
      <c r="R126" s="156">
        <f t="shared" si="12"/>
        <v>0.741205858585859</v>
      </c>
      <c r="S126" s="149"/>
      <c r="T126" s="157">
        <f t="shared" si="13"/>
        <v>-1376.8225</v>
      </c>
      <c r="U126" s="163"/>
      <c r="V126" s="158">
        <v>11137.5</v>
      </c>
      <c r="W126" s="159">
        <v>0.284375</v>
      </c>
      <c r="X126" s="158">
        <v>3167.2265625</v>
      </c>
      <c r="Y126" s="158">
        <f t="shared" si="14"/>
        <v>33412.5</v>
      </c>
      <c r="Z126" s="158">
        <f t="shared" si="15"/>
        <v>9501.6796875</v>
      </c>
      <c r="AA126" s="164">
        <v>23255.78</v>
      </c>
      <c r="AB126" s="159">
        <f t="shared" si="16"/>
        <v>0.318630035199851</v>
      </c>
      <c r="AC126" s="164">
        <v>7409.99</v>
      </c>
      <c r="AD126" s="164">
        <f t="shared" si="17"/>
        <v>-2091.6896875</v>
      </c>
      <c r="AE126" s="164"/>
    </row>
    <row r="127" spans="1:31" s="99" customFormat="1" ht="15" customHeight="1">
      <c r="A127" s="133">
        <v>125</v>
      </c>
      <c r="B127" s="134">
        <v>111219</v>
      </c>
      <c r="C127" s="135" t="s">
        <v>272</v>
      </c>
      <c r="D127" s="134" t="s">
        <v>240</v>
      </c>
      <c r="E127" s="134"/>
      <c r="F127" s="134" t="s">
        <v>34</v>
      </c>
      <c r="G127" s="139"/>
      <c r="H127" s="138">
        <v>100</v>
      </c>
      <c r="I127" s="138">
        <f t="shared" si="18"/>
        <v>400</v>
      </c>
      <c r="J127" s="144">
        <v>12540</v>
      </c>
      <c r="K127" s="145">
        <v>0.30625</v>
      </c>
      <c r="L127" s="146">
        <v>3840.375</v>
      </c>
      <c r="M127" s="146">
        <f t="shared" si="10"/>
        <v>50160</v>
      </c>
      <c r="N127" s="146">
        <f t="shared" si="11"/>
        <v>15361.5</v>
      </c>
      <c r="O127" s="143">
        <v>30161.44</v>
      </c>
      <c r="P127" s="142" t="s">
        <v>273</v>
      </c>
      <c r="Q127" s="143">
        <v>7464.43</v>
      </c>
      <c r="R127" s="156">
        <f t="shared" si="12"/>
        <v>0.601304625199362</v>
      </c>
      <c r="S127" s="149"/>
      <c r="T127" s="157">
        <f t="shared" si="13"/>
        <v>-7897.07</v>
      </c>
      <c r="U127" s="163"/>
      <c r="V127" s="158">
        <v>11286</v>
      </c>
      <c r="W127" s="159">
        <v>0.30625</v>
      </c>
      <c r="X127" s="158">
        <v>3456.3375</v>
      </c>
      <c r="Y127" s="158">
        <f t="shared" si="14"/>
        <v>33858</v>
      </c>
      <c r="Z127" s="158">
        <f t="shared" si="15"/>
        <v>10369.0125</v>
      </c>
      <c r="AA127" s="164">
        <v>20192.56</v>
      </c>
      <c r="AB127" s="159">
        <f t="shared" si="16"/>
        <v>0.367218916274113</v>
      </c>
      <c r="AC127" s="164">
        <v>7415.09</v>
      </c>
      <c r="AD127" s="164">
        <f t="shared" si="17"/>
        <v>-2953.9225</v>
      </c>
      <c r="AE127" s="164"/>
    </row>
    <row r="128" spans="1:31" s="99" customFormat="1" ht="15" customHeight="1">
      <c r="A128" s="133">
        <v>126</v>
      </c>
      <c r="B128" s="134">
        <v>102934</v>
      </c>
      <c r="C128" s="135" t="s">
        <v>274</v>
      </c>
      <c r="D128" s="134" t="s">
        <v>240</v>
      </c>
      <c r="E128" s="134"/>
      <c r="F128" s="134" t="s">
        <v>34</v>
      </c>
      <c r="G128" s="139"/>
      <c r="H128" s="138">
        <v>100</v>
      </c>
      <c r="I128" s="138">
        <f t="shared" si="18"/>
        <v>400</v>
      </c>
      <c r="J128" s="144">
        <v>12705</v>
      </c>
      <c r="K128" s="145">
        <v>0.293125</v>
      </c>
      <c r="L128" s="146">
        <v>3724.153125</v>
      </c>
      <c r="M128" s="146">
        <f t="shared" si="10"/>
        <v>50820</v>
      </c>
      <c r="N128" s="146">
        <f t="shared" si="11"/>
        <v>14896.6125</v>
      </c>
      <c r="O128" s="143">
        <v>41475.02</v>
      </c>
      <c r="P128" s="142" t="s">
        <v>275</v>
      </c>
      <c r="Q128" s="143">
        <v>10602.38</v>
      </c>
      <c r="R128" s="156">
        <f t="shared" si="12"/>
        <v>0.816116096025187</v>
      </c>
      <c r="S128" s="149"/>
      <c r="T128" s="157">
        <f t="shared" si="13"/>
        <v>-4294.2325</v>
      </c>
      <c r="U128" s="163"/>
      <c r="V128" s="158">
        <v>11434.5</v>
      </c>
      <c r="W128" s="159">
        <v>0.293125</v>
      </c>
      <c r="X128" s="158">
        <v>3351.7378125</v>
      </c>
      <c r="Y128" s="158">
        <f t="shared" si="14"/>
        <v>34303.5</v>
      </c>
      <c r="Z128" s="158">
        <f t="shared" si="15"/>
        <v>10055.2134375</v>
      </c>
      <c r="AA128" s="164">
        <v>16896.14</v>
      </c>
      <c r="AB128" s="159">
        <f t="shared" si="16"/>
        <v>0.26181778796814</v>
      </c>
      <c r="AC128" s="164">
        <v>4423.71</v>
      </c>
      <c r="AD128" s="164">
        <f t="shared" si="17"/>
        <v>-5631.5034375</v>
      </c>
      <c r="AE128" s="164"/>
    </row>
    <row r="129" spans="1:31" s="99" customFormat="1" ht="15" customHeight="1">
      <c r="A129" s="133">
        <v>127</v>
      </c>
      <c r="B129" s="134">
        <v>578</v>
      </c>
      <c r="C129" s="135" t="s">
        <v>276</v>
      </c>
      <c r="D129" s="134" t="s">
        <v>240</v>
      </c>
      <c r="E129" s="134">
        <v>8</v>
      </c>
      <c r="F129" s="134" t="s">
        <v>34</v>
      </c>
      <c r="G129" s="139"/>
      <c r="H129" s="138">
        <v>100</v>
      </c>
      <c r="I129" s="138">
        <f t="shared" si="18"/>
        <v>400</v>
      </c>
      <c r="J129" s="144">
        <v>13035</v>
      </c>
      <c r="K129" s="145">
        <v>0.2975</v>
      </c>
      <c r="L129" s="146">
        <v>3877.9125</v>
      </c>
      <c r="M129" s="146">
        <f t="shared" si="10"/>
        <v>52140</v>
      </c>
      <c r="N129" s="146">
        <f t="shared" si="11"/>
        <v>15511.65</v>
      </c>
      <c r="O129" s="143">
        <v>60268.66</v>
      </c>
      <c r="P129" s="142" t="s">
        <v>277</v>
      </c>
      <c r="Q129" s="143">
        <v>18150.83</v>
      </c>
      <c r="R129" s="160">
        <f t="shared" si="12"/>
        <v>1.15590065209053</v>
      </c>
      <c r="S129" s="161">
        <v>200</v>
      </c>
      <c r="T129" s="157">
        <f t="shared" si="13"/>
        <v>2639.18</v>
      </c>
      <c r="U129" s="162">
        <f>T129*0.1</f>
        <v>263.918</v>
      </c>
      <c r="V129" s="158">
        <v>11731.5</v>
      </c>
      <c r="W129" s="159">
        <v>0.2975</v>
      </c>
      <c r="X129" s="158">
        <v>3490.12125</v>
      </c>
      <c r="Y129" s="158">
        <f t="shared" si="14"/>
        <v>35194.5</v>
      </c>
      <c r="Z129" s="158">
        <f t="shared" si="15"/>
        <v>10470.36375</v>
      </c>
      <c r="AA129" s="164">
        <v>19121.35</v>
      </c>
      <c r="AB129" s="159">
        <f t="shared" si="16"/>
        <v>0.341503607224385</v>
      </c>
      <c r="AC129" s="164">
        <v>6530.01</v>
      </c>
      <c r="AD129" s="164">
        <f t="shared" si="17"/>
        <v>-3940.35375</v>
      </c>
      <c r="AE129" s="164"/>
    </row>
    <row r="130" spans="1:31" s="99" customFormat="1" ht="15" customHeight="1">
      <c r="A130" s="133">
        <v>129</v>
      </c>
      <c r="B130" s="134">
        <v>379</v>
      </c>
      <c r="C130" s="135" t="s">
        <v>278</v>
      </c>
      <c r="D130" s="134" t="s">
        <v>240</v>
      </c>
      <c r="E130" s="134"/>
      <c r="F130" s="134" t="s">
        <v>34</v>
      </c>
      <c r="G130" s="139"/>
      <c r="H130" s="138">
        <v>100</v>
      </c>
      <c r="I130" s="138">
        <f t="shared" si="18"/>
        <v>400</v>
      </c>
      <c r="J130" s="144">
        <v>13365</v>
      </c>
      <c r="K130" s="145">
        <v>0.2975</v>
      </c>
      <c r="L130" s="146">
        <v>3976.0875</v>
      </c>
      <c r="M130" s="146">
        <f t="shared" si="10"/>
        <v>53460</v>
      </c>
      <c r="N130" s="146">
        <f t="shared" si="11"/>
        <v>15904.35</v>
      </c>
      <c r="O130" s="143">
        <v>41039.56</v>
      </c>
      <c r="P130" s="142" t="s">
        <v>228</v>
      </c>
      <c r="Q130" s="143">
        <v>12371.05</v>
      </c>
      <c r="R130" s="156">
        <f t="shared" si="12"/>
        <v>0.767668537224093</v>
      </c>
      <c r="S130" s="149"/>
      <c r="T130" s="157">
        <f t="shared" si="13"/>
        <v>-3533.3</v>
      </c>
      <c r="U130" s="163"/>
      <c r="V130" s="158">
        <v>12028.5</v>
      </c>
      <c r="W130" s="159">
        <v>0.2975</v>
      </c>
      <c r="X130" s="158">
        <v>3578.47875</v>
      </c>
      <c r="Y130" s="158">
        <f t="shared" si="14"/>
        <v>36085.5</v>
      </c>
      <c r="Z130" s="158">
        <f t="shared" si="15"/>
        <v>10735.43625</v>
      </c>
      <c r="AA130" s="164">
        <v>24105.11</v>
      </c>
      <c r="AB130" s="159">
        <f t="shared" si="16"/>
        <v>0.3151028972695</v>
      </c>
      <c r="AC130" s="164">
        <v>7595.59</v>
      </c>
      <c r="AD130" s="164">
        <f t="shared" si="17"/>
        <v>-3139.84625</v>
      </c>
      <c r="AE130" s="164"/>
    </row>
    <row r="131" spans="1:31" s="99" customFormat="1" ht="15" customHeight="1">
      <c r="A131" s="133">
        <v>130</v>
      </c>
      <c r="B131" s="134">
        <v>357</v>
      </c>
      <c r="C131" s="135" t="s">
        <v>279</v>
      </c>
      <c r="D131" s="134" t="s">
        <v>240</v>
      </c>
      <c r="E131" s="134">
        <v>9</v>
      </c>
      <c r="F131" s="134" t="s">
        <v>34</v>
      </c>
      <c r="G131" s="139"/>
      <c r="H131" s="138">
        <v>100</v>
      </c>
      <c r="I131" s="138">
        <f t="shared" si="18"/>
        <v>400</v>
      </c>
      <c r="J131" s="144">
        <v>13695</v>
      </c>
      <c r="K131" s="145">
        <v>0.293125</v>
      </c>
      <c r="L131" s="146">
        <v>4014.346875</v>
      </c>
      <c r="M131" s="146">
        <f aca="true" t="shared" si="19" ref="M131:M145">J131*4</f>
        <v>54780</v>
      </c>
      <c r="N131" s="146">
        <f aca="true" t="shared" si="20" ref="N131:N145">L131*4</f>
        <v>16057.3875</v>
      </c>
      <c r="O131" s="143">
        <v>44191.96</v>
      </c>
      <c r="P131" s="142" t="s">
        <v>94</v>
      </c>
      <c r="Q131" s="143">
        <v>13553.11</v>
      </c>
      <c r="R131" s="156">
        <f aca="true" t="shared" si="21" ref="R131:R145">O131/M131</f>
        <v>0.806717050018255</v>
      </c>
      <c r="S131" s="149"/>
      <c r="T131" s="157">
        <f aca="true" t="shared" si="22" ref="T131:T144">Q131-N131</f>
        <v>-2504.2775</v>
      </c>
      <c r="U131" s="163"/>
      <c r="V131" s="158">
        <v>12325.5</v>
      </c>
      <c r="W131" s="159">
        <v>0.293125</v>
      </c>
      <c r="X131" s="158">
        <v>3612.9121875</v>
      </c>
      <c r="Y131" s="158">
        <f aca="true" t="shared" si="23" ref="Y131:Y145">V131*3</f>
        <v>36976.5</v>
      </c>
      <c r="Z131" s="158">
        <f aca="true" t="shared" si="24" ref="Z131:Z145">X131*3</f>
        <v>10838.7365625</v>
      </c>
      <c r="AA131" s="164">
        <v>20698.95</v>
      </c>
      <c r="AB131" s="159">
        <f aca="true" t="shared" si="25" ref="AB131:AB145">AC131/AA131</f>
        <v>0.294897084151612</v>
      </c>
      <c r="AC131" s="164">
        <v>6104.06</v>
      </c>
      <c r="AD131" s="164">
        <f aca="true" t="shared" si="26" ref="AD131:AD145">AC131-Z131</f>
        <v>-4734.6765625</v>
      </c>
      <c r="AE131" s="164"/>
    </row>
    <row r="132" spans="1:31" s="99" customFormat="1" ht="15" customHeight="1">
      <c r="A132" s="133">
        <v>131</v>
      </c>
      <c r="B132" s="134">
        <v>581</v>
      </c>
      <c r="C132" s="135" t="s">
        <v>280</v>
      </c>
      <c r="D132" s="134" t="s">
        <v>240</v>
      </c>
      <c r="E132" s="134"/>
      <c r="F132" s="134" t="s">
        <v>34</v>
      </c>
      <c r="G132" s="139"/>
      <c r="H132" s="138">
        <v>100</v>
      </c>
      <c r="I132" s="138">
        <f t="shared" si="18"/>
        <v>400</v>
      </c>
      <c r="J132" s="144">
        <v>13860</v>
      </c>
      <c r="K132" s="145">
        <v>0.310625</v>
      </c>
      <c r="L132" s="146">
        <v>4305.2625</v>
      </c>
      <c r="M132" s="146">
        <f t="shared" si="19"/>
        <v>55440</v>
      </c>
      <c r="N132" s="146">
        <f t="shared" si="20"/>
        <v>17221.05</v>
      </c>
      <c r="O132" s="143">
        <v>59159.47</v>
      </c>
      <c r="P132" s="142" t="s">
        <v>281</v>
      </c>
      <c r="Q132" s="143">
        <v>17875.62</v>
      </c>
      <c r="R132" s="160">
        <f t="shared" si="21"/>
        <v>1.06709000721501</v>
      </c>
      <c r="S132" s="161">
        <v>300</v>
      </c>
      <c r="T132" s="157">
        <f t="shared" si="22"/>
        <v>654.57</v>
      </c>
      <c r="U132" s="162">
        <f>T132*0.1</f>
        <v>65.457</v>
      </c>
      <c r="V132" s="158">
        <v>12474</v>
      </c>
      <c r="W132" s="159">
        <v>0.310625</v>
      </c>
      <c r="X132" s="158">
        <v>3874.73625</v>
      </c>
      <c r="Y132" s="158">
        <f t="shared" si="23"/>
        <v>37422</v>
      </c>
      <c r="Z132" s="158">
        <f t="shared" si="24"/>
        <v>11624.20875</v>
      </c>
      <c r="AA132" s="164">
        <v>21399.48</v>
      </c>
      <c r="AB132" s="159">
        <f t="shared" si="25"/>
        <v>0.30305689670964</v>
      </c>
      <c r="AC132" s="164">
        <v>6485.26</v>
      </c>
      <c r="AD132" s="164">
        <f t="shared" si="26"/>
        <v>-5138.94875</v>
      </c>
      <c r="AE132" s="164"/>
    </row>
    <row r="133" spans="1:31" s="99" customFormat="1" ht="15" customHeight="1">
      <c r="A133" s="133">
        <v>132</v>
      </c>
      <c r="B133" s="134">
        <v>585</v>
      </c>
      <c r="C133" s="135" t="s">
        <v>282</v>
      </c>
      <c r="D133" s="134" t="s">
        <v>240</v>
      </c>
      <c r="E133" s="134">
        <v>10</v>
      </c>
      <c r="F133" s="134" t="s">
        <v>34</v>
      </c>
      <c r="G133" s="139"/>
      <c r="H133" s="138">
        <v>100</v>
      </c>
      <c r="I133" s="138">
        <f t="shared" si="18"/>
        <v>400</v>
      </c>
      <c r="J133" s="144">
        <v>14520</v>
      </c>
      <c r="K133" s="145">
        <v>0.30625</v>
      </c>
      <c r="L133" s="146">
        <v>4446.75</v>
      </c>
      <c r="M133" s="146">
        <f t="shared" si="19"/>
        <v>58080</v>
      </c>
      <c r="N133" s="146">
        <f t="shared" si="20"/>
        <v>17787</v>
      </c>
      <c r="O133" s="143">
        <v>36820.96</v>
      </c>
      <c r="P133" s="142" t="s">
        <v>283</v>
      </c>
      <c r="Q133" s="143">
        <v>11228.12</v>
      </c>
      <c r="R133" s="156">
        <f t="shared" si="21"/>
        <v>0.633969696969697</v>
      </c>
      <c r="S133" s="149"/>
      <c r="T133" s="157">
        <f t="shared" si="22"/>
        <v>-6558.88</v>
      </c>
      <c r="U133" s="163"/>
      <c r="V133" s="158">
        <v>13068</v>
      </c>
      <c r="W133" s="159">
        <v>0.30625</v>
      </c>
      <c r="X133" s="158">
        <v>4002.075</v>
      </c>
      <c r="Y133" s="158">
        <f t="shared" si="23"/>
        <v>39204</v>
      </c>
      <c r="Z133" s="158">
        <f t="shared" si="24"/>
        <v>12006.225</v>
      </c>
      <c r="AA133" s="164">
        <v>18846.53</v>
      </c>
      <c r="AB133" s="159">
        <f t="shared" si="25"/>
        <v>0.282591012775296</v>
      </c>
      <c r="AC133" s="164">
        <v>5325.86</v>
      </c>
      <c r="AD133" s="164">
        <f t="shared" si="26"/>
        <v>-6680.365</v>
      </c>
      <c r="AE133" s="164"/>
    </row>
    <row r="134" spans="1:31" s="99" customFormat="1" ht="15" customHeight="1">
      <c r="A134" s="133">
        <v>133</v>
      </c>
      <c r="B134" s="134">
        <v>117491</v>
      </c>
      <c r="C134" s="135" t="s">
        <v>284</v>
      </c>
      <c r="D134" s="134" t="s">
        <v>240</v>
      </c>
      <c r="E134" s="134"/>
      <c r="F134" s="134" t="s">
        <v>34</v>
      </c>
      <c r="G134" s="139"/>
      <c r="H134" s="138">
        <v>100</v>
      </c>
      <c r="I134" s="138">
        <f t="shared" si="18"/>
        <v>400</v>
      </c>
      <c r="J134" s="144">
        <v>15180</v>
      </c>
      <c r="K134" s="145">
        <v>0.245</v>
      </c>
      <c r="L134" s="146">
        <v>3719.1</v>
      </c>
      <c r="M134" s="146">
        <f t="shared" si="19"/>
        <v>60720</v>
      </c>
      <c r="N134" s="146">
        <f t="shared" si="20"/>
        <v>14876.4</v>
      </c>
      <c r="O134" s="143">
        <v>56079.52</v>
      </c>
      <c r="P134" s="142" t="s">
        <v>285</v>
      </c>
      <c r="Q134" s="143">
        <v>12996.26</v>
      </c>
      <c r="R134" s="156">
        <f t="shared" si="21"/>
        <v>0.923575757575758</v>
      </c>
      <c r="S134" s="149"/>
      <c r="T134" s="157">
        <f t="shared" si="22"/>
        <v>-1880.14</v>
      </c>
      <c r="U134" s="163"/>
      <c r="V134" s="158">
        <v>13662</v>
      </c>
      <c r="W134" s="159">
        <v>0.245</v>
      </c>
      <c r="X134" s="158">
        <v>3347.19</v>
      </c>
      <c r="Y134" s="158">
        <f t="shared" si="23"/>
        <v>40986</v>
      </c>
      <c r="Z134" s="158">
        <f t="shared" si="24"/>
        <v>10041.57</v>
      </c>
      <c r="AA134" s="164">
        <v>37987.76</v>
      </c>
      <c r="AB134" s="159">
        <f t="shared" si="25"/>
        <v>0.245353766581657</v>
      </c>
      <c r="AC134" s="164">
        <v>9320.44</v>
      </c>
      <c r="AD134" s="164">
        <f t="shared" si="26"/>
        <v>-721.129999999999</v>
      </c>
      <c r="AE134" s="164"/>
    </row>
    <row r="135" spans="1:31" s="99" customFormat="1" ht="15" customHeight="1">
      <c r="A135" s="133">
        <v>134</v>
      </c>
      <c r="B135" s="134">
        <v>365</v>
      </c>
      <c r="C135" s="135" t="s">
        <v>286</v>
      </c>
      <c r="D135" s="134" t="s">
        <v>240</v>
      </c>
      <c r="E135" s="134">
        <v>11</v>
      </c>
      <c r="F135" s="134" t="s">
        <v>34</v>
      </c>
      <c r="G135" s="139"/>
      <c r="H135" s="138">
        <v>150</v>
      </c>
      <c r="I135" s="138">
        <f t="shared" si="18"/>
        <v>600</v>
      </c>
      <c r="J135" s="144">
        <v>17680</v>
      </c>
      <c r="K135" s="145">
        <v>0.32375</v>
      </c>
      <c r="L135" s="146">
        <v>5723.9</v>
      </c>
      <c r="M135" s="146">
        <f t="shared" si="19"/>
        <v>70720</v>
      </c>
      <c r="N135" s="146">
        <f t="shared" si="20"/>
        <v>22895.6</v>
      </c>
      <c r="O135" s="143">
        <v>46460.97</v>
      </c>
      <c r="P135" s="142" t="s">
        <v>65</v>
      </c>
      <c r="Q135" s="143">
        <v>13737.47</v>
      </c>
      <c r="R135" s="156">
        <f t="shared" si="21"/>
        <v>0.656970729638009</v>
      </c>
      <c r="S135" s="149"/>
      <c r="T135" s="157">
        <f t="shared" si="22"/>
        <v>-9158.13</v>
      </c>
      <c r="U135" s="163"/>
      <c r="V135" s="158">
        <v>15912</v>
      </c>
      <c r="W135" s="159">
        <v>0.32375</v>
      </c>
      <c r="X135" s="158">
        <v>5151.51</v>
      </c>
      <c r="Y135" s="158">
        <f t="shared" si="23"/>
        <v>47736</v>
      </c>
      <c r="Z135" s="158">
        <f t="shared" si="24"/>
        <v>15454.53</v>
      </c>
      <c r="AA135" s="164">
        <v>48510.1</v>
      </c>
      <c r="AB135" s="159">
        <f t="shared" si="25"/>
        <v>0.224716914621904</v>
      </c>
      <c r="AC135" s="164">
        <v>10901.04</v>
      </c>
      <c r="AD135" s="164">
        <f t="shared" si="26"/>
        <v>-4553.49</v>
      </c>
      <c r="AE135" s="164"/>
    </row>
    <row r="136" spans="1:31" s="99" customFormat="1" ht="15" customHeight="1">
      <c r="A136" s="133">
        <v>135</v>
      </c>
      <c r="B136" s="134">
        <v>343</v>
      </c>
      <c r="C136" s="135" t="s">
        <v>287</v>
      </c>
      <c r="D136" s="134" t="s">
        <v>240</v>
      </c>
      <c r="E136" s="134"/>
      <c r="F136" s="134" t="s">
        <v>34</v>
      </c>
      <c r="G136" s="139"/>
      <c r="H136" s="138">
        <v>150</v>
      </c>
      <c r="I136" s="138">
        <f t="shared" si="18"/>
        <v>600</v>
      </c>
      <c r="J136" s="144">
        <v>22680</v>
      </c>
      <c r="K136" s="145">
        <v>0.30625</v>
      </c>
      <c r="L136" s="146">
        <v>6945.75</v>
      </c>
      <c r="M136" s="146">
        <f t="shared" si="19"/>
        <v>90720</v>
      </c>
      <c r="N136" s="146">
        <f t="shared" si="20"/>
        <v>27783</v>
      </c>
      <c r="O136" s="143">
        <v>119183.82</v>
      </c>
      <c r="P136" s="142" t="s">
        <v>288</v>
      </c>
      <c r="Q136" s="143">
        <v>32779.83</v>
      </c>
      <c r="R136" s="160">
        <f t="shared" si="21"/>
        <v>1.31375462962963</v>
      </c>
      <c r="S136" s="161">
        <v>300</v>
      </c>
      <c r="T136" s="157">
        <f t="shared" si="22"/>
        <v>4996.83</v>
      </c>
      <c r="U136" s="162">
        <f>T136*0.1</f>
        <v>499.683</v>
      </c>
      <c r="V136" s="158">
        <v>20412</v>
      </c>
      <c r="W136" s="159">
        <v>0.30625</v>
      </c>
      <c r="X136" s="158">
        <v>6251.175</v>
      </c>
      <c r="Y136" s="158">
        <f t="shared" si="23"/>
        <v>61236</v>
      </c>
      <c r="Z136" s="158">
        <f t="shared" si="24"/>
        <v>18753.525</v>
      </c>
      <c r="AA136" s="164">
        <v>56643.55</v>
      </c>
      <c r="AB136" s="159">
        <f t="shared" si="25"/>
        <v>0.277395043213217</v>
      </c>
      <c r="AC136" s="164">
        <v>15712.64</v>
      </c>
      <c r="AD136" s="164">
        <f t="shared" si="26"/>
        <v>-3040.885</v>
      </c>
      <c r="AE136" s="164"/>
    </row>
    <row r="137" spans="1:31" s="99" customFormat="1" ht="15" customHeight="1">
      <c r="A137" s="133">
        <v>136</v>
      </c>
      <c r="B137" s="134">
        <v>517</v>
      </c>
      <c r="C137" s="135" t="s">
        <v>289</v>
      </c>
      <c r="D137" s="134" t="s">
        <v>240</v>
      </c>
      <c r="E137" s="134"/>
      <c r="F137" s="134" t="s">
        <v>34</v>
      </c>
      <c r="G137" s="139"/>
      <c r="H137" s="138">
        <v>150</v>
      </c>
      <c r="I137" s="138">
        <f t="shared" si="18"/>
        <v>600</v>
      </c>
      <c r="J137" s="144">
        <v>30240</v>
      </c>
      <c r="K137" s="145">
        <v>0.245</v>
      </c>
      <c r="L137" s="146">
        <v>7408.8</v>
      </c>
      <c r="M137" s="146">
        <f t="shared" si="19"/>
        <v>120960</v>
      </c>
      <c r="N137" s="146">
        <f t="shared" si="20"/>
        <v>29635.2</v>
      </c>
      <c r="O137" s="143">
        <v>68550.83</v>
      </c>
      <c r="P137" s="142" t="s">
        <v>290</v>
      </c>
      <c r="Q137" s="143">
        <v>22016.93</v>
      </c>
      <c r="R137" s="156">
        <f t="shared" si="21"/>
        <v>0.566723131613757</v>
      </c>
      <c r="S137" s="149"/>
      <c r="T137" s="157">
        <f t="shared" si="22"/>
        <v>-7618.27</v>
      </c>
      <c r="U137" s="163"/>
      <c r="V137" s="158">
        <v>27216</v>
      </c>
      <c r="W137" s="159">
        <v>0.245</v>
      </c>
      <c r="X137" s="158">
        <v>6667.92</v>
      </c>
      <c r="Y137" s="158">
        <f t="shared" si="23"/>
        <v>81648</v>
      </c>
      <c r="Z137" s="158">
        <f t="shared" si="24"/>
        <v>20003.76</v>
      </c>
      <c r="AA137" s="164">
        <v>50489.02</v>
      </c>
      <c r="AB137" s="159">
        <f t="shared" si="25"/>
        <v>0.245403852164292</v>
      </c>
      <c r="AC137" s="164">
        <v>12390.2</v>
      </c>
      <c r="AD137" s="164">
        <f t="shared" si="26"/>
        <v>-7613.56</v>
      </c>
      <c r="AE137" s="164"/>
    </row>
    <row r="138" spans="1:31" s="99" customFormat="1" ht="15" customHeight="1">
      <c r="A138" s="133">
        <v>128</v>
      </c>
      <c r="B138" s="134">
        <v>114844</v>
      </c>
      <c r="C138" s="135" t="s">
        <v>291</v>
      </c>
      <c r="D138" s="134" t="s">
        <v>240</v>
      </c>
      <c r="E138" s="134">
        <v>12</v>
      </c>
      <c r="F138" s="140" t="s">
        <v>182</v>
      </c>
      <c r="G138" s="139" t="s">
        <v>292</v>
      </c>
      <c r="H138" s="138">
        <v>100</v>
      </c>
      <c r="I138" s="138">
        <f t="shared" si="18"/>
        <v>400</v>
      </c>
      <c r="J138" s="144">
        <v>13365</v>
      </c>
      <c r="K138" s="145">
        <v>0.245</v>
      </c>
      <c r="L138" s="146">
        <v>3274.425</v>
      </c>
      <c r="M138" s="146">
        <f t="shared" si="19"/>
        <v>53460</v>
      </c>
      <c r="N138" s="146">
        <f t="shared" si="20"/>
        <v>13097.7</v>
      </c>
      <c r="O138" s="143">
        <v>62881.62</v>
      </c>
      <c r="P138" s="147">
        <v>0.2024373735918381</v>
      </c>
      <c r="Q138" s="143">
        <v>12729.59</v>
      </c>
      <c r="R138" s="160">
        <f t="shared" si="21"/>
        <v>1.17623681257015</v>
      </c>
      <c r="S138" s="161">
        <v>200</v>
      </c>
      <c r="T138" s="157">
        <f t="shared" si="22"/>
        <v>-368.110000000001</v>
      </c>
      <c r="U138" s="163"/>
      <c r="V138" s="158">
        <v>12028.5</v>
      </c>
      <c r="W138" s="159">
        <v>0.245</v>
      </c>
      <c r="X138" s="158">
        <v>2946.9825</v>
      </c>
      <c r="Y138" s="158">
        <f t="shared" si="23"/>
        <v>36085.5</v>
      </c>
      <c r="Z138" s="158">
        <f t="shared" si="24"/>
        <v>8840.9475</v>
      </c>
      <c r="AA138" s="164">
        <v>20637.83</v>
      </c>
      <c r="AB138" s="159">
        <f t="shared" si="25"/>
        <v>0.229774157457446</v>
      </c>
      <c r="AC138" s="164">
        <v>4742.04</v>
      </c>
      <c r="AD138" s="164">
        <f t="shared" si="26"/>
        <v>-4098.9075</v>
      </c>
      <c r="AE138" s="164"/>
    </row>
    <row r="139" spans="1:31" s="99" customFormat="1" ht="15" customHeight="1">
      <c r="A139" s="133">
        <v>137</v>
      </c>
      <c r="B139" s="134">
        <v>582</v>
      </c>
      <c r="C139" s="135" t="s">
        <v>293</v>
      </c>
      <c r="D139" s="134" t="s">
        <v>240</v>
      </c>
      <c r="E139" s="134"/>
      <c r="F139" s="140" t="s">
        <v>294</v>
      </c>
      <c r="G139" s="139" t="s">
        <v>295</v>
      </c>
      <c r="H139" s="138">
        <v>150</v>
      </c>
      <c r="I139" s="138">
        <f t="shared" si="18"/>
        <v>600</v>
      </c>
      <c r="J139" s="144">
        <v>30750</v>
      </c>
      <c r="K139" s="145">
        <v>0.245</v>
      </c>
      <c r="L139" s="146">
        <v>7533.75</v>
      </c>
      <c r="M139" s="146">
        <f t="shared" si="19"/>
        <v>123000</v>
      </c>
      <c r="N139" s="146">
        <f t="shared" si="20"/>
        <v>30135</v>
      </c>
      <c r="O139" s="143">
        <v>94542.77</v>
      </c>
      <c r="P139" s="147">
        <v>0.22190000000000001</v>
      </c>
      <c r="Q139" s="143">
        <v>20978.89</v>
      </c>
      <c r="R139" s="156">
        <f t="shared" si="21"/>
        <v>0.768640406504065</v>
      </c>
      <c r="S139" s="149"/>
      <c r="T139" s="157">
        <f t="shared" si="22"/>
        <v>-9156.11</v>
      </c>
      <c r="U139" s="163"/>
      <c r="V139" s="158">
        <v>27675</v>
      </c>
      <c r="W139" s="159">
        <v>0.245</v>
      </c>
      <c r="X139" s="158">
        <v>6780.375</v>
      </c>
      <c r="Y139" s="158">
        <f t="shared" si="23"/>
        <v>83025</v>
      </c>
      <c r="Z139" s="158">
        <f t="shared" si="24"/>
        <v>20341.125</v>
      </c>
      <c r="AA139" s="164">
        <v>63150.32</v>
      </c>
      <c r="AB139" s="159">
        <f t="shared" si="25"/>
        <v>0.159587631543276</v>
      </c>
      <c r="AC139" s="164">
        <v>10078.01</v>
      </c>
      <c r="AD139" s="164">
        <f t="shared" si="26"/>
        <v>-10263.115</v>
      </c>
      <c r="AE139" s="164"/>
    </row>
    <row r="140" spans="1:31" s="99" customFormat="1" ht="15" customHeight="1">
      <c r="A140" s="133">
        <v>138</v>
      </c>
      <c r="B140" s="134">
        <v>102567</v>
      </c>
      <c r="C140" s="135" t="s">
        <v>296</v>
      </c>
      <c r="D140" s="134" t="s">
        <v>297</v>
      </c>
      <c r="E140" s="134">
        <v>1</v>
      </c>
      <c r="F140" s="134" t="s">
        <v>34</v>
      </c>
      <c r="G140" s="139"/>
      <c r="H140" s="138">
        <v>50</v>
      </c>
      <c r="I140" s="138">
        <f t="shared" si="18"/>
        <v>200</v>
      </c>
      <c r="J140" s="144">
        <v>6120</v>
      </c>
      <c r="K140" s="145">
        <v>0.34125</v>
      </c>
      <c r="L140" s="146">
        <v>2088.45</v>
      </c>
      <c r="M140" s="146">
        <f t="shared" si="19"/>
        <v>24480</v>
      </c>
      <c r="N140" s="146">
        <f t="shared" si="20"/>
        <v>8353.8</v>
      </c>
      <c r="O140" s="143">
        <v>15012.61</v>
      </c>
      <c r="P140" s="142" t="s">
        <v>298</v>
      </c>
      <c r="Q140" s="143">
        <v>3951.57</v>
      </c>
      <c r="R140" s="156">
        <f t="shared" si="21"/>
        <v>0.613260212418301</v>
      </c>
      <c r="S140" s="149"/>
      <c r="T140" s="157">
        <f t="shared" si="22"/>
        <v>-4402.23</v>
      </c>
      <c r="U140" s="163"/>
      <c r="V140" s="158">
        <v>5508</v>
      </c>
      <c r="W140" s="159">
        <v>0.34125</v>
      </c>
      <c r="X140" s="158">
        <v>1879.605</v>
      </c>
      <c r="Y140" s="158">
        <f t="shared" si="23"/>
        <v>16524</v>
      </c>
      <c r="Z140" s="158">
        <f t="shared" si="24"/>
        <v>5638.815</v>
      </c>
      <c r="AA140" s="164">
        <v>11670.87</v>
      </c>
      <c r="AB140" s="159">
        <f t="shared" si="25"/>
        <v>0.249540094268893</v>
      </c>
      <c r="AC140" s="164">
        <v>2912.35</v>
      </c>
      <c r="AD140" s="164">
        <f t="shared" si="26"/>
        <v>-2726.465</v>
      </c>
      <c r="AE140" s="164"/>
    </row>
    <row r="141" spans="1:31" s="99" customFormat="1" ht="15" customHeight="1">
      <c r="A141" s="133">
        <v>139</v>
      </c>
      <c r="B141" s="134">
        <v>371</v>
      </c>
      <c r="C141" s="135" t="s">
        <v>299</v>
      </c>
      <c r="D141" s="134" t="s">
        <v>297</v>
      </c>
      <c r="E141" s="134"/>
      <c r="F141" s="134" t="s">
        <v>34</v>
      </c>
      <c r="G141" s="139"/>
      <c r="H141" s="138">
        <v>50</v>
      </c>
      <c r="I141" s="138">
        <f t="shared" si="18"/>
        <v>200</v>
      </c>
      <c r="J141" s="144">
        <v>6120</v>
      </c>
      <c r="K141" s="145">
        <v>0.35</v>
      </c>
      <c r="L141" s="146">
        <v>2142</v>
      </c>
      <c r="M141" s="146">
        <f t="shared" si="19"/>
        <v>24480</v>
      </c>
      <c r="N141" s="146">
        <f t="shared" si="20"/>
        <v>8568</v>
      </c>
      <c r="O141" s="143">
        <v>20168.52</v>
      </c>
      <c r="P141" s="142" t="s">
        <v>300</v>
      </c>
      <c r="Q141" s="143">
        <v>5612.58</v>
      </c>
      <c r="R141" s="156">
        <f t="shared" si="21"/>
        <v>0.823877450980392</v>
      </c>
      <c r="S141" s="149"/>
      <c r="T141" s="157">
        <f t="shared" si="22"/>
        <v>-2955.42</v>
      </c>
      <c r="U141" s="163"/>
      <c r="V141" s="158">
        <v>5508</v>
      </c>
      <c r="W141" s="159">
        <v>0.35</v>
      </c>
      <c r="X141" s="158">
        <v>1927.8</v>
      </c>
      <c r="Y141" s="158">
        <f t="shared" si="23"/>
        <v>16524</v>
      </c>
      <c r="Z141" s="158">
        <f t="shared" si="24"/>
        <v>5783.4</v>
      </c>
      <c r="AA141" s="164">
        <v>5230.11</v>
      </c>
      <c r="AB141" s="159">
        <f t="shared" si="25"/>
        <v>0.274720799371333</v>
      </c>
      <c r="AC141" s="164">
        <v>1436.82</v>
      </c>
      <c r="AD141" s="164">
        <f t="shared" si="26"/>
        <v>-4346.58</v>
      </c>
      <c r="AE141" s="164"/>
    </row>
    <row r="142" spans="1:31" s="99" customFormat="1" ht="15" customHeight="1">
      <c r="A142" s="133">
        <v>140</v>
      </c>
      <c r="B142" s="134">
        <v>514</v>
      </c>
      <c r="C142" s="135" t="s">
        <v>301</v>
      </c>
      <c r="D142" s="134" t="s">
        <v>297</v>
      </c>
      <c r="E142" s="134">
        <v>2</v>
      </c>
      <c r="F142" s="134" t="s">
        <v>34</v>
      </c>
      <c r="G142" s="139"/>
      <c r="H142" s="138">
        <v>150</v>
      </c>
      <c r="I142" s="138">
        <f t="shared" si="18"/>
        <v>600</v>
      </c>
      <c r="J142" s="144">
        <v>12580</v>
      </c>
      <c r="K142" s="145">
        <v>0.315</v>
      </c>
      <c r="L142" s="146">
        <v>3962.7</v>
      </c>
      <c r="M142" s="146">
        <f t="shared" si="19"/>
        <v>50320</v>
      </c>
      <c r="N142" s="146">
        <f t="shared" si="20"/>
        <v>15850.8</v>
      </c>
      <c r="O142" s="143">
        <v>50606.82</v>
      </c>
      <c r="P142" s="142" t="s">
        <v>302</v>
      </c>
      <c r="Q142" s="143">
        <v>14897.3</v>
      </c>
      <c r="R142" s="160">
        <f t="shared" si="21"/>
        <v>1.00569992050874</v>
      </c>
      <c r="S142" s="161">
        <v>200</v>
      </c>
      <c r="T142" s="157">
        <f t="shared" si="22"/>
        <v>-953.5</v>
      </c>
      <c r="U142" s="163"/>
      <c r="V142" s="158">
        <v>11322</v>
      </c>
      <c r="W142" s="159">
        <v>0.315</v>
      </c>
      <c r="X142" s="158">
        <v>3566.43</v>
      </c>
      <c r="Y142" s="158">
        <f t="shared" si="23"/>
        <v>33966</v>
      </c>
      <c r="Z142" s="158">
        <f t="shared" si="24"/>
        <v>10699.29</v>
      </c>
      <c r="AA142" s="164">
        <v>21708.62</v>
      </c>
      <c r="AB142" s="159">
        <f t="shared" si="25"/>
        <v>0.339804649028819</v>
      </c>
      <c r="AC142" s="164">
        <v>7376.69</v>
      </c>
      <c r="AD142" s="164">
        <f t="shared" si="26"/>
        <v>-3322.6</v>
      </c>
      <c r="AE142" s="164"/>
    </row>
    <row r="143" spans="1:31" s="99" customFormat="1" ht="15" customHeight="1">
      <c r="A143" s="133">
        <v>141</v>
      </c>
      <c r="B143" s="134">
        <v>108656</v>
      </c>
      <c r="C143" s="135" t="s">
        <v>303</v>
      </c>
      <c r="D143" s="134" t="s">
        <v>297</v>
      </c>
      <c r="E143" s="134"/>
      <c r="F143" s="134" t="s">
        <v>34</v>
      </c>
      <c r="G143" s="139"/>
      <c r="H143" s="138">
        <v>150</v>
      </c>
      <c r="I143" s="138">
        <f t="shared" si="18"/>
        <v>600</v>
      </c>
      <c r="J143" s="144">
        <v>14025</v>
      </c>
      <c r="K143" s="145">
        <v>0.2625</v>
      </c>
      <c r="L143" s="146">
        <v>3681.5625</v>
      </c>
      <c r="M143" s="146">
        <f t="shared" si="19"/>
        <v>56100</v>
      </c>
      <c r="N143" s="146">
        <f t="shared" si="20"/>
        <v>14726.25</v>
      </c>
      <c r="O143" s="143">
        <v>59940.2</v>
      </c>
      <c r="P143" s="142" t="s">
        <v>304</v>
      </c>
      <c r="Q143" s="143">
        <v>12138.69</v>
      </c>
      <c r="R143" s="160">
        <f t="shared" si="21"/>
        <v>1.06845276292335</v>
      </c>
      <c r="S143" s="161">
        <v>200</v>
      </c>
      <c r="T143" s="157">
        <f t="shared" si="22"/>
        <v>-2587.56</v>
      </c>
      <c r="U143" s="163"/>
      <c r="V143" s="158">
        <v>12622.5</v>
      </c>
      <c r="W143" s="159">
        <v>0.2625</v>
      </c>
      <c r="X143" s="158">
        <v>3313.40625</v>
      </c>
      <c r="Y143" s="158">
        <f t="shared" si="23"/>
        <v>37867.5</v>
      </c>
      <c r="Z143" s="158">
        <f t="shared" si="24"/>
        <v>9940.21875</v>
      </c>
      <c r="AA143" s="164">
        <v>24048.11</v>
      </c>
      <c r="AB143" s="159">
        <f t="shared" si="25"/>
        <v>0.236652277455484</v>
      </c>
      <c r="AC143" s="164">
        <v>5691.04</v>
      </c>
      <c r="AD143" s="164">
        <f t="shared" si="26"/>
        <v>-4249.17875</v>
      </c>
      <c r="AE143" s="164"/>
    </row>
    <row r="144" spans="1:31" s="99" customFormat="1" ht="15" customHeight="1">
      <c r="A144" s="133">
        <v>142</v>
      </c>
      <c r="B144" s="134">
        <v>385</v>
      </c>
      <c r="C144" s="135" t="s">
        <v>305</v>
      </c>
      <c r="D144" s="134" t="s">
        <v>297</v>
      </c>
      <c r="E144" s="134"/>
      <c r="F144" s="134" t="s">
        <v>34</v>
      </c>
      <c r="G144" s="139"/>
      <c r="H144" s="138">
        <v>150</v>
      </c>
      <c r="I144" s="138">
        <f t="shared" si="18"/>
        <v>600</v>
      </c>
      <c r="J144" s="144">
        <v>18128</v>
      </c>
      <c r="K144" s="145">
        <v>0.2275</v>
      </c>
      <c r="L144" s="146">
        <v>4124.12</v>
      </c>
      <c r="M144" s="146">
        <f t="shared" si="19"/>
        <v>72512</v>
      </c>
      <c r="N144" s="146">
        <f t="shared" si="20"/>
        <v>16496.48</v>
      </c>
      <c r="O144" s="143">
        <v>69825.37</v>
      </c>
      <c r="P144" s="142" t="s">
        <v>306</v>
      </c>
      <c r="Q144" s="143">
        <v>13364.03</v>
      </c>
      <c r="R144" s="156">
        <f t="shared" si="21"/>
        <v>0.962949167034422</v>
      </c>
      <c r="S144" s="149"/>
      <c r="T144" s="157">
        <f t="shared" si="22"/>
        <v>-3132.45</v>
      </c>
      <c r="U144" s="163"/>
      <c r="V144" s="158">
        <v>16315.2</v>
      </c>
      <c r="W144" s="159">
        <v>0.2275</v>
      </c>
      <c r="X144" s="158">
        <v>3711.708</v>
      </c>
      <c r="Y144" s="158">
        <f t="shared" si="23"/>
        <v>48945.6</v>
      </c>
      <c r="Z144" s="158">
        <f t="shared" si="24"/>
        <v>11135.124</v>
      </c>
      <c r="AA144" s="164">
        <v>33642.61</v>
      </c>
      <c r="AB144" s="159">
        <f t="shared" si="25"/>
        <v>0.21015670306198</v>
      </c>
      <c r="AC144" s="164">
        <v>7070.22</v>
      </c>
      <c r="AD144" s="164">
        <f t="shared" si="26"/>
        <v>-4064.904</v>
      </c>
      <c r="AE144" s="164"/>
    </row>
    <row r="145" spans="1:31" s="99" customFormat="1" ht="15" customHeight="1">
      <c r="A145" s="133"/>
      <c r="B145" s="134"/>
      <c r="C145" s="135" t="s">
        <v>307</v>
      </c>
      <c r="D145" s="134"/>
      <c r="E145" s="134"/>
      <c r="F145" s="134"/>
      <c r="G145" s="139"/>
      <c r="H145" s="138">
        <f>SUM(H3:H144)</f>
        <v>13900</v>
      </c>
      <c r="I145" s="138">
        <f>SUM(I3:I144)</f>
        <v>55600</v>
      </c>
      <c r="J145" s="144">
        <v>1620418</v>
      </c>
      <c r="K145" s="145">
        <v>0.279386429550182</v>
      </c>
      <c r="L145" s="146">
        <v>452722.799398847</v>
      </c>
      <c r="M145" s="146">
        <f t="shared" si="19"/>
        <v>6481672</v>
      </c>
      <c r="N145" s="146">
        <f t="shared" si="20"/>
        <v>1810891.19759539</v>
      </c>
      <c r="O145" s="143">
        <f>SUM(O3:O144)</f>
        <v>5498023.46</v>
      </c>
      <c r="P145" s="168">
        <f>Q145/O145</f>
        <v>0.261701391503339</v>
      </c>
      <c r="Q145" s="143">
        <f>SUM(Q3:Q144)</f>
        <v>1438840.39</v>
      </c>
      <c r="R145" s="156">
        <f t="shared" si="21"/>
        <v>0.848241543231438</v>
      </c>
      <c r="S145" s="149">
        <v>7800</v>
      </c>
      <c r="T145" s="157"/>
      <c r="U145" s="157">
        <v>2253.2995</v>
      </c>
      <c r="V145" s="158">
        <v>1458376.2</v>
      </c>
      <c r="W145" s="159">
        <v>0.279781399399223</v>
      </c>
      <c r="X145" s="158">
        <v>408026.534086521</v>
      </c>
      <c r="Y145" s="158">
        <f t="shared" si="23"/>
        <v>4375128.6</v>
      </c>
      <c r="Z145" s="158">
        <f t="shared" si="24"/>
        <v>1224079.60225956</v>
      </c>
      <c r="AA145" s="164">
        <v>2806883.45</v>
      </c>
      <c r="AB145" s="159">
        <f t="shared" si="25"/>
        <v>0.280023636179122</v>
      </c>
      <c r="AC145" s="164">
        <v>785993.7099999995</v>
      </c>
      <c r="AD145" s="164">
        <f t="shared" si="26"/>
        <v>-438085.89225956</v>
      </c>
      <c r="AE145" s="165">
        <v>118.8</v>
      </c>
    </row>
  </sheetData>
  <sheetProtection/>
  <mergeCells count="63">
    <mergeCell ref="A1:F1"/>
    <mergeCell ref="H1:I1"/>
    <mergeCell ref="J1:L1"/>
    <mergeCell ref="O1:Q1"/>
    <mergeCell ref="R1:U1"/>
    <mergeCell ref="V1:X1"/>
    <mergeCell ref="Y1:Z1"/>
    <mergeCell ref="AA1:AC1"/>
    <mergeCell ref="AD1:AE1"/>
    <mergeCell ref="E3:E4"/>
    <mergeCell ref="E5:E6"/>
    <mergeCell ref="E7:E9"/>
    <mergeCell ref="E10:E12"/>
    <mergeCell ref="E13:E15"/>
    <mergeCell ref="E16:E18"/>
    <mergeCell ref="E19:E21"/>
    <mergeCell ref="E22:E24"/>
    <mergeCell ref="E25:E26"/>
    <mergeCell ref="E27:E29"/>
    <mergeCell ref="E30:E31"/>
    <mergeCell ref="E33:E35"/>
    <mergeCell ref="E36:E37"/>
    <mergeCell ref="E38:E39"/>
    <mergeCell ref="E40:E41"/>
    <mergeCell ref="E42:E44"/>
    <mergeCell ref="E45:E47"/>
    <mergeCell ref="E48:E50"/>
    <mergeCell ref="E51:E53"/>
    <mergeCell ref="E54:E55"/>
    <mergeCell ref="E56:E57"/>
    <mergeCell ref="E58:E60"/>
    <mergeCell ref="E61:E62"/>
    <mergeCell ref="E63:E64"/>
    <mergeCell ref="E65:E66"/>
    <mergeCell ref="E68:E69"/>
    <mergeCell ref="E70:E72"/>
    <mergeCell ref="E73:E75"/>
    <mergeCell ref="E76:E77"/>
    <mergeCell ref="E78:E80"/>
    <mergeCell ref="E81:E82"/>
    <mergeCell ref="E84:E86"/>
    <mergeCell ref="E87:E89"/>
    <mergeCell ref="E90:E92"/>
    <mergeCell ref="E93:E94"/>
    <mergeCell ref="E95:E96"/>
    <mergeCell ref="E97:E98"/>
    <mergeCell ref="E99:E101"/>
    <mergeCell ref="E102:E103"/>
    <mergeCell ref="E104:E106"/>
    <mergeCell ref="E107:E109"/>
    <mergeCell ref="E111:E113"/>
    <mergeCell ref="E114:E116"/>
    <mergeCell ref="E117:E119"/>
    <mergeCell ref="E120:E122"/>
    <mergeCell ref="E123:E125"/>
    <mergeCell ref="E126:E128"/>
    <mergeCell ref="E129:E130"/>
    <mergeCell ref="E131:E132"/>
    <mergeCell ref="E133:E134"/>
    <mergeCell ref="E135:E137"/>
    <mergeCell ref="E138:E139"/>
    <mergeCell ref="E140:E141"/>
    <mergeCell ref="E142:E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"/>
  <sheetViews>
    <sheetView workbookViewId="0" topLeftCell="A1">
      <selection activeCell="K9" sqref="K9"/>
    </sheetView>
  </sheetViews>
  <sheetFormatPr defaultColWidth="9.00390625" defaultRowHeight="25.5" customHeight="1"/>
  <cols>
    <col min="1" max="1" width="14.625" style="99" customWidth="1"/>
    <col min="2" max="2" width="13.50390625" style="99" customWidth="1"/>
    <col min="3" max="3" width="17.125" style="99" customWidth="1"/>
    <col min="4" max="4" width="16.125" style="107" customWidth="1"/>
    <col min="5" max="5" width="12.625" style="108" customWidth="1"/>
    <col min="6" max="6" width="9.00390625" style="109" customWidth="1"/>
    <col min="7" max="7" width="16.00390625" style="100" customWidth="1"/>
    <col min="8" max="8" width="17.375" style="99" customWidth="1"/>
    <col min="9" max="9" width="20.625" style="100" customWidth="1"/>
    <col min="10" max="11" width="12.625" style="99" customWidth="1"/>
    <col min="12" max="40" width="9.00390625" style="99" customWidth="1"/>
  </cols>
  <sheetData>
    <row r="1" spans="1:11" s="99" customFormat="1" ht="25.5" customHeight="1">
      <c r="A1" s="110" t="s">
        <v>308</v>
      </c>
      <c r="B1" s="110"/>
      <c r="C1" s="110"/>
      <c r="D1" s="110"/>
      <c r="E1" s="110"/>
      <c r="F1" s="110"/>
      <c r="G1" s="110"/>
      <c r="H1" s="110"/>
      <c r="I1" s="105"/>
      <c r="J1" s="105"/>
      <c r="K1" s="105"/>
    </row>
    <row r="2" spans="1:11" s="99" customFormat="1" ht="25.5" customHeight="1">
      <c r="A2" s="111" t="s">
        <v>11</v>
      </c>
      <c r="B2" s="111" t="s">
        <v>309</v>
      </c>
      <c r="C2" s="111" t="s">
        <v>310</v>
      </c>
      <c r="D2" s="112" t="s">
        <v>311</v>
      </c>
      <c r="E2" s="113" t="s">
        <v>18</v>
      </c>
      <c r="F2" s="111" t="s">
        <v>12</v>
      </c>
      <c r="G2" s="110" t="s">
        <v>312</v>
      </c>
      <c r="H2" s="110" t="s">
        <v>313</v>
      </c>
      <c r="I2" s="117" t="s">
        <v>314</v>
      </c>
      <c r="J2" s="105" t="s">
        <v>315</v>
      </c>
      <c r="K2" s="105" t="s">
        <v>316</v>
      </c>
    </row>
    <row r="3" spans="1:11" s="99" customFormat="1" ht="25.5" customHeight="1">
      <c r="A3" s="105" t="s">
        <v>30</v>
      </c>
      <c r="B3" s="105">
        <v>29</v>
      </c>
      <c r="C3" s="105">
        <v>232646</v>
      </c>
      <c r="D3" s="114">
        <v>70216.72875</v>
      </c>
      <c r="E3" s="115">
        <f aca="true" t="shared" si="0" ref="E3:E10">D3/C3</f>
        <v>0.301817906819803</v>
      </c>
      <c r="F3" s="111">
        <v>1</v>
      </c>
      <c r="G3" s="116">
        <v>200</v>
      </c>
      <c r="H3" s="116">
        <v>9400</v>
      </c>
      <c r="I3" s="105">
        <f aca="true" t="shared" si="1" ref="I3:I9">C3*4</f>
        <v>930584</v>
      </c>
      <c r="J3" s="105">
        <v>678266.44</v>
      </c>
      <c r="K3" s="115">
        <f aca="true" t="shared" si="2" ref="K3:K9">J3/I3</f>
        <v>0.7288610592918</v>
      </c>
    </row>
    <row r="4" spans="1:11" s="99" customFormat="1" ht="25.5" customHeight="1">
      <c r="A4" s="105" t="s">
        <v>189</v>
      </c>
      <c r="B4" s="105">
        <v>26</v>
      </c>
      <c r="C4" s="105">
        <v>239275</v>
      </c>
      <c r="D4" s="114">
        <v>71475.565</v>
      </c>
      <c r="E4" s="115">
        <f t="shared" si="0"/>
        <v>0.298717229129663</v>
      </c>
      <c r="F4" s="111"/>
      <c r="G4" s="116">
        <v>200</v>
      </c>
      <c r="H4" s="116">
        <v>7800</v>
      </c>
      <c r="I4" s="105">
        <f t="shared" si="1"/>
        <v>957100</v>
      </c>
      <c r="J4" s="105">
        <v>763506.9</v>
      </c>
      <c r="K4" s="115">
        <f t="shared" si="2"/>
        <v>0.797729495350538</v>
      </c>
    </row>
    <row r="5" spans="1:11" s="99" customFormat="1" ht="25.5" customHeight="1">
      <c r="A5" s="105" t="s">
        <v>102</v>
      </c>
      <c r="B5" s="105">
        <v>30</v>
      </c>
      <c r="C5" s="105">
        <v>305533</v>
      </c>
      <c r="D5" s="114">
        <v>94830.059375</v>
      </c>
      <c r="E5" s="115">
        <f t="shared" si="0"/>
        <v>0.310375832970579</v>
      </c>
      <c r="F5" s="111">
        <v>2</v>
      </c>
      <c r="G5" s="110">
        <v>200</v>
      </c>
      <c r="H5" s="116">
        <v>13600</v>
      </c>
      <c r="I5" s="105">
        <f t="shared" si="1"/>
        <v>1222132</v>
      </c>
      <c r="J5" s="105">
        <v>1007881.71</v>
      </c>
      <c r="K5" s="115">
        <f t="shared" si="2"/>
        <v>0.824691367217289</v>
      </c>
    </row>
    <row r="6" spans="1:11" s="99" customFormat="1" ht="25.5" customHeight="1">
      <c r="A6" s="105" t="s">
        <v>240</v>
      </c>
      <c r="B6" s="105">
        <v>30</v>
      </c>
      <c r="C6" s="105">
        <v>375210</v>
      </c>
      <c r="D6" s="114">
        <v>109069.011625</v>
      </c>
      <c r="E6" s="115">
        <f t="shared" si="0"/>
        <v>0.290687912435703</v>
      </c>
      <c r="F6" s="111"/>
      <c r="G6" s="110">
        <v>200</v>
      </c>
      <c r="H6" s="116">
        <v>12000</v>
      </c>
      <c r="I6" s="105">
        <f t="shared" si="1"/>
        <v>1500840</v>
      </c>
      <c r="J6" s="105">
        <v>1204262.82</v>
      </c>
      <c r="K6" s="115">
        <f t="shared" si="2"/>
        <v>0.802392540177501</v>
      </c>
    </row>
    <row r="7" spans="1:11" s="99" customFormat="1" ht="25.5" customHeight="1">
      <c r="A7" s="105" t="s">
        <v>162</v>
      </c>
      <c r="B7" s="105">
        <v>16</v>
      </c>
      <c r="C7" s="105">
        <v>368154</v>
      </c>
      <c r="D7" s="114">
        <v>87348.946125</v>
      </c>
      <c r="E7" s="115">
        <f t="shared" si="0"/>
        <v>0.237261977664238</v>
      </c>
      <c r="F7" s="111"/>
      <c r="G7" s="116">
        <v>150</v>
      </c>
      <c r="H7" s="116">
        <v>7800</v>
      </c>
      <c r="I7" s="105">
        <f t="shared" si="1"/>
        <v>1472616</v>
      </c>
      <c r="J7" s="105">
        <v>1071327</v>
      </c>
      <c r="K7" s="115">
        <f t="shared" si="2"/>
        <v>0.727499225867436</v>
      </c>
    </row>
    <row r="8" spans="1:11" s="99" customFormat="1" ht="25.5" customHeight="1">
      <c r="A8" s="105" t="s">
        <v>89</v>
      </c>
      <c r="B8" s="105">
        <v>6</v>
      </c>
      <c r="C8" s="105">
        <v>46627</v>
      </c>
      <c r="D8" s="114">
        <v>14329.39375</v>
      </c>
      <c r="E8" s="115">
        <f t="shared" si="0"/>
        <v>0.307319659210329</v>
      </c>
      <c r="F8" s="111">
        <v>3</v>
      </c>
      <c r="G8" s="110">
        <v>100</v>
      </c>
      <c r="H8" s="116">
        <v>2800</v>
      </c>
      <c r="I8" s="105">
        <f t="shared" si="1"/>
        <v>186508</v>
      </c>
      <c r="J8" s="105">
        <v>180764.8</v>
      </c>
      <c r="K8" s="115">
        <f t="shared" si="2"/>
        <v>0.969206682823257</v>
      </c>
    </row>
    <row r="9" spans="1:11" s="99" customFormat="1" ht="25.5" customHeight="1">
      <c r="A9" s="105" t="s">
        <v>297</v>
      </c>
      <c r="B9" s="105">
        <v>5</v>
      </c>
      <c r="C9" s="105">
        <v>56973</v>
      </c>
      <c r="D9" s="114">
        <v>15998.8325</v>
      </c>
      <c r="E9" s="115">
        <f t="shared" si="0"/>
        <v>0.280814289224721</v>
      </c>
      <c r="F9" s="111"/>
      <c r="G9" s="110">
        <v>100</v>
      </c>
      <c r="H9" s="116">
        <v>2200</v>
      </c>
      <c r="I9" s="105">
        <f t="shared" si="1"/>
        <v>227892</v>
      </c>
      <c r="J9" s="105">
        <v>215553.52</v>
      </c>
      <c r="K9" s="115">
        <f t="shared" si="2"/>
        <v>0.945858213539747</v>
      </c>
    </row>
    <row r="10" spans="1:11" s="99" customFormat="1" ht="25.5" customHeight="1">
      <c r="A10" s="111" t="s">
        <v>317</v>
      </c>
      <c r="B10" s="111">
        <f>SUM(B3:B9)</f>
        <v>142</v>
      </c>
      <c r="C10" s="111">
        <f>SUM(C3:C9)</f>
        <v>1624418</v>
      </c>
      <c r="D10" s="112">
        <f>SUM(D3:D9)</f>
        <v>463268.537125</v>
      </c>
      <c r="E10" s="113">
        <f t="shared" si="0"/>
        <v>0.285190472603111</v>
      </c>
      <c r="F10" s="111"/>
      <c r="G10" s="110">
        <f>SUM(G3:G9)</f>
        <v>1150</v>
      </c>
      <c r="H10" s="110">
        <f>SUM(H3:H9)</f>
        <v>55600</v>
      </c>
      <c r="I10" s="111">
        <v>12700</v>
      </c>
      <c r="J10" s="105">
        <v>5121563.1899999995</v>
      </c>
      <c r="K10" s="105"/>
    </row>
  </sheetData>
  <sheetProtection/>
  <mergeCells count="4">
    <mergeCell ref="A1:H1"/>
    <mergeCell ref="F3:F4"/>
    <mergeCell ref="F5:F7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1"/>
  <sheetViews>
    <sheetView workbookViewId="0" topLeftCell="A64">
      <selection activeCell="C12" sqref="C12"/>
    </sheetView>
  </sheetViews>
  <sheetFormatPr defaultColWidth="9.00390625" defaultRowHeight="13.5" customHeight="1"/>
  <cols>
    <col min="1" max="4" width="9.00390625" style="99" customWidth="1"/>
    <col min="5" max="5" width="8.00390625" style="99" customWidth="1"/>
    <col min="6" max="6" width="7.125" style="99" customWidth="1"/>
    <col min="7" max="7" width="8.875" style="99" customWidth="1"/>
    <col min="8" max="8" width="10.875" style="99" customWidth="1"/>
    <col min="9" max="9" width="10.875" style="100" customWidth="1"/>
    <col min="10" max="38" width="9.00390625" style="99" customWidth="1"/>
  </cols>
  <sheetData>
    <row r="1" spans="1:10" ht="13.5" customHeight="1">
      <c r="A1" s="100" t="s">
        <v>318</v>
      </c>
      <c r="B1" s="100"/>
      <c r="C1" s="100"/>
      <c r="D1" s="100"/>
      <c r="E1" s="100"/>
      <c r="F1" s="100"/>
      <c r="G1" s="100"/>
      <c r="H1" s="100"/>
      <c r="J1" s="100"/>
    </row>
    <row r="2" spans="1:10" s="99" customFormat="1" ht="27" customHeight="1">
      <c r="A2" s="101" t="s">
        <v>8</v>
      </c>
      <c r="B2" s="101" t="s">
        <v>319</v>
      </c>
      <c r="C2" s="101" t="s">
        <v>320</v>
      </c>
      <c r="D2" s="101" t="s">
        <v>9</v>
      </c>
      <c r="E2" s="101" t="s">
        <v>321</v>
      </c>
      <c r="F2" s="101" t="s">
        <v>322</v>
      </c>
      <c r="G2" s="101" t="s">
        <v>323</v>
      </c>
      <c r="H2" s="101" t="s">
        <v>324</v>
      </c>
      <c r="I2" s="104" t="s">
        <v>325</v>
      </c>
      <c r="J2" s="105" t="s">
        <v>326</v>
      </c>
    </row>
    <row r="3" spans="1:10" s="99" customFormat="1" ht="13.5" customHeight="1">
      <c r="A3" s="102">
        <v>1</v>
      </c>
      <c r="B3" s="102" t="s">
        <v>162</v>
      </c>
      <c r="C3" s="102" t="s">
        <v>327</v>
      </c>
      <c r="D3" s="102">
        <v>105910</v>
      </c>
      <c r="E3" s="103" t="s">
        <v>328</v>
      </c>
      <c r="F3" s="102">
        <v>13199</v>
      </c>
      <c r="G3" s="102" t="s">
        <v>329</v>
      </c>
      <c r="H3" s="102" t="s">
        <v>330</v>
      </c>
      <c r="I3" s="106">
        <v>1.0396287878787878</v>
      </c>
      <c r="J3" s="105">
        <v>100</v>
      </c>
    </row>
    <row r="4" spans="1:10" s="99" customFormat="1" ht="13.5" customHeight="1">
      <c r="A4" s="102">
        <v>2</v>
      </c>
      <c r="B4" s="102" t="s">
        <v>162</v>
      </c>
      <c r="C4" s="102" t="s">
        <v>327</v>
      </c>
      <c r="D4" s="102">
        <v>105910</v>
      </c>
      <c r="E4" s="102" t="s">
        <v>331</v>
      </c>
      <c r="F4" s="102">
        <v>16019</v>
      </c>
      <c r="G4" s="102" t="s">
        <v>332</v>
      </c>
      <c r="H4" s="102" t="s">
        <v>330</v>
      </c>
      <c r="I4" s="106">
        <v>1.0396287878787878</v>
      </c>
      <c r="J4" s="105">
        <v>100</v>
      </c>
    </row>
    <row r="5" spans="1:10" s="99" customFormat="1" ht="13.5" customHeight="1">
      <c r="A5" s="102">
        <v>3</v>
      </c>
      <c r="B5" s="102" t="s">
        <v>162</v>
      </c>
      <c r="C5" s="102" t="s">
        <v>333</v>
      </c>
      <c r="D5" s="102">
        <v>114685</v>
      </c>
      <c r="E5" s="102" t="s">
        <v>334</v>
      </c>
      <c r="F5" s="102">
        <v>4086</v>
      </c>
      <c r="G5" s="102" t="s">
        <v>329</v>
      </c>
      <c r="H5" s="102" t="s">
        <v>330</v>
      </c>
      <c r="I5" s="106">
        <v>1.076159789644013</v>
      </c>
      <c r="J5" s="105">
        <v>100</v>
      </c>
    </row>
    <row r="6" spans="1:10" s="99" customFormat="1" ht="13.5" customHeight="1">
      <c r="A6" s="102">
        <v>4</v>
      </c>
      <c r="B6" s="102" t="s">
        <v>162</v>
      </c>
      <c r="C6" s="102" t="s">
        <v>333</v>
      </c>
      <c r="D6" s="102">
        <v>114685</v>
      </c>
      <c r="E6" s="102" t="s">
        <v>335</v>
      </c>
      <c r="F6" s="102">
        <v>7279</v>
      </c>
      <c r="G6" s="102" t="s">
        <v>332</v>
      </c>
      <c r="H6" s="102" t="s">
        <v>330</v>
      </c>
      <c r="I6" s="106">
        <v>1.076159789644013</v>
      </c>
      <c r="J6" s="105">
        <v>100</v>
      </c>
    </row>
    <row r="7" spans="1:10" s="99" customFormat="1" ht="13.5" customHeight="1">
      <c r="A7" s="102">
        <v>5</v>
      </c>
      <c r="B7" s="102" t="s">
        <v>162</v>
      </c>
      <c r="C7" s="102" t="s">
        <v>333</v>
      </c>
      <c r="D7" s="102">
        <v>114685</v>
      </c>
      <c r="E7" s="102" t="s">
        <v>336</v>
      </c>
      <c r="F7" s="102">
        <v>14306</v>
      </c>
      <c r="G7" s="102" t="s">
        <v>332</v>
      </c>
      <c r="H7" s="102" t="s">
        <v>330</v>
      </c>
      <c r="I7" s="106">
        <v>1.076159789644013</v>
      </c>
      <c r="J7" s="105">
        <v>100</v>
      </c>
    </row>
    <row r="8" spans="1:10" s="99" customFormat="1" ht="13.5" customHeight="1">
      <c r="A8" s="102">
        <v>6</v>
      </c>
      <c r="B8" s="102" t="s">
        <v>162</v>
      </c>
      <c r="C8" s="102" t="s">
        <v>333</v>
      </c>
      <c r="D8" s="102">
        <v>114685</v>
      </c>
      <c r="E8" s="102" t="s">
        <v>337</v>
      </c>
      <c r="F8" s="102">
        <v>14470</v>
      </c>
      <c r="G8" s="102" t="s">
        <v>332</v>
      </c>
      <c r="H8" s="102" t="s">
        <v>330</v>
      </c>
      <c r="I8" s="106">
        <v>1.076159789644013</v>
      </c>
      <c r="J8" s="105">
        <v>100</v>
      </c>
    </row>
    <row r="9" spans="1:10" s="99" customFormat="1" ht="13.5" customHeight="1">
      <c r="A9" s="102">
        <v>7</v>
      </c>
      <c r="B9" s="102" t="s">
        <v>162</v>
      </c>
      <c r="C9" s="102" t="s">
        <v>338</v>
      </c>
      <c r="D9" s="102">
        <v>744</v>
      </c>
      <c r="E9" s="102" t="s">
        <v>339</v>
      </c>
      <c r="F9" s="102">
        <v>12846</v>
      </c>
      <c r="G9" s="102" t="s">
        <v>329</v>
      </c>
      <c r="H9" s="102" t="s">
        <v>330</v>
      </c>
      <c r="I9" s="106">
        <v>1.330876592356688</v>
      </c>
      <c r="J9" s="105">
        <v>100</v>
      </c>
    </row>
    <row r="10" spans="1:10" s="99" customFormat="1" ht="13.5" customHeight="1">
      <c r="A10" s="102">
        <v>8</v>
      </c>
      <c r="B10" s="102" t="s">
        <v>162</v>
      </c>
      <c r="C10" s="102" t="s">
        <v>338</v>
      </c>
      <c r="D10" s="102">
        <v>744</v>
      </c>
      <c r="E10" s="102" t="s">
        <v>340</v>
      </c>
      <c r="F10" s="102">
        <v>9190</v>
      </c>
      <c r="G10" s="102" t="s">
        <v>332</v>
      </c>
      <c r="H10" s="102" t="s">
        <v>330</v>
      </c>
      <c r="I10" s="106">
        <v>1.330876592356688</v>
      </c>
      <c r="J10" s="105">
        <v>100</v>
      </c>
    </row>
    <row r="11" spans="1:10" s="99" customFormat="1" ht="13.5" customHeight="1">
      <c r="A11" s="102">
        <v>9</v>
      </c>
      <c r="B11" s="102" t="s">
        <v>162</v>
      </c>
      <c r="C11" s="102" t="s">
        <v>341</v>
      </c>
      <c r="D11" s="102">
        <v>116919</v>
      </c>
      <c r="E11" s="94" t="s">
        <v>342</v>
      </c>
      <c r="F11" s="102">
        <v>14436</v>
      </c>
      <c r="G11" s="102" t="s">
        <v>332</v>
      </c>
      <c r="H11" s="102" t="s">
        <v>330</v>
      </c>
      <c r="I11" s="106">
        <v>1.0612870145631066</v>
      </c>
      <c r="J11" s="105">
        <v>100</v>
      </c>
    </row>
    <row r="12" spans="1:10" s="99" customFormat="1" ht="13.5" customHeight="1">
      <c r="A12" s="102">
        <v>10</v>
      </c>
      <c r="B12" s="102" t="s">
        <v>162</v>
      </c>
      <c r="C12" s="102" t="s">
        <v>343</v>
      </c>
      <c r="D12" s="102">
        <v>337</v>
      </c>
      <c r="E12" s="102" t="s">
        <v>344</v>
      </c>
      <c r="F12" s="102">
        <v>7050</v>
      </c>
      <c r="G12" s="102" t="s">
        <v>329</v>
      </c>
      <c r="H12" s="102" t="s">
        <v>330</v>
      </c>
      <c r="I12" s="106">
        <v>1.0032732084293925</v>
      </c>
      <c r="J12" s="105">
        <v>100</v>
      </c>
    </row>
    <row r="13" spans="1:10" s="99" customFormat="1" ht="13.5" customHeight="1">
      <c r="A13" s="102">
        <v>11</v>
      </c>
      <c r="B13" s="102" t="s">
        <v>162</v>
      </c>
      <c r="C13" s="102" t="s">
        <v>343</v>
      </c>
      <c r="D13" s="102">
        <v>337</v>
      </c>
      <c r="E13" s="102" t="s">
        <v>345</v>
      </c>
      <c r="F13" s="102">
        <v>6965</v>
      </c>
      <c r="G13" s="102" t="s">
        <v>332</v>
      </c>
      <c r="H13" s="102" t="s">
        <v>330</v>
      </c>
      <c r="I13" s="106">
        <v>1.0032732084293925</v>
      </c>
      <c r="J13" s="105">
        <v>100</v>
      </c>
    </row>
    <row r="14" spans="1:10" s="99" customFormat="1" ht="13.5" customHeight="1">
      <c r="A14" s="102">
        <v>12</v>
      </c>
      <c r="B14" s="102" t="s">
        <v>162</v>
      </c>
      <c r="C14" s="102" t="s">
        <v>343</v>
      </c>
      <c r="D14" s="102">
        <v>337</v>
      </c>
      <c r="E14" s="102" t="s">
        <v>346</v>
      </c>
      <c r="F14" s="102">
        <v>15294</v>
      </c>
      <c r="G14" s="102" t="s">
        <v>332</v>
      </c>
      <c r="H14" s="102" t="s">
        <v>330</v>
      </c>
      <c r="I14" s="106">
        <v>1.0032732084293925</v>
      </c>
      <c r="J14" s="105">
        <v>100</v>
      </c>
    </row>
    <row r="15" spans="1:10" s="99" customFormat="1" ht="13.5" customHeight="1">
      <c r="A15" s="102">
        <v>13</v>
      </c>
      <c r="B15" s="102" t="s">
        <v>240</v>
      </c>
      <c r="C15" s="102" t="s">
        <v>251</v>
      </c>
      <c r="D15" s="102">
        <v>311</v>
      </c>
      <c r="E15" s="103" t="s">
        <v>347</v>
      </c>
      <c r="F15" s="102">
        <v>4093</v>
      </c>
      <c r="G15" s="102" t="s">
        <v>329</v>
      </c>
      <c r="H15" s="102" t="s">
        <v>330</v>
      </c>
      <c r="I15" s="106">
        <v>1.135776724137931</v>
      </c>
      <c r="J15" s="105">
        <v>100</v>
      </c>
    </row>
    <row r="16" spans="1:10" s="99" customFormat="1" ht="13.5" customHeight="1">
      <c r="A16" s="102">
        <v>14</v>
      </c>
      <c r="B16" s="102" t="s">
        <v>240</v>
      </c>
      <c r="C16" s="102" t="s">
        <v>251</v>
      </c>
      <c r="D16" s="102">
        <v>311</v>
      </c>
      <c r="E16" s="103" t="s">
        <v>348</v>
      </c>
      <c r="F16" s="102">
        <v>4302</v>
      </c>
      <c r="G16" s="102" t="s">
        <v>332</v>
      </c>
      <c r="H16" s="102" t="s">
        <v>330</v>
      </c>
      <c r="I16" s="106">
        <v>1.135776724137931</v>
      </c>
      <c r="J16" s="105">
        <v>100</v>
      </c>
    </row>
    <row r="17" spans="1:10" s="99" customFormat="1" ht="13.5" customHeight="1">
      <c r="A17" s="102">
        <v>15</v>
      </c>
      <c r="B17" s="102" t="s">
        <v>240</v>
      </c>
      <c r="C17" s="102" t="s">
        <v>349</v>
      </c>
      <c r="D17" s="102">
        <v>114844</v>
      </c>
      <c r="E17" s="103" t="s">
        <v>350</v>
      </c>
      <c r="F17" s="102">
        <v>13327</v>
      </c>
      <c r="G17" s="102" t="s">
        <v>329</v>
      </c>
      <c r="H17" s="102" t="s">
        <v>330</v>
      </c>
      <c r="I17" s="106">
        <v>1.176236812570146</v>
      </c>
      <c r="J17" s="105">
        <v>100</v>
      </c>
    </row>
    <row r="18" spans="1:10" s="99" customFormat="1" ht="13.5" customHeight="1">
      <c r="A18" s="102">
        <v>16</v>
      </c>
      <c r="B18" s="102" t="s">
        <v>240</v>
      </c>
      <c r="C18" s="102" t="s">
        <v>349</v>
      </c>
      <c r="D18" s="102">
        <v>114844</v>
      </c>
      <c r="E18" s="103" t="s">
        <v>351</v>
      </c>
      <c r="F18" s="102">
        <v>13061</v>
      </c>
      <c r="G18" s="102" t="s">
        <v>332</v>
      </c>
      <c r="H18" s="102" t="s">
        <v>330</v>
      </c>
      <c r="I18" s="106">
        <v>1.176236812570146</v>
      </c>
      <c r="J18" s="105">
        <v>100</v>
      </c>
    </row>
    <row r="19" spans="1:10" s="99" customFormat="1" ht="13.5" customHeight="1">
      <c r="A19" s="102">
        <v>17</v>
      </c>
      <c r="B19" s="102" t="s">
        <v>240</v>
      </c>
      <c r="C19" s="102" t="s">
        <v>352</v>
      </c>
      <c r="D19" s="102">
        <v>726</v>
      </c>
      <c r="E19" s="103" t="s">
        <v>353</v>
      </c>
      <c r="F19" s="102">
        <v>11453</v>
      </c>
      <c r="G19" s="102" t="s">
        <v>329</v>
      </c>
      <c r="H19" s="102" t="s">
        <v>330</v>
      </c>
      <c r="I19" s="106">
        <v>1.0085045454545456</v>
      </c>
      <c r="J19" s="105">
        <v>100</v>
      </c>
    </row>
    <row r="20" spans="1:10" s="99" customFormat="1" ht="13.5" customHeight="1">
      <c r="A20" s="102">
        <v>18</v>
      </c>
      <c r="B20" s="102" t="s">
        <v>240</v>
      </c>
      <c r="C20" s="102" t="s">
        <v>352</v>
      </c>
      <c r="D20" s="102">
        <v>726</v>
      </c>
      <c r="E20" s="103" t="s">
        <v>354</v>
      </c>
      <c r="F20" s="102">
        <v>10177</v>
      </c>
      <c r="G20" s="102" t="s">
        <v>332</v>
      </c>
      <c r="H20" s="102" t="s">
        <v>330</v>
      </c>
      <c r="I20" s="106">
        <v>1.0085045454545456</v>
      </c>
      <c r="J20" s="105">
        <v>100</v>
      </c>
    </row>
    <row r="21" spans="1:10" s="99" customFormat="1" ht="13.5" customHeight="1">
      <c r="A21" s="102">
        <v>19</v>
      </c>
      <c r="B21" s="102" t="s">
        <v>240</v>
      </c>
      <c r="C21" s="102" t="s">
        <v>355</v>
      </c>
      <c r="D21" s="102">
        <v>578</v>
      </c>
      <c r="E21" s="103" t="s">
        <v>356</v>
      </c>
      <c r="F21" s="102">
        <v>13064</v>
      </c>
      <c r="G21" s="102" t="s">
        <v>329</v>
      </c>
      <c r="H21" s="102" t="s">
        <v>330</v>
      </c>
      <c r="I21" s="106">
        <v>1.1559006520905255</v>
      </c>
      <c r="J21" s="105">
        <v>100</v>
      </c>
    </row>
    <row r="22" spans="1:10" s="99" customFormat="1" ht="13.5" customHeight="1">
      <c r="A22" s="102">
        <v>20</v>
      </c>
      <c r="B22" s="102" t="s">
        <v>240</v>
      </c>
      <c r="C22" s="102" t="s">
        <v>355</v>
      </c>
      <c r="D22" s="102">
        <v>578</v>
      </c>
      <c r="E22" s="103" t="s">
        <v>357</v>
      </c>
      <c r="F22" s="102">
        <v>9140</v>
      </c>
      <c r="G22" s="102" t="s">
        <v>332</v>
      </c>
      <c r="H22" s="102" t="s">
        <v>330</v>
      </c>
      <c r="I22" s="106">
        <v>1.1559006520905255</v>
      </c>
      <c r="J22" s="105">
        <v>100</v>
      </c>
    </row>
    <row r="23" spans="1:10" s="99" customFormat="1" ht="13.5" customHeight="1">
      <c r="A23" s="102">
        <v>21</v>
      </c>
      <c r="B23" s="102" t="s">
        <v>240</v>
      </c>
      <c r="C23" s="102" t="s">
        <v>358</v>
      </c>
      <c r="D23" s="102">
        <v>343</v>
      </c>
      <c r="E23" s="103" t="s">
        <v>359</v>
      </c>
      <c r="F23" s="102">
        <v>7583</v>
      </c>
      <c r="G23" s="102" t="s">
        <v>329</v>
      </c>
      <c r="H23" s="102" t="s">
        <v>330</v>
      </c>
      <c r="I23" s="106">
        <v>1.3137546296296296</v>
      </c>
      <c r="J23" s="105">
        <v>100</v>
      </c>
    </row>
    <row r="24" spans="1:10" s="99" customFormat="1" ht="13.5" customHeight="1">
      <c r="A24" s="102">
        <v>22</v>
      </c>
      <c r="B24" s="102" t="s">
        <v>240</v>
      </c>
      <c r="C24" s="102" t="s">
        <v>358</v>
      </c>
      <c r="D24" s="102">
        <v>343</v>
      </c>
      <c r="E24" s="103" t="s">
        <v>360</v>
      </c>
      <c r="F24" s="102">
        <v>10932</v>
      </c>
      <c r="G24" s="102" t="s">
        <v>332</v>
      </c>
      <c r="H24" s="102" t="s">
        <v>330</v>
      </c>
      <c r="I24" s="106">
        <v>1.3137546296296296</v>
      </c>
      <c r="J24" s="105">
        <v>100</v>
      </c>
    </row>
    <row r="25" spans="1:10" s="99" customFormat="1" ht="13.5" customHeight="1">
      <c r="A25" s="102">
        <v>23</v>
      </c>
      <c r="B25" s="102" t="s">
        <v>240</v>
      </c>
      <c r="C25" s="102" t="s">
        <v>358</v>
      </c>
      <c r="D25" s="102">
        <v>343</v>
      </c>
      <c r="E25" s="103" t="s">
        <v>361</v>
      </c>
      <c r="F25" s="102">
        <v>13019</v>
      </c>
      <c r="G25" s="102" t="s">
        <v>332</v>
      </c>
      <c r="H25" s="102" t="s">
        <v>330</v>
      </c>
      <c r="I25" s="106">
        <v>1.3137546296296296</v>
      </c>
      <c r="J25" s="105">
        <v>100</v>
      </c>
    </row>
    <row r="26" spans="1:10" s="99" customFormat="1" ht="13.5" customHeight="1">
      <c r="A26" s="102">
        <v>24</v>
      </c>
      <c r="B26" s="102" t="s">
        <v>240</v>
      </c>
      <c r="C26" s="102" t="s">
        <v>362</v>
      </c>
      <c r="D26" s="102">
        <v>581</v>
      </c>
      <c r="E26" s="103" t="s">
        <v>363</v>
      </c>
      <c r="F26" s="102">
        <v>9331</v>
      </c>
      <c r="G26" s="102" t="s">
        <v>329</v>
      </c>
      <c r="H26" s="102" t="s">
        <v>330</v>
      </c>
      <c r="I26" s="106">
        <v>1.0670900072150071</v>
      </c>
      <c r="J26" s="105">
        <v>100</v>
      </c>
    </row>
    <row r="27" spans="1:10" s="99" customFormat="1" ht="13.5" customHeight="1">
      <c r="A27" s="102">
        <v>25</v>
      </c>
      <c r="B27" s="102" t="s">
        <v>240</v>
      </c>
      <c r="C27" s="102" t="s">
        <v>362</v>
      </c>
      <c r="D27" s="102">
        <v>581</v>
      </c>
      <c r="E27" s="103" t="s">
        <v>364</v>
      </c>
      <c r="F27" s="102">
        <v>13052</v>
      </c>
      <c r="G27" s="102" t="s">
        <v>332</v>
      </c>
      <c r="H27" s="102" t="s">
        <v>330</v>
      </c>
      <c r="I27" s="106">
        <v>1.0670900072150071</v>
      </c>
      <c r="J27" s="105">
        <v>100</v>
      </c>
    </row>
    <row r="28" spans="1:10" s="99" customFormat="1" ht="13.5" customHeight="1">
      <c r="A28" s="102">
        <v>26</v>
      </c>
      <c r="B28" s="102" t="s">
        <v>240</v>
      </c>
      <c r="C28" s="102" t="s">
        <v>362</v>
      </c>
      <c r="D28" s="102">
        <v>581</v>
      </c>
      <c r="E28" s="103" t="s">
        <v>365</v>
      </c>
      <c r="F28" s="102">
        <v>13581</v>
      </c>
      <c r="G28" s="102" t="s">
        <v>332</v>
      </c>
      <c r="H28" s="102" t="s">
        <v>330</v>
      </c>
      <c r="I28" s="106">
        <v>1.0670900072150071</v>
      </c>
      <c r="J28" s="105">
        <v>100</v>
      </c>
    </row>
    <row r="29" spans="1:10" s="99" customFormat="1" ht="13.5" customHeight="1">
      <c r="A29" s="102">
        <v>27</v>
      </c>
      <c r="B29" s="102" t="s">
        <v>240</v>
      </c>
      <c r="C29" s="102" t="s">
        <v>366</v>
      </c>
      <c r="D29" s="102">
        <v>114622</v>
      </c>
      <c r="E29" s="103" t="s">
        <v>367</v>
      </c>
      <c r="F29" s="102">
        <v>11143</v>
      </c>
      <c r="G29" s="102" t="s">
        <v>329</v>
      </c>
      <c r="H29" s="102" t="s">
        <v>330</v>
      </c>
      <c r="I29" s="106">
        <v>1.0702148349163274</v>
      </c>
      <c r="J29" s="105">
        <v>100</v>
      </c>
    </row>
    <row r="30" spans="1:10" s="99" customFormat="1" ht="13.5" customHeight="1">
      <c r="A30" s="102">
        <v>28</v>
      </c>
      <c r="B30" s="102" t="s">
        <v>240</v>
      </c>
      <c r="C30" s="102" t="s">
        <v>366</v>
      </c>
      <c r="D30" s="102">
        <v>114622</v>
      </c>
      <c r="E30" s="103" t="s">
        <v>368</v>
      </c>
      <c r="F30" s="102">
        <v>10205</v>
      </c>
      <c r="G30" s="102" t="s">
        <v>332</v>
      </c>
      <c r="H30" s="102" t="s">
        <v>330</v>
      </c>
      <c r="I30" s="106">
        <v>1.0702148349163274</v>
      </c>
      <c r="J30" s="105">
        <v>100</v>
      </c>
    </row>
    <row r="31" spans="1:10" s="99" customFormat="1" ht="13.5" customHeight="1">
      <c r="A31" s="102">
        <v>29</v>
      </c>
      <c r="B31" s="102" t="s">
        <v>240</v>
      </c>
      <c r="C31" s="102" t="s">
        <v>369</v>
      </c>
      <c r="D31" s="102">
        <v>103198</v>
      </c>
      <c r="E31" s="103" t="s">
        <v>370</v>
      </c>
      <c r="F31" s="102">
        <v>11231</v>
      </c>
      <c r="G31" s="102" t="s">
        <v>329</v>
      </c>
      <c r="H31" s="102" t="s">
        <v>330</v>
      </c>
      <c r="I31" s="106">
        <v>1.0323103762135923</v>
      </c>
      <c r="J31" s="105">
        <v>100</v>
      </c>
    </row>
    <row r="32" spans="1:10" s="99" customFormat="1" ht="13.5" customHeight="1">
      <c r="A32" s="102">
        <v>30</v>
      </c>
      <c r="B32" s="102" t="s">
        <v>240</v>
      </c>
      <c r="C32" s="102" t="s">
        <v>369</v>
      </c>
      <c r="D32" s="102">
        <v>103198</v>
      </c>
      <c r="E32" s="103" t="s">
        <v>371</v>
      </c>
      <c r="F32" s="102">
        <v>14385</v>
      </c>
      <c r="G32" s="102" t="s">
        <v>332</v>
      </c>
      <c r="H32" s="102" t="s">
        <v>330</v>
      </c>
      <c r="I32" s="106">
        <v>1.0323103762135923</v>
      </c>
      <c r="J32" s="105">
        <v>100</v>
      </c>
    </row>
    <row r="33" spans="1:10" s="99" customFormat="1" ht="13.5" customHeight="1">
      <c r="A33" s="102">
        <v>31</v>
      </c>
      <c r="B33" s="102" t="s">
        <v>102</v>
      </c>
      <c r="C33" s="102" t="s">
        <v>372</v>
      </c>
      <c r="D33" s="102">
        <v>377</v>
      </c>
      <c r="E33" s="103" t="s">
        <v>373</v>
      </c>
      <c r="F33" s="102">
        <v>11323</v>
      </c>
      <c r="G33" s="102" t="s">
        <v>329</v>
      </c>
      <c r="H33" s="102" t="s">
        <v>330</v>
      </c>
      <c r="I33" s="106">
        <v>1.245112909921129</v>
      </c>
      <c r="J33" s="105">
        <v>100</v>
      </c>
    </row>
    <row r="34" spans="1:10" s="99" customFormat="1" ht="13.5" customHeight="1">
      <c r="A34" s="102">
        <v>32</v>
      </c>
      <c r="B34" s="102" t="s">
        <v>102</v>
      </c>
      <c r="C34" s="102" t="s">
        <v>372</v>
      </c>
      <c r="D34" s="102">
        <v>377</v>
      </c>
      <c r="E34" s="103" t="s">
        <v>374</v>
      </c>
      <c r="F34" s="102">
        <v>5782</v>
      </c>
      <c r="G34" s="102" t="s">
        <v>332</v>
      </c>
      <c r="H34" s="102" t="s">
        <v>330</v>
      </c>
      <c r="I34" s="106">
        <v>1.245112909921129</v>
      </c>
      <c r="J34" s="105">
        <v>100</v>
      </c>
    </row>
    <row r="35" spans="1:10" s="99" customFormat="1" ht="13.5" customHeight="1">
      <c r="A35" s="102">
        <v>33</v>
      </c>
      <c r="B35" s="102" t="s">
        <v>102</v>
      </c>
      <c r="C35" s="102" t="s">
        <v>112</v>
      </c>
      <c r="D35" s="102">
        <v>115971</v>
      </c>
      <c r="E35" s="103" t="s">
        <v>375</v>
      </c>
      <c r="F35" s="102">
        <v>7707</v>
      </c>
      <c r="G35" s="102" t="s">
        <v>329</v>
      </c>
      <c r="H35" s="102" t="s">
        <v>330</v>
      </c>
      <c r="I35" s="106">
        <v>1.1475047425474254</v>
      </c>
      <c r="J35" s="105">
        <v>100</v>
      </c>
    </row>
    <row r="36" spans="1:10" s="99" customFormat="1" ht="13.5" customHeight="1">
      <c r="A36" s="102">
        <v>34</v>
      </c>
      <c r="B36" s="102" t="s">
        <v>102</v>
      </c>
      <c r="C36" s="102" t="s">
        <v>112</v>
      </c>
      <c r="D36" s="102">
        <v>115971</v>
      </c>
      <c r="E36" s="103" t="s">
        <v>376</v>
      </c>
      <c r="F36" s="102">
        <v>13000</v>
      </c>
      <c r="G36" s="102" t="s">
        <v>332</v>
      </c>
      <c r="H36" s="102" t="s">
        <v>330</v>
      </c>
      <c r="I36" s="106">
        <v>1.1475047425474254</v>
      </c>
      <c r="J36" s="105">
        <v>100</v>
      </c>
    </row>
    <row r="37" spans="1:10" s="99" customFormat="1" ht="13.5" customHeight="1">
      <c r="A37" s="102">
        <v>35</v>
      </c>
      <c r="B37" s="102" t="s">
        <v>102</v>
      </c>
      <c r="C37" s="102" t="s">
        <v>377</v>
      </c>
      <c r="D37" s="102">
        <v>118074</v>
      </c>
      <c r="E37" s="103" t="s">
        <v>378</v>
      </c>
      <c r="F37" s="102">
        <v>4304</v>
      </c>
      <c r="G37" s="102" t="s">
        <v>329</v>
      </c>
      <c r="H37" s="102" t="s">
        <v>330</v>
      </c>
      <c r="I37" s="106">
        <v>1.0145775376717998</v>
      </c>
      <c r="J37" s="105">
        <v>100</v>
      </c>
    </row>
    <row r="38" spans="1:10" s="99" customFormat="1" ht="13.5" customHeight="1">
      <c r="A38" s="102">
        <v>36</v>
      </c>
      <c r="B38" s="102" t="s">
        <v>102</v>
      </c>
      <c r="C38" s="102" t="s">
        <v>377</v>
      </c>
      <c r="D38" s="102">
        <v>118074</v>
      </c>
      <c r="E38" s="103" t="s">
        <v>379</v>
      </c>
      <c r="F38" s="102">
        <v>13293</v>
      </c>
      <c r="G38" s="102" t="s">
        <v>332</v>
      </c>
      <c r="H38" s="102" t="s">
        <v>330</v>
      </c>
      <c r="I38" s="106">
        <v>1.0145775376717998</v>
      </c>
      <c r="J38" s="105">
        <v>100</v>
      </c>
    </row>
    <row r="39" spans="1:10" s="99" customFormat="1" ht="13.5" customHeight="1">
      <c r="A39" s="102">
        <v>37</v>
      </c>
      <c r="B39" s="102" t="s">
        <v>102</v>
      </c>
      <c r="C39" s="102" t="s">
        <v>380</v>
      </c>
      <c r="D39" s="102">
        <v>103639</v>
      </c>
      <c r="E39" s="103" t="s">
        <v>381</v>
      </c>
      <c r="F39" s="102">
        <v>5347</v>
      </c>
      <c r="G39" s="102" t="s">
        <v>329</v>
      </c>
      <c r="H39" s="102" t="s">
        <v>330</v>
      </c>
      <c r="I39" s="106">
        <v>1.0111335571923743</v>
      </c>
      <c r="J39" s="105">
        <v>100</v>
      </c>
    </row>
    <row r="40" spans="1:10" s="99" customFormat="1" ht="22.5" customHeight="1">
      <c r="A40" s="102">
        <v>38</v>
      </c>
      <c r="B40" s="102" t="s">
        <v>102</v>
      </c>
      <c r="C40" s="102" t="s">
        <v>382</v>
      </c>
      <c r="D40" s="102">
        <v>571</v>
      </c>
      <c r="E40" s="103" t="s">
        <v>383</v>
      </c>
      <c r="F40" s="102">
        <v>5471</v>
      </c>
      <c r="G40" s="102" t="s">
        <v>329</v>
      </c>
      <c r="H40" s="102" t="s">
        <v>330</v>
      </c>
      <c r="I40" s="106">
        <v>1.3371802455357142</v>
      </c>
      <c r="J40" s="105">
        <v>100</v>
      </c>
    </row>
    <row r="41" spans="1:10" s="99" customFormat="1" ht="22.5" customHeight="1">
      <c r="A41" s="102">
        <v>39</v>
      </c>
      <c r="B41" s="102" t="s">
        <v>102</v>
      </c>
      <c r="C41" s="102" t="s">
        <v>382</v>
      </c>
      <c r="D41" s="102">
        <v>571</v>
      </c>
      <c r="E41" s="103" t="s">
        <v>384</v>
      </c>
      <c r="F41" s="102">
        <v>6454</v>
      </c>
      <c r="G41" s="102" t="s">
        <v>332</v>
      </c>
      <c r="H41" s="102" t="s">
        <v>330</v>
      </c>
      <c r="I41" s="106">
        <v>1.3371802455357142</v>
      </c>
      <c r="J41" s="105">
        <v>100</v>
      </c>
    </row>
    <row r="42" spans="1:10" s="99" customFormat="1" ht="22.5" customHeight="1">
      <c r="A42" s="102">
        <v>40</v>
      </c>
      <c r="B42" s="102" t="s">
        <v>102</v>
      </c>
      <c r="C42" s="102" t="s">
        <v>382</v>
      </c>
      <c r="D42" s="102">
        <v>571</v>
      </c>
      <c r="E42" s="103" t="s">
        <v>385</v>
      </c>
      <c r="F42" s="102">
        <v>15292</v>
      </c>
      <c r="G42" s="102" t="s">
        <v>332</v>
      </c>
      <c r="H42" s="102" t="s">
        <v>330</v>
      </c>
      <c r="I42" s="106">
        <v>1.3371802455357142</v>
      </c>
      <c r="J42" s="105">
        <v>100</v>
      </c>
    </row>
    <row r="43" spans="1:10" s="99" customFormat="1" ht="22.5" customHeight="1">
      <c r="A43" s="102">
        <v>41</v>
      </c>
      <c r="B43" s="102" t="s">
        <v>102</v>
      </c>
      <c r="C43" s="102" t="s">
        <v>386</v>
      </c>
      <c r="D43" s="102">
        <v>707</v>
      </c>
      <c r="E43" s="103" t="s">
        <v>387</v>
      </c>
      <c r="F43" s="102">
        <v>4311</v>
      </c>
      <c r="G43" s="102" t="s">
        <v>329</v>
      </c>
      <c r="H43" s="102" t="s">
        <v>330</v>
      </c>
      <c r="I43" s="106">
        <v>1.057378787878788</v>
      </c>
      <c r="J43" s="105">
        <v>100</v>
      </c>
    </row>
    <row r="44" spans="1:10" s="99" customFormat="1" ht="22.5" customHeight="1">
      <c r="A44" s="102">
        <v>42</v>
      </c>
      <c r="B44" s="102" t="s">
        <v>102</v>
      </c>
      <c r="C44" s="102" t="s">
        <v>386</v>
      </c>
      <c r="D44" s="102">
        <v>707</v>
      </c>
      <c r="E44" s="103" t="s">
        <v>388</v>
      </c>
      <c r="F44" s="102">
        <v>15329</v>
      </c>
      <c r="G44" s="102" t="s">
        <v>332</v>
      </c>
      <c r="H44" s="102" t="s">
        <v>330</v>
      </c>
      <c r="I44" s="106">
        <v>1.057378787878788</v>
      </c>
      <c r="J44" s="105">
        <v>100</v>
      </c>
    </row>
    <row r="45" spans="1:10" s="99" customFormat="1" ht="22.5" customHeight="1">
      <c r="A45" s="102">
        <v>43</v>
      </c>
      <c r="B45" s="102" t="s">
        <v>102</v>
      </c>
      <c r="C45" s="102" t="s">
        <v>386</v>
      </c>
      <c r="D45" s="102">
        <v>707</v>
      </c>
      <c r="E45" s="103" t="s">
        <v>389</v>
      </c>
      <c r="F45" s="102">
        <v>8233</v>
      </c>
      <c r="G45" s="102" t="s">
        <v>332</v>
      </c>
      <c r="H45" s="102" t="s">
        <v>330</v>
      </c>
      <c r="I45" s="106">
        <v>1.057378787878788</v>
      </c>
      <c r="J45" s="105">
        <v>100</v>
      </c>
    </row>
    <row r="46" spans="1:10" s="99" customFormat="1" ht="13.5" customHeight="1">
      <c r="A46" s="102">
        <v>44</v>
      </c>
      <c r="B46" s="102" t="s">
        <v>189</v>
      </c>
      <c r="C46" s="102" t="s">
        <v>390</v>
      </c>
      <c r="D46" s="102">
        <v>101453</v>
      </c>
      <c r="E46" s="103" t="s">
        <v>391</v>
      </c>
      <c r="F46" s="102">
        <v>4518</v>
      </c>
      <c r="G46" s="102" t="s">
        <v>329</v>
      </c>
      <c r="H46" s="102" t="s">
        <v>330</v>
      </c>
      <c r="I46" s="106">
        <v>1.0012475524475524</v>
      </c>
      <c r="J46" s="105">
        <v>100</v>
      </c>
    </row>
    <row r="47" spans="1:10" s="99" customFormat="1" ht="13.5" customHeight="1">
      <c r="A47" s="102">
        <v>45</v>
      </c>
      <c r="B47" s="102" t="s">
        <v>189</v>
      </c>
      <c r="C47" s="102" t="s">
        <v>390</v>
      </c>
      <c r="D47" s="102">
        <v>101453</v>
      </c>
      <c r="E47" s="103" t="s">
        <v>392</v>
      </c>
      <c r="F47" s="102">
        <v>11866</v>
      </c>
      <c r="G47" s="102" t="s">
        <v>332</v>
      </c>
      <c r="H47" s="102" t="s">
        <v>330</v>
      </c>
      <c r="I47" s="106">
        <v>1.0012475524475524</v>
      </c>
      <c r="J47" s="105">
        <v>100</v>
      </c>
    </row>
    <row r="48" spans="1:10" s="99" customFormat="1" ht="13.5" customHeight="1">
      <c r="A48" s="102">
        <v>46</v>
      </c>
      <c r="B48" s="102" t="s">
        <v>189</v>
      </c>
      <c r="C48" s="102" t="s">
        <v>201</v>
      </c>
      <c r="D48" s="102">
        <v>119263</v>
      </c>
      <c r="E48" s="103" t="s">
        <v>393</v>
      </c>
      <c r="F48" s="102">
        <v>4077</v>
      </c>
      <c r="G48" s="102" t="s">
        <v>329</v>
      </c>
      <c r="H48" s="102" t="s">
        <v>330</v>
      </c>
      <c r="I48" s="106">
        <v>1.1101006944444445</v>
      </c>
      <c r="J48" s="105">
        <v>100</v>
      </c>
    </row>
    <row r="49" spans="1:10" s="99" customFormat="1" ht="13.5" customHeight="1">
      <c r="A49" s="102">
        <v>47</v>
      </c>
      <c r="B49" s="102" t="s">
        <v>189</v>
      </c>
      <c r="C49" s="102" t="s">
        <v>201</v>
      </c>
      <c r="D49" s="102">
        <v>119263</v>
      </c>
      <c r="E49" s="103" t="s">
        <v>394</v>
      </c>
      <c r="F49" s="102">
        <v>16160</v>
      </c>
      <c r="G49" s="102" t="s">
        <v>332</v>
      </c>
      <c r="H49" s="102" t="s">
        <v>330</v>
      </c>
      <c r="I49" s="106">
        <v>1.1101006944444445</v>
      </c>
      <c r="J49" s="105">
        <v>100</v>
      </c>
    </row>
    <row r="50" spans="1:10" s="99" customFormat="1" ht="13.5" customHeight="1">
      <c r="A50" s="102">
        <v>48</v>
      </c>
      <c r="B50" s="102" t="s">
        <v>189</v>
      </c>
      <c r="C50" s="102" t="s">
        <v>201</v>
      </c>
      <c r="D50" s="102">
        <v>119263</v>
      </c>
      <c r="E50" s="103" t="s">
        <v>395</v>
      </c>
      <c r="F50" s="102">
        <v>15979</v>
      </c>
      <c r="G50" s="102" t="s">
        <v>332</v>
      </c>
      <c r="H50" s="102" t="s">
        <v>330</v>
      </c>
      <c r="I50" s="106">
        <v>1.1101006944444445</v>
      </c>
      <c r="J50" s="105">
        <v>100</v>
      </c>
    </row>
    <row r="51" spans="1:10" s="99" customFormat="1" ht="22.5" customHeight="1">
      <c r="A51" s="102">
        <v>49</v>
      </c>
      <c r="B51" s="102" t="s">
        <v>189</v>
      </c>
      <c r="C51" s="102" t="s">
        <v>220</v>
      </c>
      <c r="D51" s="102">
        <v>114286</v>
      </c>
      <c r="E51" s="102" t="s">
        <v>396</v>
      </c>
      <c r="F51" s="102">
        <v>16266</v>
      </c>
      <c r="G51" s="102" t="s">
        <v>329</v>
      </c>
      <c r="H51" s="102" t="s">
        <v>330</v>
      </c>
      <c r="I51" s="106">
        <v>1.060699843260188</v>
      </c>
      <c r="J51" s="105">
        <v>100</v>
      </c>
    </row>
    <row r="52" spans="1:10" s="99" customFormat="1" ht="22.5" customHeight="1">
      <c r="A52" s="102">
        <v>50</v>
      </c>
      <c r="B52" s="102" t="s">
        <v>189</v>
      </c>
      <c r="C52" s="102" t="s">
        <v>220</v>
      </c>
      <c r="D52" s="102">
        <v>114286</v>
      </c>
      <c r="E52" s="103" t="s">
        <v>397</v>
      </c>
      <c r="F52" s="102">
        <v>15333</v>
      </c>
      <c r="G52" s="102" t="s">
        <v>332</v>
      </c>
      <c r="H52" s="102" t="s">
        <v>330</v>
      </c>
      <c r="I52" s="106">
        <v>1.060699843260188</v>
      </c>
      <c r="J52" s="105">
        <v>100</v>
      </c>
    </row>
    <row r="53" spans="1:10" s="99" customFormat="1" ht="22.5" customHeight="1">
      <c r="A53" s="102">
        <v>51</v>
      </c>
      <c r="B53" s="102" t="s">
        <v>189</v>
      </c>
      <c r="C53" s="102" t="s">
        <v>220</v>
      </c>
      <c r="D53" s="102">
        <v>114286</v>
      </c>
      <c r="E53" s="103" t="s">
        <v>398</v>
      </c>
      <c r="F53" s="102">
        <v>13698</v>
      </c>
      <c r="G53" s="102" t="s">
        <v>332</v>
      </c>
      <c r="H53" s="102" t="s">
        <v>330</v>
      </c>
      <c r="I53" s="106">
        <v>1.060699843260188</v>
      </c>
      <c r="J53" s="105">
        <v>100</v>
      </c>
    </row>
    <row r="54" spans="1:10" s="99" customFormat="1" ht="13.5" customHeight="1">
      <c r="A54" s="102">
        <v>52</v>
      </c>
      <c r="B54" s="102" t="s">
        <v>189</v>
      </c>
      <c r="C54" s="102" t="s">
        <v>224</v>
      </c>
      <c r="D54" s="102">
        <v>106569</v>
      </c>
      <c r="E54" s="103" t="s">
        <v>399</v>
      </c>
      <c r="F54" s="102">
        <v>10468</v>
      </c>
      <c r="G54" s="102" t="s">
        <v>329</v>
      </c>
      <c r="H54" s="102" t="s">
        <v>330</v>
      </c>
      <c r="I54" s="106">
        <v>1.155382154882155</v>
      </c>
      <c r="J54" s="105">
        <v>100</v>
      </c>
    </row>
    <row r="55" spans="1:10" s="99" customFormat="1" ht="13.5" customHeight="1">
      <c r="A55" s="102">
        <v>53</v>
      </c>
      <c r="B55" s="102" t="s">
        <v>30</v>
      </c>
      <c r="C55" s="102" t="s">
        <v>400</v>
      </c>
      <c r="D55" s="102">
        <v>341</v>
      </c>
      <c r="E55" s="102" t="s">
        <v>401</v>
      </c>
      <c r="F55" s="102">
        <v>7011</v>
      </c>
      <c r="G55" s="102" t="s">
        <v>329</v>
      </c>
      <c r="H55" s="102" t="s">
        <v>330</v>
      </c>
      <c r="I55" s="106">
        <v>1.0081123396123395</v>
      </c>
      <c r="J55" s="105">
        <v>100</v>
      </c>
    </row>
    <row r="56" spans="1:10" s="99" customFormat="1" ht="13.5" customHeight="1">
      <c r="A56" s="102">
        <v>54</v>
      </c>
      <c r="B56" s="102" t="s">
        <v>30</v>
      </c>
      <c r="C56" s="102" t="s">
        <v>400</v>
      </c>
      <c r="D56" s="102">
        <v>341</v>
      </c>
      <c r="E56" s="102" t="s">
        <v>402</v>
      </c>
      <c r="F56" s="102">
        <v>11372</v>
      </c>
      <c r="G56" s="102" t="s">
        <v>332</v>
      </c>
      <c r="H56" s="102" t="s">
        <v>330</v>
      </c>
      <c r="I56" s="106">
        <v>1.0081123396123395</v>
      </c>
      <c r="J56" s="105">
        <v>100</v>
      </c>
    </row>
    <row r="57" spans="1:10" s="99" customFormat="1" ht="13.5" customHeight="1">
      <c r="A57" s="102">
        <v>55</v>
      </c>
      <c r="B57" s="102" t="s">
        <v>30</v>
      </c>
      <c r="C57" s="102" t="s">
        <v>400</v>
      </c>
      <c r="D57" s="102">
        <v>341</v>
      </c>
      <c r="E57" s="102" t="s">
        <v>403</v>
      </c>
      <c r="F57" s="102">
        <v>14064</v>
      </c>
      <c r="G57" s="102" t="s">
        <v>332</v>
      </c>
      <c r="H57" s="102" t="s">
        <v>330</v>
      </c>
      <c r="I57" s="106">
        <v>1.0081123396123395</v>
      </c>
      <c r="J57" s="105">
        <v>100</v>
      </c>
    </row>
    <row r="58" spans="1:10" s="99" customFormat="1" ht="13.5" customHeight="1">
      <c r="A58" s="102">
        <v>56</v>
      </c>
      <c r="B58" s="102" t="s">
        <v>30</v>
      </c>
      <c r="C58" s="102" t="s">
        <v>400</v>
      </c>
      <c r="D58" s="102">
        <v>341</v>
      </c>
      <c r="E58" s="102" t="s">
        <v>404</v>
      </c>
      <c r="F58" s="102">
        <v>16193</v>
      </c>
      <c r="G58" s="102" t="s">
        <v>332</v>
      </c>
      <c r="H58" s="102" t="s">
        <v>330</v>
      </c>
      <c r="I58" s="106">
        <v>1.0081123396123395</v>
      </c>
      <c r="J58" s="105">
        <v>100</v>
      </c>
    </row>
    <row r="59" spans="1:10" s="99" customFormat="1" ht="22.5" customHeight="1">
      <c r="A59" s="102">
        <v>57</v>
      </c>
      <c r="B59" s="102" t="s">
        <v>30</v>
      </c>
      <c r="C59" s="102" t="s">
        <v>405</v>
      </c>
      <c r="D59" s="102">
        <v>351</v>
      </c>
      <c r="E59" s="102" t="s">
        <v>406</v>
      </c>
      <c r="F59" s="102">
        <v>8594</v>
      </c>
      <c r="G59" s="102" t="s">
        <v>329</v>
      </c>
      <c r="H59" s="102" t="s">
        <v>330</v>
      </c>
      <c r="I59" s="106">
        <v>1.040905137540453</v>
      </c>
      <c r="J59" s="105">
        <v>100</v>
      </c>
    </row>
    <row r="60" spans="1:10" s="99" customFormat="1" ht="22.5" customHeight="1">
      <c r="A60" s="102">
        <v>58</v>
      </c>
      <c r="B60" s="102" t="s">
        <v>30</v>
      </c>
      <c r="C60" s="102" t="s">
        <v>405</v>
      </c>
      <c r="D60" s="102">
        <v>351</v>
      </c>
      <c r="E60" s="102" t="s">
        <v>407</v>
      </c>
      <c r="F60" s="102">
        <v>15405</v>
      </c>
      <c r="G60" s="102" t="s">
        <v>332</v>
      </c>
      <c r="H60" s="102" t="s">
        <v>330</v>
      </c>
      <c r="I60" s="106">
        <v>1.040905137540453</v>
      </c>
      <c r="J60" s="105">
        <v>100</v>
      </c>
    </row>
    <row r="61" spans="1:10" s="99" customFormat="1" ht="22.5" customHeight="1">
      <c r="A61" s="102">
        <v>59</v>
      </c>
      <c r="B61" s="102" t="s">
        <v>30</v>
      </c>
      <c r="C61" s="102" t="s">
        <v>408</v>
      </c>
      <c r="D61" s="102">
        <v>706</v>
      </c>
      <c r="E61" s="102" t="s">
        <v>409</v>
      </c>
      <c r="F61" s="102">
        <v>6506</v>
      </c>
      <c r="G61" s="102" t="s">
        <v>329</v>
      </c>
      <c r="H61" s="102" t="s">
        <v>330</v>
      </c>
      <c r="I61" s="106">
        <v>1.0533277777777779</v>
      </c>
      <c r="J61" s="105">
        <v>100</v>
      </c>
    </row>
    <row r="62" spans="1:10" s="99" customFormat="1" ht="22.5" customHeight="1">
      <c r="A62" s="102">
        <v>60</v>
      </c>
      <c r="B62" s="102" t="s">
        <v>30</v>
      </c>
      <c r="C62" s="102" t="s">
        <v>408</v>
      </c>
      <c r="D62" s="102">
        <v>706</v>
      </c>
      <c r="E62" s="102" t="s">
        <v>410</v>
      </c>
      <c r="F62" s="102">
        <v>15391</v>
      </c>
      <c r="G62" s="102" t="s">
        <v>332</v>
      </c>
      <c r="H62" s="102" t="s">
        <v>330</v>
      </c>
      <c r="I62" s="106">
        <v>1.0533277777777779</v>
      </c>
      <c r="J62" s="105">
        <v>100</v>
      </c>
    </row>
    <row r="63" spans="1:10" s="99" customFormat="1" ht="22.5" customHeight="1">
      <c r="A63" s="102">
        <v>61</v>
      </c>
      <c r="B63" s="102" t="s">
        <v>30</v>
      </c>
      <c r="C63" s="102" t="s">
        <v>408</v>
      </c>
      <c r="D63" s="102">
        <v>706</v>
      </c>
      <c r="E63" s="102" t="s">
        <v>411</v>
      </c>
      <c r="F63" s="102">
        <v>10772</v>
      </c>
      <c r="G63" s="102" t="s">
        <v>332</v>
      </c>
      <c r="H63" s="102" t="s">
        <v>330</v>
      </c>
      <c r="I63" s="106">
        <v>1.0533277777777779</v>
      </c>
      <c r="J63" s="105">
        <v>100</v>
      </c>
    </row>
    <row r="64" spans="1:10" s="99" customFormat="1" ht="22.5" customHeight="1">
      <c r="A64" s="102">
        <v>62</v>
      </c>
      <c r="B64" s="102" t="s">
        <v>30</v>
      </c>
      <c r="C64" s="102" t="s">
        <v>412</v>
      </c>
      <c r="D64" s="102">
        <v>738</v>
      </c>
      <c r="E64" s="102" t="s">
        <v>413</v>
      </c>
      <c r="F64" s="102">
        <v>5698</v>
      </c>
      <c r="G64" s="102" t="s">
        <v>329</v>
      </c>
      <c r="H64" s="102" t="s">
        <v>330</v>
      </c>
      <c r="I64" s="106">
        <v>1.076152777777778</v>
      </c>
      <c r="J64" s="105">
        <v>100</v>
      </c>
    </row>
    <row r="65" spans="1:10" s="99" customFormat="1" ht="22.5" customHeight="1">
      <c r="A65" s="102">
        <v>63</v>
      </c>
      <c r="B65" s="102" t="s">
        <v>30</v>
      </c>
      <c r="C65" s="102" t="s">
        <v>412</v>
      </c>
      <c r="D65" s="102">
        <v>738</v>
      </c>
      <c r="E65" s="102" t="s">
        <v>414</v>
      </c>
      <c r="F65" s="102">
        <v>6121</v>
      </c>
      <c r="G65" s="102" t="s">
        <v>332</v>
      </c>
      <c r="H65" s="102" t="s">
        <v>330</v>
      </c>
      <c r="I65" s="106">
        <v>1.076152777777778</v>
      </c>
      <c r="J65" s="105">
        <v>100</v>
      </c>
    </row>
    <row r="66" spans="1:10" s="99" customFormat="1" ht="22.5" customHeight="1">
      <c r="A66" s="102">
        <v>64</v>
      </c>
      <c r="B66" s="102" t="s">
        <v>30</v>
      </c>
      <c r="C66" s="102" t="s">
        <v>412</v>
      </c>
      <c r="D66" s="102">
        <v>738</v>
      </c>
      <c r="E66" s="102" t="s">
        <v>415</v>
      </c>
      <c r="F66" s="102">
        <v>9527</v>
      </c>
      <c r="G66" s="102" t="s">
        <v>332</v>
      </c>
      <c r="H66" s="102" t="s">
        <v>330</v>
      </c>
      <c r="I66" s="106">
        <v>1.076152777777778</v>
      </c>
      <c r="J66" s="105">
        <v>100</v>
      </c>
    </row>
    <row r="67" spans="1:10" s="99" customFormat="1" ht="22.5" customHeight="1">
      <c r="A67" s="102">
        <v>65</v>
      </c>
      <c r="B67" s="102" t="s">
        <v>30</v>
      </c>
      <c r="C67" s="102" t="s">
        <v>416</v>
      </c>
      <c r="D67" s="102">
        <v>704</v>
      </c>
      <c r="E67" s="102" t="s">
        <v>417</v>
      </c>
      <c r="F67" s="102">
        <v>6385</v>
      </c>
      <c r="G67" s="102" t="s">
        <v>329</v>
      </c>
      <c r="H67" s="102" t="s">
        <v>330</v>
      </c>
      <c r="I67" s="106">
        <v>1.0476314599483203</v>
      </c>
      <c r="J67" s="105">
        <v>100</v>
      </c>
    </row>
    <row r="68" spans="1:10" s="99" customFormat="1" ht="22.5" customHeight="1">
      <c r="A68" s="102">
        <v>66</v>
      </c>
      <c r="B68" s="102" t="s">
        <v>30</v>
      </c>
      <c r="C68" s="102" t="s">
        <v>416</v>
      </c>
      <c r="D68" s="102">
        <v>704</v>
      </c>
      <c r="E68" s="94" t="s">
        <v>418</v>
      </c>
      <c r="F68" s="102">
        <v>6505</v>
      </c>
      <c r="G68" s="102" t="s">
        <v>332</v>
      </c>
      <c r="H68" s="102" t="s">
        <v>330</v>
      </c>
      <c r="I68" s="106">
        <v>1.0476314599483203</v>
      </c>
      <c r="J68" s="105">
        <v>100</v>
      </c>
    </row>
    <row r="69" spans="1:10" s="99" customFormat="1" ht="22.5" customHeight="1">
      <c r="A69" s="102">
        <v>67</v>
      </c>
      <c r="B69" s="102" t="s">
        <v>30</v>
      </c>
      <c r="C69" s="102" t="s">
        <v>419</v>
      </c>
      <c r="D69" s="102">
        <v>587</v>
      </c>
      <c r="E69" s="102" t="s">
        <v>420</v>
      </c>
      <c r="F69" s="102">
        <v>8073</v>
      </c>
      <c r="G69" s="102" t="s">
        <v>329</v>
      </c>
      <c r="H69" s="102" t="s">
        <v>330</v>
      </c>
      <c r="I69" s="106">
        <v>1.0546535947712419</v>
      </c>
      <c r="J69" s="105">
        <v>100</v>
      </c>
    </row>
    <row r="70" spans="1:10" s="99" customFormat="1" ht="22.5" customHeight="1">
      <c r="A70" s="102">
        <v>68</v>
      </c>
      <c r="B70" s="102" t="s">
        <v>30</v>
      </c>
      <c r="C70" s="102" t="s">
        <v>419</v>
      </c>
      <c r="D70" s="102">
        <v>587</v>
      </c>
      <c r="E70" s="102" t="s">
        <v>421</v>
      </c>
      <c r="F70" s="102">
        <v>6497</v>
      </c>
      <c r="G70" s="102" t="s">
        <v>332</v>
      </c>
      <c r="H70" s="102" t="s">
        <v>330</v>
      </c>
      <c r="I70" s="106">
        <v>1.0546535947712419</v>
      </c>
      <c r="J70" s="105">
        <v>100</v>
      </c>
    </row>
    <row r="71" spans="1:10" s="99" customFormat="1" ht="22.5" customHeight="1">
      <c r="A71" s="102">
        <v>69</v>
      </c>
      <c r="B71" s="102" t="s">
        <v>89</v>
      </c>
      <c r="C71" s="102" t="s">
        <v>422</v>
      </c>
      <c r="D71" s="102">
        <v>104428</v>
      </c>
      <c r="E71" s="102" t="s">
        <v>423</v>
      </c>
      <c r="F71" s="102">
        <v>6472</v>
      </c>
      <c r="G71" s="102" t="s">
        <v>329</v>
      </c>
      <c r="H71" s="102" t="s">
        <v>330</v>
      </c>
      <c r="I71" s="106">
        <v>1.1416752066115703</v>
      </c>
      <c r="J71" s="105">
        <v>100</v>
      </c>
    </row>
    <row r="72" spans="1:10" s="99" customFormat="1" ht="22.5" customHeight="1">
      <c r="A72" s="102">
        <v>70</v>
      </c>
      <c r="B72" s="102" t="s">
        <v>89</v>
      </c>
      <c r="C72" s="102" t="s">
        <v>422</v>
      </c>
      <c r="D72" s="102">
        <v>104428</v>
      </c>
      <c r="E72" s="102" t="s">
        <v>424</v>
      </c>
      <c r="F72" s="102">
        <v>15599</v>
      </c>
      <c r="G72" s="102" t="s">
        <v>332</v>
      </c>
      <c r="H72" s="102" t="s">
        <v>330</v>
      </c>
      <c r="I72" s="106">
        <v>1.1416752066115703</v>
      </c>
      <c r="J72" s="105">
        <v>100</v>
      </c>
    </row>
    <row r="73" spans="1:10" s="99" customFormat="1" ht="22.5" customHeight="1">
      <c r="A73" s="102">
        <v>71</v>
      </c>
      <c r="B73" s="102" t="s">
        <v>89</v>
      </c>
      <c r="C73" s="102" t="s">
        <v>425</v>
      </c>
      <c r="D73" s="102">
        <v>367</v>
      </c>
      <c r="E73" s="102" t="s">
        <v>426</v>
      </c>
      <c r="F73" s="102">
        <v>10043</v>
      </c>
      <c r="G73" s="102" t="s">
        <v>329</v>
      </c>
      <c r="H73" s="102" t="s">
        <v>330</v>
      </c>
      <c r="I73" s="106">
        <v>1.0369588122605364</v>
      </c>
      <c r="J73" s="105">
        <v>100</v>
      </c>
    </row>
    <row r="74" spans="1:10" s="99" customFormat="1" ht="22.5" customHeight="1">
      <c r="A74" s="102">
        <v>72</v>
      </c>
      <c r="B74" s="102" t="s">
        <v>89</v>
      </c>
      <c r="C74" s="102" t="s">
        <v>425</v>
      </c>
      <c r="D74" s="102">
        <v>367</v>
      </c>
      <c r="E74" s="102" t="s">
        <v>427</v>
      </c>
      <c r="F74" s="102">
        <v>11799</v>
      </c>
      <c r="G74" s="102" t="s">
        <v>332</v>
      </c>
      <c r="H74" s="102" t="s">
        <v>330</v>
      </c>
      <c r="I74" s="106">
        <v>1.0369588122605364</v>
      </c>
      <c r="J74" s="105">
        <v>100</v>
      </c>
    </row>
    <row r="75" spans="1:10" s="99" customFormat="1" ht="13.5" customHeight="1">
      <c r="A75" s="102">
        <v>73</v>
      </c>
      <c r="B75" s="102" t="s">
        <v>89</v>
      </c>
      <c r="C75" s="102" t="s">
        <v>428</v>
      </c>
      <c r="D75" s="102">
        <v>54</v>
      </c>
      <c r="E75" s="102" t="s">
        <v>429</v>
      </c>
      <c r="F75" s="102">
        <v>6301</v>
      </c>
      <c r="G75" s="102" t="s">
        <v>329</v>
      </c>
      <c r="H75" s="102" t="s">
        <v>330</v>
      </c>
      <c r="I75" s="106">
        <v>1.190185553633218</v>
      </c>
      <c r="J75" s="105">
        <v>100</v>
      </c>
    </row>
    <row r="76" spans="1:10" s="99" customFormat="1" ht="13.5" customHeight="1">
      <c r="A76" s="102">
        <v>74</v>
      </c>
      <c r="B76" s="102" t="s">
        <v>89</v>
      </c>
      <c r="C76" s="102" t="s">
        <v>428</v>
      </c>
      <c r="D76" s="102">
        <v>54</v>
      </c>
      <c r="E76" s="102" t="s">
        <v>430</v>
      </c>
      <c r="F76" s="102">
        <v>7379</v>
      </c>
      <c r="G76" s="102" t="s">
        <v>332</v>
      </c>
      <c r="H76" s="102" t="s">
        <v>330</v>
      </c>
      <c r="I76" s="106">
        <v>1.190185553633218</v>
      </c>
      <c r="J76" s="105">
        <v>100</v>
      </c>
    </row>
    <row r="77" spans="1:10" s="99" customFormat="1" ht="13.5" customHeight="1">
      <c r="A77" s="102">
        <v>75</v>
      </c>
      <c r="B77" s="102" t="s">
        <v>297</v>
      </c>
      <c r="C77" s="102" t="s">
        <v>431</v>
      </c>
      <c r="D77" s="102">
        <v>514</v>
      </c>
      <c r="E77" s="102" t="s">
        <v>432</v>
      </c>
      <c r="F77" s="102">
        <v>5406</v>
      </c>
      <c r="G77" s="102" t="s">
        <v>329</v>
      </c>
      <c r="H77" s="102" t="s">
        <v>330</v>
      </c>
      <c r="I77" s="106">
        <v>1.005699920508744</v>
      </c>
      <c r="J77" s="105">
        <v>100</v>
      </c>
    </row>
    <row r="78" spans="1:10" s="99" customFormat="1" ht="13.5" customHeight="1">
      <c r="A78" s="102">
        <v>76</v>
      </c>
      <c r="B78" s="102" t="s">
        <v>297</v>
      </c>
      <c r="C78" s="102" t="s">
        <v>431</v>
      </c>
      <c r="D78" s="102">
        <v>514</v>
      </c>
      <c r="E78" s="102" t="s">
        <v>433</v>
      </c>
      <c r="F78" s="102">
        <v>14827</v>
      </c>
      <c r="G78" s="102" t="s">
        <v>332</v>
      </c>
      <c r="H78" s="102" t="s">
        <v>330</v>
      </c>
      <c r="I78" s="106">
        <v>1.005699920508744</v>
      </c>
      <c r="J78" s="105">
        <v>100</v>
      </c>
    </row>
    <row r="79" spans="1:10" s="99" customFormat="1" ht="13.5" customHeight="1">
      <c r="A79" s="102">
        <v>77</v>
      </c>
      <c r="B79" s="102" t="s">
        <v>297</v>
      </c>
      <c r="C79" s="102" t="s">
        <v>434</v>
      </c>
      <c r="D79" s="102">
        <v>108656</v>
      </c>
      <c r="E79" s="102" t="s">
        <v>435</v>
      </c>
      <c r="F79" s="102">
        <v>8489</v>
      </c>
      <c r="G79" s="102" t="s">
        <v>329</v>
      </c>
      <c r="H79" s="102" t="s">
        <v>330</v>
      </c>
      <c r="I79" s="106">
        <v>1.0684527629233511</v>
      </c>
      <c r="J79" s="105">
        <v>100</v>
      </c>
    </row>
    <row r="80" spans="1:10" s="99" customFormat="1" ht="13.5" customHeight="1">
      <c r="A80" s="102">
        <v>78</v>
      </c>
      <c r="B80" s="102" t="s">
        <v>297</v>
      </c>
      <c r="C80" s="102" t="s">
        <v>434</v>
      </c>
      <c r="D80" s="102">
        <v>108656</v>
      </c>
      <c r="E80" s="102" t="s">
        <v>436</v>
      </c>
      <c r="F80" s="102">
        <v>4330</v>
      </c>
      <c r="G80" s="102" t="s">
        <v>332</v>
      </c>
      <c r="H80" s="102" t="s">
        <v>330</v>
      </c>
      <c r="I80" s="106">
        <v>1.0684527629233511</v>
      </c>
      <c r="J80" s="105">
        <v>100</v>
      </c>
    </row>
    <row r="81" spans="1:10" s="99" customFormat="1" ht="13.5" customHeight="1">
      <c r="A81" s="105"/>
      <c r="B81" s="105"/>
      <c r="C81" s="105"/>
      <c r="D81" s="105"/>
      <c r="E81" s="105"/>
      <c r="F81" s="105"/>
      <c r="G81" s="105"/>
      <c r="H81" s="105"/>
      <c r="I81" s="105" t="s">
        <v>307</v>
      </c>
      <c r="J81" s="105">
        <f>SUM(J3:J80)</f>
        <v>7800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7"/>
  <sheetViews>
    <sheetView workbookViewId="0" topLeftCell="A1">
      <selection activeCell="D15" sqref="D15"/>
    </sheetView>
  </sheetViews>
  <sheetFormatPr defaultColWidth="9.00390625" defaultRowHeight="14.25" customHeight="1"/>
  <cols>
    <col min="1" max="1" width="9.00390625" style="93" customWidth="1"/>
    <col min="2" max="2" width="44.375" style="93" customWidth="1"/>
    <col min="3" max="5" width="25.625" style="93" customWidth="1"/>
    <col min="6" max="31" width="9.00390625" style="93" customWidth="1"/>
  </cols>
  <sheetData>
    <row r="1" spans="1:5" ht="14.25" customHeight="1">
      <c r="A1" s="94" t="s">
        <v>437</v>
      </c>
      <c r="B1" s="94"/>
      <c r="C1" s="94"/>
      <c r="D1" s="94"/>
      <c r="E1" s="94"/>
    </row>
    <row r="2" spans="1:5" ht="18.75" customHeight="1">
      <c r="A2" s="95" t="s">
        <v>9</v>
      </c>
      <c r="B2" s="95" t="s">
        <v>10</v>
      </c>
      <c r="C2" s="94" t="s">
        <v>322</v>
      </c>
      <c r="D2" s="94" t="s">
        <v>321</v>
      </c>
      <c r="E2" s="94" t="s">
        <v>438</v>
      </c>
    </row>
    <row r="3" spans="1:5" ht="18.75" customHeight="1">
      <c r="A3" s="95">
        <v>341</v>
      </c>
      <c r="B3" s="95" t="s">
        <v>87</v>
      </c>
      <c r="C3" s="96">
        <v>7011</v>
      </c>
      <c r="D3" s="94" t="s">
        <v>401</v>
      </c>
      <c r="E3" s="94">
        <v>33.8</v>
      </c>
    </row>
    <row r="4" spans="1:5" ht="15.75" customHeight="1">
      <c r="A4" s="95">
        <v>341</v>
      </c>
      <c r="B4" s="95" t="s">
        <v>87</v>
      </c>
      <c r="C4" s="96">
        <v>11372</v>
      </c>
      <c r="D4" s="94" t="s">
        <v>402</v>
      </c>
      <c r="E4" s="94">
        <v>33.8</v>
      </c>
    </row>
    <row r="5" spans="1:5" ht="15.75" customHeight="1">
      <c r="A5" s="95">
        <v>341</v>
      </c>
      <c r="B5" s="95" t="s">
        <v>87</v>
      </c>
      <c r="C5" s="96">
        <v>14064</v>
      </c>
      <c r="D5" s="94" t="s">
        <v>403</v>
      </c>
      <c r="E5" s="94">
        <v>33.8</v>
      </c>
    </row>
    <row r="6" spans="1:5" ht="15.75" customHeight="1">
      <c r="A6" s="95">
        <v>341</v>
      </c>
      <c r="B6" s="95" t="s">
        <v>87</v>
      </c>
      <c r="C6" s="96">
        <v>16193</v>
      </c>
      <c r="D6" s="94" t="s">
        <v>404</v>
      </c>
      <c r="E6" s="94">
        <v>33.7</v>
      </c>
    </row>
    <row r="7" spans="1:5" ht="15.75" customHeight="1">
      <c r="A7" s="95">
        <v>704</v>
      </c>
      <c r="B7" s="95" t="s">
        <v>62</v>
      </c>
      <c r="C7" s="96">
        <v>6385</v>
      </c>
      <c r="D7" s="94" t="s">
        <v>417</v>
      </c>
      <c r="E7" s="94">
        <v>60</v>
      </c>
    </row>
    <row r="8" spans="1:5" ht="15.75" customHeight="1">
      <c r="A8" s="95">
        <v>704</v>
      </c>
      <c r="B8" s="95" t="s">
        <v>62</v>
      </c>
      <c r="C8" s="96">
        <v>6505</v>
      </c>
      <c r="D8" s="94" t="s">
        <v>418</v>
      </c>
      <c r="E8" s="94">
        <v>60</v>
      </c>
    </row>
    <row r="9" spans="1:5" ht="15.75" customHeight="1">
      <c r="A9" s="95">
        <v>351</v>
      </c>
      <c r="B9" s="95" t="s">
        <v>58</v>
      </c>
      <c r="C9" s="96">
        <v>8594</v>
      </c>
      <c r="D9" s="94" t="s">
        <v>406</v>
      </c>
      <c r="E9" s="94">
        <v>0.5</v>
      </c>
    </row>
    <row r="10" spans="1:5" ht="14.25" customHeight="1">
      <c r="A10" s="95">
        <v>116919</v>
      </c>
      <c r="B10" s="95" t="s">
        <v>166</v>
      </c>
      <c r="C10" s="94">
        <v>14436</v>
      </c>
      <c r="D10" s="94" t="s">
        <v>342</v>
      </c>
      <c r="E10" s="94">
        <v>154.7</v>
      </c>
    </row>
    <row r="11" spans="1:5" ht="14.25" customHeight="1">
      <c r="A11" s="97">
        <v>116919</v>
      </c>
      <c r="B11" s="95" t="s">
        <v>166</v>
      </c>
      <c r="C11" s="94">
        <v>8592</v>
      </c>
      <c r="D11" s="94" t="s">
        <v>439</v>
      </c>
      <c r="E11" s="94">
        <v>42.1</v>
      </c>
    </row>
    <row r="12" spans="1:5" ht="14.25" customHeight="1">
      <c r="A12" s="97">
        <v>116919</v>
      </c>
      <c r="B12" s="95" t="s">
        <v>166</v>
      </c>
      <c r="C12" s="94">
        <v>4529</v>
      </c>
      <c r="D12" s="94" t="s">
        <v>440</v>
      </c>
      <c r="E12" s="94">
        <v>40</v>
      </c>
    </row>
    <row r="13" spans="1:5" ht="14.25" customHeight="1">
      <c r="A13" s="95">
        <v>744</v>
      </c>
      <c r="B13" s="95" t="s">
        <v>177</v>
      </c>
      <c r="C13" s="94">
        <v>12846</v>
      </c>
      <c r="D13" s="94" t="s">
        <v>339</v>
      </c>
      <c r="E13" s="94">
        <v>3.3</v>
      </c>
    </row>
    <row r="14" spans="1:5" ht="14.25" customHeight="1">
      <c r="A14" s="95">
        <v>343</v>
      </c>
      <c r="B14" s="95" t="s">
        <v>287</v>
      </c>
      <c r="C14" s="96">
        <v>7583</v>
      </c>
      <c r="D14" s="94" t="s">
        <v>359</v>
      </c>
      <c r="E14" s="94">
        <v>199.7</v>
      </c>
    </row>
    <row r="15" spans="1:5" ht="14.25" customHeight="1">
      <c r="A15" s="95">
        <v>343</v>
      </c>
      <c r="B15" s="95" t="s">
        <v>287</v>
      </c>
      <c r="C15" s="96">
        <v>10932</v>
      </c>
      <c r="D15" s="94" t="s">
        <v>360</v>
      </c>
      <c r="E15" s="94">
        <v>150</v>
      </c>
    </row>
    <row r="16" spans="1:5" ht="14.25" customHeight="1">
      <c r="A16" s="95">
        <v>343</v>
      </c>
      <c r="B16" s="95" t="s">
        <v>287</v>
      </c>
      <c r="C16" s="96">
        <v>13019</v>
      </c>
      <c r="D16" s="94" t="s">
        <v>361</v>
      </c>
      <c r="E16" s="94">
        <v>150</v>
      </c>
    </row>
    <row r="17" spans="1:5" ht="14.25" customHeight="1">
      <c r="A17" s="95">
        <v>726</v>
      </c>
      <c r="B17" s="95" t="s">
        <v>268</v>
      </c>
      <c r="C17" s="96">
        <v>11453</v>
      </c>
      <c r="D17" s="94" t="s">
        <v>353</v>
      </c>
      <c r="E17" s="94">
        <v>22.8</v>
      </c>
    </row>
    <row r="18" spans="1:5" ht="14.25" customHeight="1">
      <c r="A18" s="95">
        <v>726</v>
      </c>
      <c r="B18" s="95" t="s">
        <v>268</v>
      </c>
      <c r="C18" s="96">
        <v>10177</v>
      </c>
      <c r="D18" s="94" t="s">
        <v>354</v>
      </c>
      <c r="E18" s="94">
        <v>22.8</v>
      </c>
    </row>
    <row r="19" spans="1:5" ht="14.25" customHeight="1">
      <c r="A19" s="95">
        <v>581</v>
      </c>
      <c r="B19" s="95" t="s">
        <v>280</v>
      </c>
      <c r="C19" s="96">
        <v>9331</v>
      </c>
      <c r="D19" s="94" t="s">
        <v>363</v>
      </c>
      <c r="E19" s="94">
        <v>21.9</v>
      </c>
    </row>
    <row r="20" spans="1:5" ht="14.25" customHeight="1">
      <c r="A20" s="95">
        <v>581</v>
      </c>
      <c r="B20" s="95" t="s">
        <v>280</v>
      </c>
      <c r="C20" s="96">
        <v>13581</v>
      </c>
      <c r="D20" s="94" t="s">
        <v>365</v>
      </c>
      <c r="E20" s="94">
        <v>21.8</v>
      </c>
    </row>
    <row r="21" spans="1:5" ht="14.25" customHeight="1">
      <c r="A21" s="95">
        <v>581</v>
      </c>
      <c r="B21" s="95" t="s">
        <v>280</v>
      </c>
      <c r="C21" s="96">
        <v>13052</v>
      </c>
      <c r="D21" s="94" t="s">
        <v>364</v>
      </c>
      <c r="E21" s="94">
        <v>21.8</v>
      </c>
    </row>
    <row r="22" spans="1:5" ht="14.25" customHeight="1">
      <c r="A22" s="95">
        <v>578</v>
      </c>
      <c r="B22" s="95" t="s">
        <v>276</v>
      </c>
      <c r="C22" s="96">
        <v>13064</v>
      </c>
      <c r="D22" s="94" t="s">
        <v>356</v>
      </c>
      <c r="E22" s="94">
        <v>132</v>
      </c>
    </row>
    <row r="23" spans="1:5" ht="14.25" customHeight="1">
      <c r="A23" s="95">
        <v>578</v>
      </c>
      <c r="B23" s="95" t="s">
        <v>276</v>
      </c>
      <c r="C23" s="96">
        <v>9140</v>
      </c>
      <c r="D23" s="94" t="s">
        <v>357</v>
      </c>
      <c r="E23" s="94">
        <v>131.9</v>
      </c>
    </row>
    <row r="24" spans="1:5" ht="14.25" customHeight="1">
      <c r="A24" s="95">
        <v>118074</v>
      </c>
      <c r="B24" s="95" t="s">
        <v>141</v>
      </c>
      <c r="C24" s="96">
        <v>4304</v>
      </c>
      <c r="D24" s="94" t="s">
        <v>378</v>
      </c>
      <c r="E24" s="94">
        <v>16.25</v>
      </c>
    </row>
    <row r="25" spans="1:5" ht="14.25" customHeight="1">
      <c r="A25" s="95">
        <v>118074</v>
      </c>
      <c r="B25" s="95" t="s">
        <v>141</v>
      </c>
      <c r="C25" s="96">
        <v>13293</v>
      </c>
      <c r="D25" s="94" t="s">
        <v>379</v>
      </c>
      <c r="E25" s="94">
        <v>16.25</v>
      </c>
    </row>
    <row r="26" spans="1:5" ht="14.25" customHeight="1">
      <c r="A26" s="95">
        <v>571</v>
      </c>
      <c r="B26" s="95" t="s">
        <v>157</v>
      </c>
      <c r="C26" s="96">
        <v>5471</v>
      </c>
      <c r="D26" s="94" t="s">
        <v>383</v>
      </c>
      <c r="E26" s="94">
        <v>73.7</v>
      </c>
    </row>
    <row r="27" spans="1:5" ht="14.25" customHeight="1">
      <c r="A27" s="95">
        <v>571</v>
      </c>
      <c r="B27" s="95" t="s">
        <v>157</v>
      </c>
      <c r="C27" s="96">
        <v>6454</v>
      </c>
      <c r="D27" s="94" t="s">
        <v>384</v>
      </c>
      <c r="E27" s="94">
        <v>73.7</v>
      </c>
    </row>
    <row r="28" spans="1:5" ht="14.25" customHeight="1">
      <c r="A28" s="95">
        <v>571</v>
      </c>
      <c r="B28" s="95" t="s">
        <v>157</v>
      </c>
      <c r="C28" s="96">
        <v>15292</v>
      </c>
      <c r="D28" s="94" t="s">
        <v>385</v>
      </c>
      <c r="E28" s="94">
        <v>73.6</v>
      </c>
    </row>
    <row r="29" spans="1:5" ht="14.25" customHeight="1">
      <c r="A29" s="98">
        <v>122198</v>
      </c>
      <c r="B29" s="95" t="s">
        <v>120</v>
      </c>
      <c r="C29" s="96">
        <v>7006</v>
      </c>
      <c r="D29" s="94" t="s">
        <v>441</v>
      </c>
      <c r="E29" s="94">
        <v>4.1</v>
      </c>
    </row>
    <row r="30" spans="1:5" ht="14.25" customHeight="1">
      <c r="A30" s="95">
        <v>377</v>
      </c>
      <c r="B30" s="95" t="s">
        <v>138</v>
      </c>
      <c r="C30" s="96">
        <v>11323</v>
      </c>
      <c r="D30" s="94" t="s">
        <v>373</v>
      </c>
      <c r="E30" s="94">
        <v>51.3</v>
      </c>
    </row>
    <row r="31" spans="1:5" ht="14.25" customHeight="1">
      <c r="A31" s="95">
        <v>377</v>
      </c>
      <c r="B31" s="95" t="s">
        <v>138</v>
      </c>
      <c r="C31" s="96">
        <v>5782</v>
      </c>
      <c r="D31" s="94" t="s">
        <v>374</v>
      </c>
      <c r="E31" s="94">
        <v>51.3</v>
      </c>
    </row>
    <row r="32" spans="1:5" ht="14.25" customHeight="1">
      <c r="A32" s="95">
        <v>101453</v>
      </c>
      <c r="B32" s="95" t="s">
        <v>225</v>
      </c>
      <c r="C32" s="96">
        <v>4518</v>
      </c>
      <c r="D32" s="94" t="s">
        <v>391</v>
      </c>
      <c r="E32" s="94">
        <v>59.6</v>
      </c>
    </row>
    <row r="33" spans="1:5" ht="14.25" customHeight="1">
      <c r="A33" s="95">
        <v>101453</v>
      </c>
      <c r="B33" s="95" t="s">
        <v>225</v>
      </c>
      <c r="C33" s="96">
        <v>11866</v>
      </c>
      <c r="D33" s="94" t="s">
        <v>392</v>
      </c>
      <c r="E33" s="94">
        <v>59.6</v>
      </c>
    </row>
    <row r="34" spans="1:5" ht="14.25" customHeight="1">
      <c r="A34" s="95">
        <v>119263</v>
      </c>
      <c r="B34" s="95" t="s">
        <v>201</v>
      </c>
      <c r="C34" s="96">
        <v>4077</v>
      </c>
      <c r="D34" s="94" t="s">
        <v>393</v>
      </c>
      <c r="E34" s="94">
        <v>9.1</v>
      </c>
    </row>
    <row r="35" spans="1:5" ht="14.25" customHeight="1">
      <c r="A35" s="95">
        <v>119263</v>
      </c>
      <c r="B35" s="95" t="s">
        <v>201</v>
      </c>
      <c r="C35" s="96">
        <v>16160</v>
      </c>
      <c r="D35" s="94" t="s">
        <v>394</v>
      </c>
      <c r="E35" s="94">
        <v>10</v>
      </c>
    </row>
    <row r="36" spans="1:5" ht="14.25" customHeight="1">
      <c r="A36" s="95">
        <v>119263</v>
      </c>
      <c r="B36" s="95" t="s">
        <v>201</v>
      </c>
      <c r="C36" s="96">
        <v>15979</v>
      </c>
      <c r="D36" s="94" t="s">
        <v>395</v>
      </c>
      <c r="E36" s="94">
        <v>10</v>
      </c>
    </row>
    <row r="37" spans="1:5" ht="14.25" customHeight="1">
      <c r="A37" s="98">
        <v>138202</v>
      </c>
      <c r="B37" s="95" t="s">
        <v>210</v>
      </c>
      <c r="C37" s="96">
        <v>12216</v>
      </c>
      <c r="D37" s="94" t="s">
        <v>442</v>
      </c>
      <c r="E37" s="94">
        <v>19.1</v>
      </c>
    </row>
    <row r="38" spans="1:5" ht="14.25" customHeight="1">
      <c r="A38" s="98">
        <v>138202</v>
      </c>
      <c r="B38" s="95" t="s">
        <v>210</v>
      </c>
      <c r="C38" s="96">
        <v>15845</v>
      </c>
      <c r="D38" s="94" t="s">
        <v>443</v>
      </c>
      <c r="E38" s="94">
        <v>19</v>
      </c>
    </row>
    <row r="39" spans="1:5" ht="14.25" customHeight="1">
      <c r="A39" s="98">
        <v>138202</v>
      </c>
      <c r="B39" s="95" t="s">
        <v>210</v>
      </c>
      <c r="C39" s="96">
        <v>15847</v>
      </c>
      <c r="D39" s="94" t="s">
        <v>444</v>
      </c>
      <c r="E39" s="94">
        <v>19.2</v>
      </c>
    </row>
    <row r="40" spans="1:5" ht="14.25" customHeight="1">
      <c r="A40" s="95">
        <v>114286</v>
      </c>
      <c r="B40" s="95" t="s">
        <v>220</v>
      </c>
      <c r="C40" s="96">
        <v>15333</v>
      </c>
      <c r="D40" s="94" t="s">
        <v>397</v>
      </c>
      <c r="E40" s="94">
        <v>58.7</v>
      </c>
    </row>
    <row r="41" spans="1:5" ht="14.25" customHeight="1">
      <c r="A41" s="95">
        <v>114286</v>
      </c>
      <c r="B41" s="95" t="s">
        <v>220</v>
      </c>
      <c r="C41" s="96">
        <v>13698</v>
      </c>
      <c r="D41" s="94" t="s">
        <v>398</v>
      </c>
      <c r="E41" s="94">
        <v>58.6</v>
      </c>
    </row>
    <row r="42" spans="1:5" ht="14.25" customHeight="1">
      <c r="A42" s="95">
        <v>114286</v>
      </c>
      <c r="B42" s="95" t="s">
        <v>220</v>
      </c>
      <c r="C42" s="96">
        <v>16266</v>
      </c>
      <c r="D42" s="94" t="s">
        <v>396</v>
      </c>
      <c r="E42" s="94">
        <v>58.6</v>
      </c>
    </row>
    <row r="43" spans="1:5" ht="14.25" customHeight="1">
      <c r="A43" s="95">
        <v>367</v>
      </c>
      <c r="B43" s="95" t="s">
        <v>95</v>
      </c>
      <c r="C43" s="96">
        <v>10043</v>
      </c>
      <c r="D43" s="94" t="s">
        <v>426</v>
      </c>
      <c r="E43" s="94">
        <v>15.4</v>
      </c>
    </row>
    <row r="44" spans="1:5" ht="14.25" customHeight="1">
      <c r="A44" s="95">
        <v>367</v>
      </c>
      <c r="B44" s="95" t="s">
        <v>95</v>
      </c>
      <c r="C44" s="96">
        <v>11799</v>
      </c>
      <c r="D44" s="94" t="s">
        <v>427</v>
      </c>
      <c r="E44" s="94">
        <v>15.4</v>
      </c>
    </row>
    <row r="45" spans="1:5" ht="14.25" customHeight="1">
      <c r="A45" s="95">
        <v>54</v>
      </c>
      <c r="B45" s="95" t="s">
        <v>99</v>
      </c>
      <c r="C45" s="96">
        <v>6301</v>
      </c>
      <c r="D45" s="94" t="s">
        <v>429</v>
      </c>
      <c r="E45" s="94">
        <v>114.7</v>
      </c>
    </row>
    <row r="46" spans="1:5" ht="14.25" customHeight="1">
      <c r="A46" s="95">
        <v>54</v>
      </c>
      <c r="B46" s="95" t="s">
        <v>99</v>
      </c>
      <c r="C46" s="96">
        <v>7379</v>
      </c>
      <c r="D46" s="94" t="s">
        <v>430</v>
      </c>
      <c r="E46" s="94">
        <v>114.7</v>
      </c>
    </row>
    <row r="47" spans="1:5" ht="14.25" customHeight="1">
      <c r="A47" s="95" t="s">
        <v>445</v>
      </c>
      <c r="B47" s="95"/>
      <c r="C47" s="95"/>
      <c r="D47" s="95"/>
      <c r="E47" s="94">
        <v>2372.2999999999993</v>
      </c>
    </row>
  </sheetData>
  <sheetProtection/>
  <mergeCells count="2">
    <mergeCell ref="A1:E1"/>
    <mergeCell ref="A47:D47"/>
  </mergeCells>
  <conditionalFormatting sqref="C3:C46">
    <cfRule type="expression" priority="1" dxfId="17" stopIfTrue="1">
      <formula>AND(COUNTIF($C$3:$C$46,C3)&gt;1,NOT(ISBLANK(C3)))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45"/>
  <sheetViews>
    <sheetView tabSelected="1" zoomScaleSheetLayoutView="100" workbookViewId="0" topLeftCell="A1">
      <selection activeCell="K12" sqref="K12"/>
    </sheetView>
  </sheetViews>
  <sheetFormatPr defaultColWidth="9.00390625" defaultRowHeight="15.75"/>
  <cols>
    <col min="1" max="1" width="6.125" style="2" customWidth="1"/>
    <col min="2" max="2" width="7.875" style="3" customWidth="1"/>
    <col min="3" max="3" width="23.50390625" style="4" customWidth="1"/>
    <col min="4" max="4" width="9.375" style="3" customWidth="1"/>
    <col min="5" max="5" width="6.125" style="2" customWidth="1"/>
    <col min="6" max="6" width="14.875" style="2" customWidth="1"/>
    <col min="7" max="7" width="12.50390625" style="5" hidden="1" customWidth="1"/>
    <col min="8" max="8" width="9.50390625" style="2" customWidth="1"/>
    <col min="9" max="9" width="10.25390625" style="6" customWidth="1"/>
    <col min="10" max="10" width="11.625" style="2" customWidth="1"/>
    <col min="11" max="12" width="9.125" style="7" customWidth="1"/>
    <col min="13" max="13" width="6.875" style="6" customWidth="1"/>
    <col min="14" max="14" width="9.00390625" style="6" customWidth="1"/>
    <col min="15" max="15" width="8.625" style="6" customWidth="1"/>
    <col min="16" max="16" width="9.125" style="7" customWidth="1"/>
    <col min="17" max="17" width="13.25390625" style="1" customWidth="1"/>
    <col min="18" max="18" width="10.75390625" style="8" customWidth="1"/>
    <col min="19" max="19" width="9.125" style="6" customWidth="1"/>
    <col min="20" max="20" width="9.25390625" style="6" customWidth="1"/>
    <col min="21" max="21" width="9.00390625" style="7" customWidth="1"/>
    <col min="22" max="22" width="10.375" style="1" customWidth="1"/>
    <col min="23" max="23" width="11.50390625" style="8" customWidth="1"/>
    <col min="24" max="25" width="9.00390625" style="6" customWidth="1"/>
    <col min="26" max="26" width="9.00390625" style="7" customWidth="1"/>
    <col min="27" max="27" width="11.50390625" style="1" customWidth="1"/>
    <col min="28" max="28" width="10.375" style="8" customWidth="1"/>
    <col min="29" max="30" width="9.00390625" style="6" customWidth="1"/>
    <col min="31" max="31" width="9.00390625" style="1" customWidth="1"/>
    <col min="32" max="32" width="10.375" style="7" hidden="1" customWidth="1"/>
    <col min="33" max="33" width="12.625" style="8" hidden="1" customWidth="1"/>
    <col min="34" max="35" width="9.00390625" style="6" hidden="1" customWidth="1"/>
    <col min="36" max="36" width="9.00390625" style="7" hidden="1" customWidth="1"/>
    <col min="37" max="37" width="10.375" style="7" hidden="1" customWidth="1"/>
    <col min="38" max="38" width="12.625" style="8" hidden="1" customWidth="1"/>
    <col min="39" max="40" width="9.00390625" style="9" hidden="1" customWidth="1"/>
    <col min="41" max="41" width="9.00390625" style="1" hidden="1" customWidth="1"/>
    <col min="42" max="42" width="9.00390625" style="1" customWidth="1"/>
    <col min="43" max="43" width="11.50390625" style="1" bestFit="1" customWidth="1"/>
    <col min="44" max="44" width="12.625" style="10" bestFit="1" customWidth="1"/>
    <col min="45" max="45" width="9.00390625" style="11" customWidth="1"/>
    <col min="46" max="16384" width="9.00390625" style="1" customWidth="1"/>
  </cols>
  <sheetData>
    <row r="1" spans="1:45" s="1" customFormat="1" ht="13.5">
      <c r="A1" s="12" t="s">
        <v>0</v>
      </c>
      <c r="B1" s="12"/>
      <c r="C1" s="12"/>
      <c r="D1" s="12"/>
      <c r="E1" s="12"/>
      <c r="F1" s="12"/>
      <c r="G1" s="13"/>
      <c r="H1" s="12" t="s">
        <v>1</v>
      </c>
      <c r="I1" s="41"/>
      <c r="J1" s="42" t="s">
        <v>2</v>
      </c>
      <c r="K1" s="43">
        <v>45239</v>
      </c>
      <c r="L1" s="43"/>
      <c r="M1" s="44"/>
      <c r="N1" s="44"/>
      <c r="O1" s="44"/>
      <c r="P1" s="45"/>
      <c r="Q1" s="43">
        <v>45240</v>
      </c>
      <c r="R1" s="43"/>
      <c r="S1" s="60"/>
      <c r="T1" s="44"/>
      <c r="U1" s="43"/>
      <c r="V1" s="43">
        <v>45241</v>
      </c>
      <c r="W1" s="61"/>
      <c r="X1" s="60"/>
      <c r="Y1" s="44"/>
      <c r="Z1" s="43"/>
      <c r="AA1" s="43">
        <v>45242</v>
      </c>
      <c r="AB1" s="61"/>
      <c r="AC1" s="60"/>
      <c r="AD1" s="44"/>
      <c r="AE1" s="43"/>
      <c r="AF1" s="43">
        <v>45243</v>
      </c>
      <c r="AG1" s="61"/>
      <c r="AH1" s="60"/>
      <c r="AI1" s="44"/>
      <c r="AJ1" s="43"/>
      <c r="AK1" s="43">
        <v>45244</v>
      </c>
      <c r="AL1" s="61"/>
      <c r="AM1" s="60"/>
      <c r="AN1" s="44"/>
      <c r="AO1" s="43"/>
      <c r="AP1" s="45"/>
      <c r="AQ1" s="45"/>
      <c r="AR1" s="69"/>
      <c r="AS1" s="70"/>
    </row>
    <row r="2" spans="1:45" s="1" customFormat="1" ht="27">
      <c r="A2" s="12" t="s">
        <v>8</v>
      </c>
      <c r="B2" s="14" t="s">
        <v>9</v>
      </c>
      <c r="C2" s="15" t="s">
        <v>10</v>
      </c>
      <c r="D2" s="14" t="s">
        <v>11</v>
      </c>
      <c r="E2" s="16" t="s">
        <v>12</v>
      </c>
      <c r="F2" s="16" t="s">
        <v>13</v>
      </c>
      <c r="G2" s="14" t="s">
        <v>14</v>
      </c>
      <c r="H2" s="16" t="s">
        <v>15</v>
      </c>
      <c r="I2" s="46" t="s">
        <v>16</v>
      </c>
      <c r="J2" s="47" t="s">
        <v>446</v>
      </c>
      <c r="K2" s="48" t="s">
        <v>447</v>
      </c>
      <c r="L2" s="48" t="s">
        <v>316</v>
      </c>
      <c r="M2" s="41" t="s">
        <v>448</v>
      </c>
      <c r="N2" s="41" t="s">
        <v>449</v>
      </c>
      <c r="O2" s="41" t="s">
        <v>450</v>
      </c>
      <c r="P2" s="45" t="s">
        <v>451</v>
      </c>
      <c r="Q2" s="48" t="s">
        <v>447</v>
      </c>
      <c r="R2" s="62" t="s">
        <v>316</v>
      </c>
      <c r="S2" s="41" t="s">
        <v>452</v>
      </c>
      <c r="T2" s="41" t="s">
        <v>453</v>
      </c>
      <c r="U2" s="48" t="s">
        <v>454</v>
      </c>
      <c r="V2" s="48" t="s">
        <v>447</v>
      </c>
      <c r="W2" s="62" t="s">
        <v>316</v>
      </c>
      <c r="X2" s="41" t="s">
        <v>452</v>
      </c>
      <c r="Y2" s="41" t="s">
        <v>453</v>
      </c>
      <c r="Z2" s="48" t="s">
        <v>454</v>
      </c>
      <c r="AA2" s="48" t="s">
        <v>447</v>
      </c>
      <c r="AB2" s="62" t="s">
        <v>316</v>
      </c>
      <c r="AC2" s="41" t="s">
        <v>452</v>
      </c>
      <c r="AD2" s="41" t="s">
        <v>453</v>
      </c>
      <c r="AE2" s="48" t="s">
        <v>454</v>
      </c>
      <c r="AF2" s="48" t="s">
        <v>447</v>
      </c>
      <c r="AG2" s="62" t="s">
        <v>316</v>
      </c>
      <c r="AH2" s="41" t="s">
        <v>452</v>
      </c>
      <c r="AI2" s="41" t="s">
        <v>453</v>
      </c>
      <c r="AJ2" s="48" t="s">
        <v>454</v>
      </c>
      <c r="AK2" s="48" t="s">
        <v>447</v>
      </c>
      <c r="AL2" s="62" t="s">
        <v>316</v>
      </c>
      <c r="AM2" s="41" t="s">
        <v>452</v>
      </c>
      <c r="AN2" s="41" t="s">
        <v>453</v>
      </c>
      <c r="AO2" s="48" t="s">
        <v>454</v>
      </c>
      <c r="AP2" s="71" t="s">
        <v>455</v>
      </c>
      <c r="AQ2" s="71" t="s">
        <v>456</v>
      </c>
      <c r="AR2" s="72" t="s">
        <v>457</v>
      </c>
      <c r="AS2" s="73" t="s">
        <v>458</v>
      </c>
    </row>
    <row r="3" spans="1:45" s="1" customFormat="1" ht="13.5">
      <c r="A3" s="17">
        <v>1</v>
      </c>
      <c r="B3" s="18">
        <v>591</v>
      </c>
      <c r="C3" s="19" t="s">
        <v>29</v>
      </c>
      <c r="D3" s="18" t="s">
        <v>30</v>
      </c>
      <c r="E3" s="18">
        <v>1</v>
      </c>
      <c r="F3" s="20" t="s">
        <v>31</v>
      </c>
      <c r="G3" s="21"/>
      <c r="H3" s="18">
        <v>50</v>
      </c>
      <c r="I3" s="49">
        <f aca="true" t="shared" si="0" ref="I3:I28">H3*4</f>
        <v>200</v>
      </c>
      <c r="J3" s="50">
        <v>4000</v>
      </c>
      <c r="K3" s="45">
        <f>VLOOKUP(B:B,'[1]CXMDXSHZ'!$A:$D,3,0)</f>
        <v>579.99</v>
      </c>
      <c r="L3" s="51">
        <f aca="true" t="shared" si="1" ref="L3:L66">K3/J3</f>
        <v>0.1449975</v>
      </c>
      <c r="M3" s="52"/>
      <c r="N3" s="52"/>
      <c r="O3" s="52"/>
      <c r="P3" s="45" t="s">
        <v>459</v>
      </c>
      <c r="Q3" s="45">
        <v>4629.78</v>
      </c>
      <c r="R3" s="54">
        <f aca="true" t="shared" si="2" ref="R3:R66">Q3/J3</f>
        <v>1.1574449999999998</v>
      </c>
      <c r="S3" s="52">
        <v>50</v>
      </c>
      <c r="T3" s="52">
        <v>50</v>
      </c>
      <c r="U3" s="45" t="s">
        <v>460</v>
      </c>
      <c r="V3" s="45">
        <v>908.39</v>
      </c>
      <c r="W3" s="51">
        <f aca="true" t="shared" si="3" ref="W3:W66">V3/J3</f>
        <v>0.2270975</v>
      </c>
      <c r="X3" s="52"/>
      <c r="Y3" s="52"/>
      <c r="Z3" s="45"/>
      <c r="AA3" s="45">
        <v>4032.2</v>
      </c>
      <c r="AB3" s="54">
        <f aca="true" t="shared" si="4" ref="AB3:AB66">AA3/J3</f>
        <v>1.00805</v>
      </c>
      <c r="AC3" s="49">
        <v>50</v>
      </c>
      <c r="AD3" s="49">
        <v>50</v>
      </c>
      <c r="AE3" s="45" t="s">
        <v>460</v>
      </c>
      <c r="AF3" s="45">
        <v>756.96</v>
      </c>
      <c r="AG3" s="51">
        <f>AF3/J3</f>
        <v>0.18924000000000002</v>
      </c>
      <c r="AH3" s="52"/>
      <c r="AI3" s="52"/>
      <c r="AJ3" s="45"/>
      <c r="AK3" s="64">
        <v>1015.84</v>
      </c>
      <c r="AL3" s="65">
        <f>AK3/J3</f>
        <v>0.25396</v>
      </c>
      <c r="AM3" s="64"/>
      <c r="AN3" s="64"/>
      <c r="AO3" s="64"/>
      <c r="AP3" s="64">
        <f aca="true" t="shared" si="5" ref="AP3:AP66">J3*4</f>
        <v>16000</v>
      </c>
      <c r="AQ3" s="64">
        <f aca="true" t="shared" si="6" ref="AQ3:AQ66">K3+Q3+V3+AA3</f>
        <v>10150.36</v>
      </c>
      <c r="AR3" s="74">
        <f aca="true" t="shared" si="7" ref="AR3:AR66">AQ3/AP3</f>
        <v>0.6343975000000001</v>
      </c>
      <c r="AS3" s="75"/>
    </row>
    <row r="4" spans="1:45" s="1" customFormat="1" ht="13.5">
      <c r="A4" s="17">
        <v>2</v>
      </c>
      <c r="B4" s="22">
        <v>122686</v>
      </c>
      <c r="C4" s="23" t="s">
        <v>32</v>
      </c>
      <c r="D4" s="18" t="s">
        <v>30</v>
      </c>
      <c r="E4" s="18"/>
      <c r="F4" s="20" t="s">
        <v>31</v>
      </c>
      <c r="G4" s="21"/>
      <c r="H4" s="18">
        <v>50</v>
      </c>
      <c r="I4" s="49">
        <f t="shared" si="0"/>
        <v>200</v>
      </c>
      <c r="J4" s="50">
        <v>4120</v>
      </c>
      <c r="K4" s="45">
        <f>VLOOKUP(B:B,'[1]CXMDXSHZ'!$A:$D,3,0)</f>
        <v>2938.04</v>
      </c>
      <c r="L4" s="51">
        <f t="shared" si="1"/>
        <v>0.713116504854369</v>
      </c>
      <c r="M4" s="52"/>
      <c r="N4" s="52"/>
      <c r="O4" s="52"/>
      <c r="P4" s="45" t="s">
        <v>461</v>
      </c>
      <c r="Q4" s="45">
        <v>2383.49</v>
      </c>
      <c r="R4" s="51">
        <f t="shared" si="2"/>
        <v>0.5785169902912621</v>
      </c>
      <c r="S4" s="52"/>
      <c r="T4" s="52"/>
      <c r="U4" s="45"/>
      <c r="V4" s="45">
        <v>3085.04</v>
      </c>
      <c r="W4" s="51">
        <f t="shared" si="3"/>
        <v>0.7487961165048543</v>
      </c>
      <c r="X4" s="52"/>
      <c r="Y4" s="52"/>
      <c r="Z4" s="45"/>
      <c r="AA4" s="45">
        <v>1767.37</v>
      </c>
      <c r="AB4" s="51">
        <f t="shared" si="4"/>
        <v>0.42897330097087377</v>
      </c>
      <c r="AC4" s="52"/>
      <c r="AD4" s="52"/>
      <c r="AE4" s="45"/>
      <c r="AF4" s="45">
        <v>2985.62</v>
      </c>
      <c r="AG4" s="51">
        <f>AF4/J4</f>
        <v>0.7246650485436893</v>
      </c>
      <c r="AH4" s="52"/>
      <c r="AI4" s="52"/>
      <c r="AJ4" s="45"/>
      <c r="AK4" s="64">
        <v>1516.09</v>
      </c>
      <c r="AL4" s="65">
        <f>AK4/J4</f>
        <v>0.3679830097087378</v>
      </c>
      <c r="AM4" s="64"/>
      <c r="AN4" s="64"/>
      <c r="AO4" s="64"/>
      <c r="AP4" s="64">
        <f t="shared" si="5"/>
        <v>16480</v>
      </c>
      <c r="AQ4" s="64">
        <f t="shared" si="6"/>
        <v>10173.939999999999</v>
      </c>
      <c r="AR4" s="74">
        <f t="shared" si="7"/>
        <v>0.6173507281553398</v>
      </c>
      <c r="AS4" s="75"/>
    </row>
    <row r="5" spans="1:45" s="1" customFormat="1" ht="13.5">
      <c r="A5" s="24">
        <v>3</v>
      </c>
      <c r="B5" s="25">
        <v>122718</v>
      </c>
      <c r="C5" s="26" t="s">
        <v>33</v>
      </c>
      <c r="D5" s="27" t="s">
        <v>30</v>
      </c>
      <c r="E5" s="28">
        <v>2</v>
      </c>
      <c r="F5" s="18" t="s">
        <v>34</v>
      </c>
      <c r="G5" s="29"/>
      <c r="H5" s="18">
        <v>50</v>
      </c>
      <c r="I5" s="49">
        <f t="shared" si="0"/>
        <v>200</v>
      </c>
      <c r="J5" s="24">
        <v>4120</v>
      </c>
      <c r="K5" s="45">
        <f>VLOOKUP(B:B,'[1]CXMDXSHZ'!$A:$D,3,0)</f>
        <v>1801.05</v>
      </c>
      <c r="L5" s="51">
        <f t="shared" si="1"/>
        <v>0.4371480582524272</v>
      </c>
      <c r="M5" s="52"/>
      <c r="N5" s="52"/>
      <c r="O5" s="52"/>
      <c r="P5" s="53" t="s">
        <v>462</v>
      </c>
      <c r="Q5" s="53">
        <v>1279.33</v>
      </c>
      <c r="R5" s="57">
        <f t="shared" si="2"/>
        <v>0.3105169902912621</v>
      </c>
      <c r="S5" s="52"/>
      <c r="T5" s="52"/>
      <c r="U5" s="45"/>
      <c r="V5" s="45">
        <v>1462.61</v>
      </c>
      <c r="W5" s="57">
        <f t="shared" si="3"/>
        <v>0.355002427184466</v>
      </c>
      <c r="X5" s="52"/>
      <c r="Y5" s="52"/>
      <c r="Z5" s="45"/>
      <c r="AA5" s="45">
        <v>1383.53</v>
      </c>
      <c r="AB5" s="51">
        <f t="shared" si="4"/>
        <v>0.3358082524271845</v>
      </c>
      <c r="AC5" s="52"/>
      <c r="AD5" s="52"/>
      <c r="AE5" s="45"/>
      <c r="AF5" s="64">
        <v>5242.58</v>
      </c>
      <c r="AG5" s="64"/>
      <c r="AH5" s="64"/>
      <c r="AI5" s="64"/>
      <c r="AJ5" s="64"/>
      <c r="AK5" s="64">
        <v>14668.91</v>
      </c>
      <c r="AL5" s="64"/>
      <c r="AM5" s="64"/>
      <c r="AN5" s="64"/>
      <c r="AO5" s="64"/>
      <c r="AP5" s="64">
        <f t="shared" si="5"/>
        <v>16480</v>
      </c>
      <c r="AQ5" s="64">
        <f t="shared" si="6"/>
        <v>5926.5199999999995</v>
      </c>
      <c r="AR5" s="74">
        <f t="shared" si="7"/>
        <v>0.35961893203883494</v>
      </c>
      <c r="AS5" s="75"/>
    </row>
    <row r="6" spans="1:45" s="1" customFormat="1" ht="13.5">
      <c r="A6" s="24">
        <v>4</v>
      </c>
      <c r="B6" s="25">
        <v>123007</v>
      </c>
      <c r="C6" s="26" t="s">
        <v>36</v>
      </c>
      <c r="D6" s="27" t="s">
        <v>30</v>
      </c>
      <c r="E6" s="28"/>
      <c r="F6" s="18" t="s">
        <v>34</v>
      </c>
      <c r="G6" s="29"/>
      <c r="H6" s="18">
        <v>50</v>
      </c>
      <c r="I6" s="49">
        <f t="shared" si="0"/>
        <v>200</v>
      </c>
      <c r="J6" s="24">
        <v>5360</v>
      </c>
      <c r="K6" s="45">
        <f>VLOOKUP(B:B,'[1]CXMDXSHZ'!$A:$D,3,0)</f>
        <v>4365.43</v>
      </c>
      <c r="L6" s="51">
        <f t="shared" si="1"/>
        <v>0.8144458955223881</v>
      </c>
      <c r="M6" s="52"/>
      <c r="N6" s="52"/>
      <c r="O6" s="52"/>
      <c r="P6" s="53" t="s">
        <v>463</v>
      </c>
      <c r="Q6" s="53">
        <v>2122.63</v>
      </c>
      <c r="R6" s="57">
        <f t="shared" si="2"/>
        <v>0.39601305970149253</v>
      </c>
      <c r="S6" s="52"/>
      <c r="T6" s="52"/>
      <c r="U6" s="45"/>
      <c r="V6" s="45">
        <v>2591.47</v>
      </c>
      <c r="W6" s="57">
        <f t="shared" si="3"/>
        <v>0.48348320895522384</v>
      </c>
      <c r="X6" s="52"/>
      <c r="Y6" s="52"/>
      <c r="Z6" s="45"/>
      <c r="AA6" s="45">
        <v>2356.84</v>
      </c>
      <c r="AB6" s="51">
        <f t="shared" si="4"/>
        <v>0.43970895522388065</v>
      </c>
      <c r="AC6" s="52"/>
      <c r="AD6" s="52"/>
      <c r="AE6" s="45"/>
      <c r="AF6" s="64">
        <v>18722.96</v>
      </c>
      <c r="AG6" s="64"/>
      <c r="AH6" s="64"/>
      <c r="AI6" s="64"/>
      <c r="AJ6" s="64"/>
      <c r="AK6" s="64">
        <v>18351.34</v>
      </c>
      <c r="AL6" s="64"/>
      <c r="AM6" s="64"/>
      <c r="AN6" s="64"/>
      <c r="AO6" s="64"/>
      <c r="AP6" s="64">
        <f t="shared" si="5"/>
        <v>21440</v>
      </c>
      <c r="AQ6" s="64">
        <f t="shared" si="6"/>
        <v>11436.37</v>
      </c>
      <c r="AR6" s="74">
        <f t="shared" si="7"/>
        <v>0.5334127798507463</v>
      </c>
      <c r="AS6" s="75"/>
    </row>
    <row r="7" spans="1:45" s="1" customFormat="1" ht="13.5">
      <c r="A7" s="17">
        <v>5</v>
      </c>
      <c r="B7" s="18">
        <v>104533</v>
      </c>
      <c r="C7" s="19" t="s">
        <v>38</v>
      </c>
      <c r="D7" s="18" t="s">
        <v>30</v>
      </c>
      <c r="E7" s="18">
        <v>3</v>
      </c>
      <c r="F7" s="18" t="s">
        <v>34</v>
      </c>
      <c r="G7" s="29"/>
      <c r="H7" s="18">
        <v>50</v>
      </c>
      <c r="I7" s="49">
        <f t="shared" si="0"/>
        <v>200</v>
      </c>
      <c r="J7" s="50">
        <v>6800</v>
      </c>
      <c r="K7" s="45">
        <f>VLOOKUP(B:B,'[1]CXMDXSHZ'!$A:$D,3,0)</f>
        <v>7121.79</v>
      </c>
      <c r="L7" s="54">
        <f t="shared" si="1"/>
        <v>1.0473220588235295</v>
      </c>
      <c r="M7" s="52">
        <v>50</v>
      </c>
      <c r="N7" s="52">
        <v>100</v>
      </c>
      <c r="O7" s="52"/>
      <c r="P7" s="45" t="s">
        <v>464</v>
      </c>
      <c r="Q7" s="45">
        <v>5291.11</v>
      </c>
      <c r="R7" s="51">
        <f t="shared" si="2"/>
        <v>0.7781044117647058</v>
      </c>
      <c r="S7" s="52"/>
      <c r="T7" s="52"/>
      <c r="U7" s="45"/>
      <c r="V7" s="45">
        <v>10000.48</v>
      </c>
      <c r="W7" s="54">
        <f t="shared" si="3"/>
        <v>1.4706588235294118</v>
      </c>
      <c r="X7" s="52">
        <v>50</v>
      </c>
      <c r="Y7" s="52">
        <v>100</v>
      </c>
      <c r="Z7" s="45" t="s">
        <v>460</v>
      </c>
      <c r="AA7" s="45">
        <v>3528.58</v>
      </c>
      <c r="AB7" s="51">
        <f t="shared" si="4"/>
        <v>0.5189088235294117</v>
      </c>
      <c r="AC7" s="52"/>
      <c r="AD7" s="52"/>
      <c r="AE7" s="45"/>
      <c r="AF7" s="64">
        <v>8732.98</v>
      </c>
      <c r="AG7" s="64"/>
      <c r="AH7" s="64"/>
      <c r="AI7" s="64"/>
      <c r="AJ7" s="64"/>
      <c r="AK7" s="64">
        <v>8321.04</v>
      </c>
      <c r="AL7" s="64"/>
      <c r="AM7" s="64"/>
      <c r="AN7" s="64"/>
      <c r="AO7" s="64"/>
      <c r="AP7" s="64">
        <f t="shared" si="5"/>
        <v>27200</v>
      </c>
      <c r="AQ7" s="64">
        <f t="shared" si="6"/>
        <v>25941.96</v>
      </c>
      <c r="AR7" s="74">
        <f t="shared" si="7"/>
        <v>0.9537485294117647</v>
      </c>
      <c r="AS7" s="75"/>
    </row>
    <row r="8" spans="1:45" s="1" customFormat="1" ht="13.5">
      <c r="A8" s="17">
        <v>6</v>
      </c>
      <c r="B8" s="22">
        <v>110378</v>
      </c>
      <c r="C8" s="23" t="s">
        <v>40</v>
      </c>
      <c r="D8" s="18" t="s">
        <v>30</v>
      </c>
      <c r="E8" s="18"/>
      <c r="F8" s="18" t="s">
        <v>34</v>
      </c>
      <c r="G8" s="29"/>
      <c r="H8" s="18">
        <v>50</v>
      </c>
      <c r="I8" s="49">
        <f t="shared" si="0"/>
        <v>200</v>
      </c>
      <c r="J8" s="50">
        <v>7000</v>
      </c>
      <c r="K8" s="45">
        <f>VLOOKUP(B:B,'[1]CXMDXSHZ'!$A:$D,3,0)</f>
        <v>3770.94</v>
      </c>
      <c r="L8" s="51">
        <f t="shared" si="1"/>
        <v>0.5387057142857143</v>
      </c>
      <c r="M8" s="52"/>
      <c r="N8" s="52"/>
      <c r="O8" s="52"/>
      <c r="P8" s="45" t="s">
        <v>465</v>
      </c>
      <c r="Q8" s="45">
        <v>7075.75</v>
      </c>
      <c r="R8" s="54">
        <f t="shared" si="2"/>
        <v>1.0108214285714285</v>
      </c>
      <c r="S8" s="52">
        <v>50</v>
      </c>
      <c r="T8" s="52">
        <v>100</v>
      </c>
      <c r="U8" s="45" t="s">
        <v>460</v>
      </c>
      <c r="V8" s="45">
        <v>4902.87</v>
      </c>
      <c r="W8" s="51">
        <f t="shared" si="3"/>
        <v>0.70041</v>
      </c>
      <c r="X8" s="52"/>
      <c r="Y8" s="52"/>
      <c r="Z8" s="45"/>
      <c r="AA8" s="45">
        <v>3630.12</v>
      </c>
      <c r="AB8" s="51">
        <f t="shared" si="4"/>
        <v>0.5185885714285714</v>
      </c>
      <c r="AC8" s="52"/>
      <c r="AD8" s="52"/>
      <c r="AE8" s="45"/>
      <c r="AF8" s="64">
        <v>6834.72</v>
      </c>
      <c r="AG8" s="64"/>
      <c r="AH8" s="64"/>
      <c r="AI8" s="64"/>
      <c r="AJ8" s="64"/>
      <c r="AK8" s="64">
        <v>6792.26</v>
      </c>
      <c r="AL8" s="64"/>
      <c r="AM8" s="64"/>
      <c r="AN8" s="64"/>
      <c r="AO8" s="64"/>
      <c r="AP8" s="64">
        <f t="shared" si="5"/>
        <v>28000</v>
      </c>
      <c r="AQ8" s="64">
        <f t="shared" si="6"/>
        <v>19379.68</v>
      </c>
      <c r="AR8" s="74">
        <f t="shared" si="7"/>
        <v>0.6921314285714286</v>
      </c>
      <c r="AS8" s="75"/>
    </row>
    <row r="9" spans="1:45" s="1" customFormat="1" ht="13.5">
      <c r="A9" s="17">
        <v>7</v>
      </c>
      <c r="B9" s="18">
        <v>549</v>
      </c>
      <c r="C9" s="19" t="s">
        <v>42</v>
      </c>
      <c r="D9" s="18" t="s">
        <v>30</v>
      </c>
      <c r="E9" s="18"/>
      <c r="F9" s="18" t="s">
        <v>34</v>
      </c>
      <c r="G9" s="29"/>
      <c r="H9" s="18">
        <v>50</v>
      </c>
      <c r="I9" s="49">
        <f t="shared" si="0"/>
        <v>200</v>
      </c>
      <c r="J9" s="50">
        <v>7000</v>
      </c>
      <c r="K9" s="45">
        <f>VLOOKUP(B:B,'[1]CXMDXSHZ'!$A:$D,3,0)</f>
        <v>3406.29</v>
      </c>
      <c r="L9" s="51">
        <f t="shared" si="1"/>
        <v>0.4866128571428571</v>
      </c>
      <c r="M9" s="52"/>
      <c r="N9" s="52"/>
      <c r="O9" s="52"/>
      <c r="P9" s="45" t="s">
        <v>466</v>
      </c>
      <c r="Q9" s="45">
        <v>2940.2</v>
      </c>
      <c r="R9" s="51">
        <f t="shared" si="2"/>
        <v>0.4200285714285714</v>
      </c>
      <c r="S9" s="52"/>
      <c r="T9" s="52"/>
      <c r="U9" s="45"/>
      <c r="V9" s="45">
        <v>4269.15</v>
      </c>
      <c r="W9" s="51">
        <f t="shared" si="3"/>
        <v>0.6098785714285714</v>
      </c>
      <c r="X9" s="52"/>
      <c r="Y9" s="52"/>
      <c r="Z9" s="45"/>
      <c r="AA9" s="45">
        <v>7709.48</v>
      </c>
      <c r="AB9" s="54">
        <f t="shared" si="4"/>
        <v>1.1013542857142857</v>
      </c>
      <c r="AC9" s="49">
        <v>50</v>
      </c>
      <c r="AD9" s="52">
        <v>100</v>
      </c>
      <c r="AE9" s="45" t="s">
        <v>460</v>
      </c>
      <c r="AF9" s="64">
        <v>10007.51</v>
      </c>
      <c r="AG9" s="64"/>
      <c r="AH9" s="64"/>
      <c r="AI9" s="64"/>
      <c r="AJ9" s="64"/>
      <c r="AK9" s="64">
        <v>9415.18</v>
      </c>
      <c r="AL9" s="64"/>
      <c r="AM9" s="64"/>
      <c r="AN9" s="64"/>
      <c r="AO9" s="64"/>
      <c r="AP9" s="64">
        <f t="shared" si="5"/>
        <v>28000</v>
      </c>
      <c r="AQ9" s="64">
        <f t="shared" si="6"/>
        <v>18325.12</v>
      </c>
      <c r="AR9" s="74">
        <f t="shared" si="7"/>
        <v>0.6544685714285714</v>
      </c>
      <c r="AS9" s="75"/>
    </row>
    <row r="10" spans="1:45" s="1" customFormat="1" ht="13.5">
      <c r="A10" s="24">
        <v>8</v>
      </c>
      <c r="B10" s="25">
        <v>117923</v>
      </c>
      <c r="C10" s="26" t="s">
        <v>44</v>
      </c>
      <c r="D10" s="27" t="s">
        <v>30</v>
      </c>
      <c r="E10" s="27">
        <v>4</v>
      </c>
      <c r="F10" s="18" t="s">
        <v>34</v>
      </c>
      <c r="G10" s="29"/>
      <c r="H10" s="18">
        <v>50</v>
      </c>
      <c r="I10" s="49">
        <f t="shared" si="0"/>
        <v>200</v>
      </c>
      <c r="J10" s="24">
        <v>6400</v>
      </c>
      <c r="K10" s="45">
        <f>VLOOKUP(B:B,'[1]CXMDXSHZ'!$A:$D,3,0)</f>
        <v>3099.33</v>
      </c>
      <c r="L10" s="51">
        <f t="shared" si="1"/>
        <v>0.48427031249999997</v>
      </c>
      <c r="M10" s="52"/>
      <c r="N10" s="52"/>
      <c r="O10" s="52"/>
      <c r="P10" s="53" t="s">
        <v>467</v>
      </c>
      <c r="Q10" s="53">
        <v>2149.79</v>
      </c>
      <c r="R10" s="57">
        <f t="shared" si="2"/>
        <v>0.3359046875</v>
      </c>
      <c r="S10" s="52"/>
      <c r="T10" s="52"/>
      <c r="U10" s="45"/>
      <c r="V10" s="45">
        <v>6454.34</v>
      </c>
      <c r="W10" s="55">
        <f t="shared" si="3"/>
        <v>1.008490625</v>
      </c>
      <c r="X10" s="52">
        <v>50</v>
      </c>
      <c r="Y10" s="52">
        <v>100</v>
      </c>
      <c r="Z10" s="45" t="s">
        <v>460</v>
      </c>
      <c r="AA10" s="45">
        <v>1830.61</v>
      </c>
      <c r="AB10" s="51">
        <f t="shared" si="4"/>
        <v>0.2860328125</v>
      </c>
      <c r="AC10" s="52"/>
      <c r="AD10" s="52"/>
      <c r="AE10" s="45"/>
      <c r="AF10" s="64">
        <v>14938.74</v>
      </c>
      <c r="AG10" s="64"/>
      <c r="AH10" s="64"/>
      <c r="AI10" s="64"/>
      <c r="AJ10" s="64"/>
      <c r="AK10" s="64">
        <v>15059.6</v>
      </c>
      <c r="AL10" s="64"/>
      <c r="AM10" s="64"/>
      <c r="AN10" s="64"/>
      <c r="AO10" s="64"/>
      <c r="AP10" s="64">
        <f t="shared" si="5"/>
        <v>25600</v>
      </c>
      <c r="AQ10" s="64">
        <f t="shared" si="6"/>
        <v>13534.07</v>
      </c>
      <c r="AR10" s="74">
        <f t="shared" si="7"/>
        <v>0.528674609375</v>
      </c>
      <c r="AS10" s="75"/>
    </row>
    <row r="11" spans="1:45" s="1" customFormat="1" ht="13.5">
      <c r="A11" s="24">
        <v>9</v>
      </c>
      <c r="B11" s="25">
        <v>117637</v>
      </c>
      <c r="C11" s="26" t="s">
        <v>46</v>
      </c>
      <c r="D11" s="27" t="s">
        <v>30</v>
      </c>
      <c r="E11" s="27"/>
      <c r="F11" s="18" t="s">
        <v>34</v>
      </c>
      <c r="G11" s="29"/>
      <c r="H11" s="18">
        <v>50</v>
      </c>
      <c r="I11" s="49">
        <f t="shared" si="0"/>
        <v>200</v>
      </c>
      <c r="J11" s="24">
        <v>6400</v>
      </c>
      <c r="K11" s="45">
        <f>VLOOKUP(B:B,'[1]CXMDXSHZ'!$A:$D,3,0)</f>
        <v>2994.5</v>
      </c>
      <c r="L11" s="51">
        <f t="shared" si="1"/>
        <v>0.467890625</v>
      </c>
      <c r="M11" s="52"/>
      <c r="N11" s="52"/>
      <c r="O11" s="52"/>
      <c r="P11" s="53" t="s">
        <v>468</v>
      </c>
      <c r="Q11" s="53">
        <v>2941.52</v>
      </c>
      <c r="R11" s="57">
        <f t="shared" si="2"/>
        <v>0.4596125</v>
      </c>
      <c r="S11" s="52"/>
      <c r="T11" s="52"/>
      <c r="U11" s="45"/>
      <c r="V11" s="45">
        <v>2866.61</v>
      </c>
      <c r="W11" s="57">
        <f t="shared" si="3"/>
        <v>0.4479078125</v>
      </c>
      <c r="X11" s="52"/>
      <c r="Y11" s="52"/>
      <c r="Z11" s="45"/>
      <c r="AA11" s="45">
        <v>2303.48</v>
      </c>
      <c r="AB11" s="51">
        <f t="shared" si="4"/>
        <v>0.35991875</v>
      </c>
      <c r="AC11" s="52"/>
      <c r="AD11" s="52"/>
      <c r="AE11" s="45"/>
      <c r="AF11" s="64">
        <v>32212.78</v>
      </c>
      <c r="AG11" s="64"/>
      <c r="AH11" s="64"/>
      <c r="AI11" s="64"/>
      <c r="AJ11" s="64"/>
      <c r="AK11" s="64">
        <v>23110.91</v>
      </c>
      <c r="AL11" s="64"/>
      <c r="AM11" s="64"/>
      <c r="AN11" s="64"/>
      <c r="AO11" s="64"/>
      <c r="AP11" s="64">
        <f t="shared" si="5"/>
        <v>25600</v>
      </c>
      <c r="AQ11" s="64">
        <f t="shared" si="6"/>
        <v>11106.11</v>
      </c>
      <c r="AR11" s="74">
        <f t="shared" si="7"/>
        <v>0.43383242187500004</v>
      </c>
      <c r="AS11" s="75"/>
    </row>
    <row r="12" spans="1:45" s="1" customFormat="1" ht="13.5">
      <c r="A12" s="24">
        <v>10</v>
      </c>
      <c r="B12" s="27">
        <v>732</v>
      </c>
      <c r="C12" s="30" t="s">
        <v>48</v>
      </c>
      <c r="D12" s="27" t="s">
        <v>30</v>
      </c>
      <c r="E12" s="27"/>
      <c r="F12" s="18" t="s">
        <v>34</v>
      </c>
      <c r="G12" s="29"/>
      <c r="H12" s="18">
        <v>50</v>
      </c>
      <c r="I12" s="49">
        <f t="shared" si="0"/>
        <v>200</v>
      </c>
      <c r="J12" s="24">
        <v>6858</v>
      </c>
      <c r="K12" s="45">
        <f>VLOOKUP(B:B,'[1]CXMDXSHZ'!$A:$D,3,0)</f>
        <v>3947.85</v>
      </c>
      <c r="L12" s="51">
        <f t="shared" si="1"/>
        <v>0.5756561679790027</v>
      </c>
      <c r="M12" s="52"/>
      <c r="N12" s="52"/>
      <c r="O12" s="52"/>
      <c r="P12" s="53" t="s">
        <v>469</v>
      </c>
      <c r="Q12" s="53">
        <v>3017.72</v>
      </c>
      <c r="R12" s="57">
        <f t="shared" si="2"/>
        <v>0.44002916302128897</v>
      </c>
      <c r="S12" s="52"/>
      <c r="T12" s="52"/>
      <c r="U12" s="45"/>
      <c r="V12" s="45">
        <v>5204.14</v>
      </c>
      <c r="W12" s="57">
        <f t="shared" si="3"/>
        <v>0.7588422280548265</v>
      </c>
      <c r="X12" s="52"/>
      <c r="Y12" s="52"/>
      <c r="Z12" s="45"/>
      <c r="AA12" s="45">
        <v>2704.36</v>
      </c>
      <c r="AB12" s="51">
        <f t="shared" si="4"/>
        <v>0.39433654126567513</v>
      </c>
      <c r="AC12" s="52"/>
      <c r="AD12" s="52"/>
      <c r="AE12" s="45"/>
      <c r="AF12" s="64">
        <v>30882.49</v>
      </c>
      <c r="AG12" s="64"/>
      <c r="AH12" s="64"/>
      <c r="AI12" s="64"/>
      <c r="AJ12" s="64"/>
      <c r="AK12" s="64">
        <v>30917.29</v>
      </c>
      <c r="AL12" s="64"/>
      <c r="AM12" s="64"/>
      <c r="AN12" s="64"/>
      <c r="AO12" s="64"/>
      <c r="AP12" s="64">
        <f t="shared" si="5"/>
        <v>27432</v>
      </c>
      <c r="AQ12" s="64">
        <f t="shared" si="6"/>
        <v>14874.07</v>
      </c>
      <c r="AR12" s="74">
        <f t="shared" si="7"/>
        <v>0.5422160250801983</v>
      </c>
      <c r="AS12" s="75"/>
    </row>
    <row r="13" spans="1:45" s="1" customFormat="1" ht="13.5">
      <c r="A13" s="17">
        <v>11</v>
      </c>
      <c r="B13" s="18">
        <v>706</v>
      </c>
      <c r="C13" s="19" t="s">
        <v>50</v>
      </c>
      <c r="D13" s="18" t="s">
        <v>30</v>
      </c>
      <c r="E13" s="18">
        <v>5</v>
      </c>
      <c r="F13" s="18" t="s">
        <v>34</v>
      </c>
      <c r="G13" s="29"/>
      <c r="H13" s="18">
        <v>50</v>
      </c>
      <c r="I13" s="49">
        <f t="shared" si="0"/>
        <v>200</v>
      </c>
      <c r="J13" s="50">
        <v>7200</v>
      </c>
      <c r="K13" s="45">
        <f>VLOOKUP(B:B,'[1]CXMDXSHZ'!$A:$D,3,0)</f>
        <v>7765.31</v>
      </c>
      <c r="L13" s="54">
        <f t="shared" si="1"/>
        <v>1.0785152777777778</v>
      </c>
      <c r="M13" s="52">
        <v>50</v>
      </c>
      <c r="N13" s="52">
        <v>100</v>
      </c>
      <c r="O13" s="52"/>
      <c r="P13" s="45" t="s">
        <v>409</v>
      </c>
      <c r="Q13" s="45">
        <v>7487.48</v>
      </c>
      <c r="R13" s="51">
        <f t="shared" si="2"/>
        <v>1.0399277777777778</v>
      </c>
      <c r="S13" s="52">
        <v>50</v>
      </c>
      <c r="T13" s="52"/>
      <c r="U13" s="45"/>
      <c r="V13" s="45">
        <v>7828.88</v>
      </c>
      <c r="W13" s="54">
        <f t="shared" si="3"/>
        <v>1.0873444444444444</v>
      </c>
      <c r="X13" s="52">
        <v>50</v>
      </c>
      <c r="Y13" s="52">
        <v>50</v>
      </c>
      <c r="Z13" s="45" t="s">
        <v>460</v>
      </c>
      <c r="AA13" s="45">
        <v>7254.17</v>
      </c>
      <c r="AB13" s="54">
        <f t="shared" si="4"/>
        <v>1.0075236111111112</v>
      </c>
      <c r="AC13" s="49">
        <v>50</v>
      </c>
      <c r="AD13" s="49">
        <v>100</v>
      </c>
      <c r="AE13" s="45" t="s">
        <v>460</v>
      </c>
      <c r="AF13" s="64">
        <v>31750.95</v>
      </c>
      <c r="AG13" s="64"/>
      <c r="AH13" s="64"/>
      <c r="AI13" s="64"/>
      <c r="AJ13" s="64"/>
      <c r="AK13" s="64">
        <v>34108.24</v>
      </c>
      <c r="AL13" s="64"/>
      <c r="AM13" s="64"/>
      <c r="AN13" s="64"/>
      <c r="AO13" s="64"/>
      <c r="AP13" s="45">
        <f t="shared" si="5"/>
        <v>28800</v>
      </c>
      <c r="AQ13" s="45">
        <f t="shared" si="6"/>
        <v>30335.840000000004</v>
      </c>
      <c r="AR13" s="69">
        <f t="shared" si="7"/>
        <v>1.0533277777777779</v>
      </c>
      <c r="AS13" s="70"/>
    </row>
    <row r="14" spans="1:45" s="1" customFormat="1" ht="13.5">
      <c r="A14" s="17">
        <v>12</v>
      </c>
      <c r="B14" s="18">
        <v>102564</v>
      </c>
      <c r="C14" s="19" t="s">
        <v>52</v>
      </c>
      <c r="D14" s="18" t="s">
        <v>30</v>
      </c>
      <c r="E14" s="18"/>
      <c r="F14" s="18" t="s">
        <v>34</v>
      </c>
      <c r="G14" s="29"/>
      <c r="H14" s="18">
        <v>50</v>
      </c>
      <c r="I14" s="49">
        <f t="shared" si="0"/>
        <v>200</v>
      </c>
      <c r="J14" s="50">
        <v>7200</v>
      </c>
      <c r="K14" s="45">
        <f>VLOOKUP(B:B,'[1]CXMDXSHZ'!$A:$D,3,0)</f>
        <v>3286.26</v>
      </c>
      <c r="L14" s="51">
        <f t="shared" si="1"/>
        <v>0.456425</v>
      </c>
      <c r="M14" s="52"/>
      <c r="N14" s="52"/>
      <c r="O14" s="52"/>
      <c r="P14" s="45" t="s">
        <v>470</v>
      </c>
      <c r="Q14" s="45">
        <v>7549.65</v>
      </c>
      <c r="R14" s="63">
        <f t="shared" si="2"/>
        <v>1.0485624999999998</v>
      </c>
      <c r="S14" s="52">
        <v>50</v>
      </c>
      <c r="T14" s="52"/>
      <c r="U14" s="45"/>
      <c r="V14" s="45">
        <v>5597.34</v>
      </c>
      <c r="W14" s="51">
        <f t="shared" si="3"/>
        <v>0.7774083333333334</v>
      </c>
      <c r="X14" s="52"/>
      <c r="Y14" s="52"/>
      <c r="Z14" s="45"/>
      <c r="AA14" s="45">
        <v>2880.56</v>
      </c>
      <c r="AB14" s="51">
        <f t="shared" si="4"/>
        <v>0.40007777777777775</v>
      </c>
      <c r="AC14" s="52"/>
      <c r="AD14" s="52"/>
      <c r="AE14" s="45"/>
      <c r="AF14" s="64">
        <v>163840.35</v>
      </c>
      <c r="AG14" s="64"/>
      <c r="AH14" s="64"/>
      <c r="AI14" s="64"/>
      <c r="AJ14" s="64"/>
      <c r="AK14" s="64">
        <v>142347.19</v>
      </c>
      <c r="AL14" s="64"/>
      <c r="AM14" s="64"/>
      <c r="AN14" s="64"/>
      <c r="AO14" s="64"/>
      <c r="AP14" s="64">
        <f t="shared" si="5"/>
        <v>28800</v>
      </c>
      <c r="AQ14" s="64">
        <f t="shared" si="6"/>
        <v>19313.81</v>
      </c>
      <c r="AR14" s="74">
        <f t="shared" si="7"/>
        <v>0.6706184027777778</v>
      </c>
      <c r="AS14" s="75"/>
    </row>
    <row r="15" spans="1:45" s="1" customFormat="1" ht="13.5">
      <c r="A15" s="17">
        <v>13</v>
      </c>
      <c r="B15" s="18">
        <v>713</v>
      </c>
      <c r="C15" s="19" t="s">
        <v>54</v>
      </c>
      <c r="D15" s="18" t="s">
        <v>30</v>
      </c>
      <c r="E15" s="18"/>
      <c r="F15" s="18" t="s">
        <v>34</v>
      </c>
      <c r="G15" s="29"/>
      <c r="H15" s="18">
        <v>50</v>
      </c>
      <c r="I15" s="49">
        <f t="shared" si="0"/>
        <v>200</v>
      </c>
      <c r="J15" s="50">
        <v>7380</v>
      </c>
      <c r="K15" s="45">
        <f>VLOOKUP(B:B,'[1]CXMDXSHZ'!$A:$D,3,0)</f>
        <v>4022.11</v>
      </c>
      <c r="L15" s="51">
        <f t="shared" si="1"/>
        <v>0.5450013550135502</v>
      </c>
      <c r="M15" s="52"/>
      <c r="N15" s="52"/>
      <c r="O15" s="52"/>
      <c r="P15" s="45" t="s">
        <v>471</v>
      </c>
      <c r="Q15" s="45">
        <v>7800.04</v>
      </c>
      <c r="R15" s="54">
        <f t="shared" si="2"/>
        <v>1.0569159891598916</v>
      </c>
      <c r="S15" s="52">
        <v>50</v>
      </c>
      <c r="T15" s="52">
        <v>50</v>
      </c>
      <c r="U15" s="45" t="s">
        <v>472</v>
      </c>
      <c r="V15" s="45">
        <v>7412.52</v>
      </c>
      <c r="W15" s="51">
        <f t="shared" si="3"/>
        <v>1.0044065040650407</v>
      </c>
      <c r="X15" s="52">
        <v>50</v>
      </c>
      <c r="Y15" s="52"/>
      <c r="Z15" s="45"/>
      <c r="AA15" s="45">
        <v>4164.02</v>
      </c>
      <c r="AB15" s="51">
        <f t="shared" si="4"/>
        <v>0.5642303523035231</v>
      </c>
      <c r="AC15" s="52"/>
      <c r="AD15" s="52"/>
      <c r="AE15" s="45"/>
      <c r="AF15" s="64">
        <v>16167.25</v>
      </c>
      <c r="AG15" s="64"/>
      <c r="AH15" s="64"/>
      <c r="AI15" s="64"/>
      <c r="AJ15" s="64"/>
      <c r="AK15" s="64">
        <v>18328.76</v>
      </c>
      <c r="AL15" s="64"/>
      <c r="AM15" s="64"/>
      <c r="AN15" s="64"/>
      <c r="AO15" s="64"/>
      <c r="AP15" s="64">
        <f t="shared" si="5"/>
        <v>29520</v>
      </c>
      <c r="AQ15" s="64">
        <f t="shared" si="6"/>
        <v>23398.69</v>
      </c>
      <c r="AR15" s="74">
        <f t="shared" si="7"/>
        <v>0.7926385501355013</v>
      </c>
      <c r="AS15" s="75"/>
    </row>
    <row r="16" spans="1:45" s="1" customFormat="1" ht="13.5">
      <c r="A16" s="24">
        <v>14</v>
      </c>
      <c r="B16" s="27">
        <v>720</v>
      </c>
      <c r="C16" s="30" t="s">
        <v>56</v>
      </c>
      <c r="D16" s="27" t="s">
        <v>30</v>
      </c>
      <c r="E16" s="27">
        <v>6</v>
      </c>
      <c r="F16" s="18" t="s">
        <v>34</v>
      </c>
      <c r="G16" s="29"/>
      <c r="H16" s="18">
        <v>100</v>
      </c>
      <c r="I16" s="49">
        <f t="shared" si="0"/>
        <v>400</v>
      </c>
      <c r="J16" s="24">
        <v>7380</v>
      </c>
      <c r="K16" s="45">
        <f>VLOOKUP(B:B,'[1]CXMDXSHZ'!$A:$D,3,0)</f>
        <v>3183.61</v>
      </c>
      <c r="L16" s="51">
        <f t="shared" si="1"/>
        <v>0.43138346883468837</v>
      </c>
      <c r="M16" s="52"/>
      <c r="N16" s="52"/>
      <c r="O16" s="52"/>
      <c r="P16" s="53" t="s">
        <v>473</v>
      </c>
      <c r="Q16" s="53">
        <v>7719.68</v>
      </c>
      <c r="R16" s="57">
        <f t="shared" si="2"/>
        <v>1.0460271002710027</v>
      </c>
      <c r="S16" s="52">
        <v>100</v>
      </c>
      <c r="T16" s="52"/>
      <c r="U16" s="45"/>
      <c r="V16" s="45">
        <v>4253.78</v>
      </c>
      <c r="W16" s="57">
        <f t="shared" si="3"/>
        <v>0.5763929539295393</v>
      </c>
      <c r="X16" s="52"/>
      <c r="Y16" s="52"/>
      <c r="Z16" s="45"/>
      <c r="AA16" s="45">
        <v>2684.95</v>
      </c>
      <c r="AB16" s="51">
        <f t="shared" si="4"/>
        <v>0.3638143631436314</v>
      </c>
      <c r="AC16" s="52"/>
      <c r="AD16" s="52"/>
      <c r="AE16" s="45"/>
      <c r="AF16" s="64">
        <v>12420.77</v>
      </c>
      <c r="AG16" s="64"/>
      <c r="AH16" s="64"/>
      <c r="AI16" s="64"/>
      <c r="AJ16" s="64"/>
      <c r="AK16" s="64">
        <v>39412.14</v>
      </c>
      <c r="AL16" s="64"/>
      <c r="AM16" s="64"/>
      <c r="AN16" s="64"/>
      <c r="AO16" s="64"/>
      <c r="AP16" s="64">
        <f t="shared" si="5"/>
        <v>29520</v>
      </c>
      <c r="AQ16" s="64">
        <f t="shared" si="6"/>
        <v>17842.02</v>
      </c>
      <c r="AR16" s="74">
        <f t="shared" si="7"/>
        <v>0.6044044715447154</v>
      </c>
      <c r="AS16" s="75"/>
    </row>
    <row r="17" spans="1:45" s="1" customFormat="1" ht="13.5">
      <c r="A17" s="24">
        <v>15</v>
      </c>
      <c r="B17" s="27">
        <v>351</v>
      </c>
      <c r="C17" s="30" t="s">
        <v>58</v>
      </c>
      <c r="D17" s="27" t="s">
        <v>30</v>
      </c>
      <c r="E17" s="27"/>
      <c r="F17" s="18" t="s">
        <v>34</v>
      </c>
      <c r="G17" s="29"/>
      <c r="H17" s="18">
        <v>100</v>
      </c>
      <c r="I17" s="49">
        <f t="shared" si="0"/>
        <v>400</v>
      </c>
      <c r="J17" s="24">
        <v>7416</v>
      </c>
      <c r="K17" s="45">
        <f>VLOOKUP(B:B,'[1]CXMDXSHZ'!$A:$D,3,0)</f>
        <v>7936.43</v>
      </c>
      <c r="L17" s="54">
        <f t="shared" si="1"/>
        <v>1.0701766450916936</v>
      </c>
      <c r="M17" s="52">
        <v>100</v>
      </c>
      <c r="N17" s="52">
        <v>100</v>
      </c>
      <c r="O17" s="52"/>
      <c r="P17" s="53" t="s">
        <v>406</v>
      </c>
      <c r="Q17" s="53">
        <v>7432.83</v>
      </c>
      <c r="R17" s="57">
        <f t="shared" si="2"/>
        <v>1.002269417475728</v>
      </c>
      <c r="S17" s="52">
        <v>100</v>
      </c>
      <c r="T17" s="52"/>
      <c r="U17" s="45"/>
      <c r="V17" s="45">
        <v>7848.7</v>
      </c>
      <c r="W17" s="57">
        <f t="shared" si="3"/>
        <v>1.0583468176914779</v>
      </c>
      <c r="X17" s="52">
        <v>100</v>
      </c>
      <c r="Y17" s="52"/>
      <c r="Z17" s="45"/>
      <c r="AA17" s="45">
        <v>7659.45</v>
      </c>
      <c r="AB17" s="63">
        <f t="shared" si="4"/>
        <v>1.0328276699029126</v>
      </c>
      <c r="AC17" s="49">
        <v>100</v>
      </c>
      <c r="AD17" s="52"/>
      <c r="AE17" s="45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45">
        <f t="shared" si="5"/>
        <v>29664</v>
      </c>
      <c r="AQ17" s="45">
        <f t="shared" si="6"/>
        <v>30877.41</v>
      </c>
      <c r="AR17" s="69">
        <f t="shared" si="7"/>
        <v>1.040905137540453</v>
      </c>
      <c r="AS17" s="70"/>
    </row>
    <row r="18" spans="1:45" s="1" customFormat="1" ht="13.5">
      <c r="A18" s="24">
        <v>16</v>
      </c>
      <c r="B18" s="27">
        <v>738</v>
      </c>
      <c r="C18" s="30" t="s">
        <v>60</v>
      </c>
      <c r="D18" s="27" t="s">
        <v>30</v>
      </c>
      <c r="E18" s="27"/>
      <c r="F18" s="18" t="s">
        <v>34</v>
      </c>
      <c r="G18" s="29"/>
      <c r="H18" s="18">
        <v>100</v>
      </c>
      <c r="I18" s="49">
        <f t="shared" si="0"/>
        <v>400</v>
      </c>
      <c r="J18" s="24">
        <v>7740</v>
      </c>
      <c r="K18" s="45">
        <f>VLOOKUP(B:B,'[1]CXMDXSHZ'!$A:$D,3,0)</f>
        <v>7854.77</v>
      </c>
      <c r="L18" s="51">
        <f t="shared" si="1"/>
        <v>1.0148281653746771</v>
      </c>
      <c r="M18" s="52">
        <v>100</v>
      </c>
      <c r="N18" s="52"/>
      <c r="O18" s="52"/>
      <c r="P18" s="53" t="s">
        <v>413</v>
      </c>
      <c r="Q18" s="53">
        <v>8898</v>
      </c>
      <c r="R18" s="55">
        <f t="shared" si="2"/>
        <v>1.1496124031007753</v>
      </c>
      <c r="S18" s="52">
        <v>100</v>
      </c>
      <c r="T18" s="52">
        <v>100</v>
      </c>
      <c r="U18" s="45" t="s">
        <v>472</v>
      </c>
      <c r="V18" s="45">
        <v>8511.45</v>
      </c>
      <c r="W18" s="55">
        <f t="shared" si="3"/>
        <v>1.099670542635659</v>
      </c>
      <c r="X18" s="52">
        <v>100</v>
      </c>
      <c r="Y18" s="52">
        <v>100</v>
      </c>
      <c r="Z18" s="45" t="s">
        <v>460</v>
      </c>
      <c r="AA18" s="45">
        <v>8053.47</v>
      </c>
      <c r="AB18" s="54">
        <f t="shared" si="4"/>
        <v>1.0405</v>
      </c>
      <c r="AC18" s="49">
        <v>100</v>
      </c>
      <c r="AD18" s="52">
        <v>100</v>
      </c>
      <c r="AE18" s="45" t="s">
        <v>460</v>
      </c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45">
        <f t="shared" si="5"/>
        <v>30960</v>
      </c>
      <c r="AQ18" s="45">
        <f t="shared" si="6"/>
        <v>33317.69</v>
      </c>
      <c r="AR18" s="69">
        <f t="shared" si="7"/>
        <v>1.076152777777778</v>
      </c>
      <c r="AS18" s="70"/>
    </row>
    <row r="19" spans="1:45" s="1" customFormat="1" ht="13.5">
      <c r="A19" s="17">
        <v>17</v>
      </c>
      <c r="B19" s="18">
        <v>704</v>
      </c>
      <c r="C19" s="19" t="s">
        <v>62</v>
      </c>
      <c r="D19" s="18" t="s">
        <v>30</v>
      </c>
      <c r="E19" s="18">
        <v>7</v>
      </c>
      <c r="F19" s="18" t="s">
        <v>34</v>
      </c>
      <c r="G19" s="29"/>
      <c r="H19" s="18">
        <v>100</v>
      </c>
      <c r="I19" s="49">
        <f t="shared" si="0"/>
        <v>400</v>
      </c>
      <c r="J19" s="50">
        <v>7740</v>
      </c>
      <c r="K19" s="45">
        <f>VLOOKUP(B:B,'[1]CXMDXSHZ'!$A:$D,3,0)</f>
        <v>8106.88</v>
      </c>
      <c r="L19" s="54">
        <f t="shared" si="1"/>
        <v>1.0474005167958655</v>
      </c>
      <c r="M19" s="52">
        <v>100</v>
      </c>
      <c r="N19" s="52">
        <v>100</v>
      </c>
      <c r="O19" s="52"/>
      <c r="P19" s="45" t="s">
        <v>417</v>
      </c>
      <c r="Q19" s="45">
        <v>7889.62</v>
      </c>
      <c r="R19" s="51">
        <f t="shared" si="2"/>
        <v>1.0193307493540051</v>
      </c>
      <c r="S19" s="52">
        <v>100</v>
      </c>
      <c r="T19" s="52"/>
      <c r="U19" s="45"/>
      <c r="V19" s="45">
        <v>7764.62</v>
      </c>
      <c r="W19" s="54">
        <f t="shared" si="3"/>
        <v>1.0031808785529717</v>
      </c>
      <c r="X19" s="52">
        <v>100</v>
      </c>
      <c r="Y19" s="52">
        <v>200</v>
      </c>
      <c r="Z19" s="45" t="s">
        <v>460</v>
      </c>
      <c r="AA19" s="45">
        <v>8673.55</v>
      </c>
      <c r="AB19" s="54">
        <f t="shared" si="4"/>
        <v>1.1206136950904393</v>
      </c>
      <c r="AC19" s="52">
        <v>100</v>
      </c>
      <c r="AD19" s="52">
        <v>200</v>
      </c>
      <c r="AE19" s="45" t="s">
        <v>460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45">
        <f t="shared" si="5"/>
        <v>30960</v>
      </c>
      <c r="AQ19" s="45">
        <f t="shared" si="6"/>
        <v>32434.67</v>
      </c>
      <c r="AR19" s="69">
        <f t="shared" si="7"/>
        <v>1.0476314599483203</v>
      </c>
      <c r="AS19" s="70"/>
    </row>
    <row r="20" spans="1:45" s="1" customFormat="1" ht="13.5">
      <c r="A20" s="17">
        <v>18</v>
      </c>
      <c r="B20" s="18">
        <v>594</v>
      </c>
      <c r="C20" s="19" t="s">
        <v>64</v>
      </c>
      <c r="D20" s="18" t="s">
        <v>30</v>
      </c>
      <c r="E20" s="18"/>
      <c r="F20" s="18" t="s">
        <v>34</v>
      </c>
      <c r="G20" s="29"/>
      <c r="H20" s="18">
        <v>100</v>
      </c>
      <c r="I20" s="49">
        <f t="shared" si="0"/>
        <v>400</v>
      </c>
      <c r="J20" s="50">
        <v>7794</v>
      </c>
      <c r="K20" s="45">
        <f>VLOOKUP(B:B,'[1]CXMDXSHZ'!$A:$D,3,0)</f>
        <v>5290.06</v>
      </c>
      <c r="L20" s="51">
        <f t="shared" si="1"/>
        <v>0.6787349243007442</v>
      </c>
      <c r="M20" s="52"/>
      <c r="N20" s="52"/>
      <c r="O20" s="52"/>
      <c r="P20" s="45" t="s">
        <v>474</v>
      </c>
      <c r="Q20" s="45">
        <v>3638.61</v>
      </c>
      <c r="R20" s="51">
        <f t="shared" si="2"/>
        <v>0.4668475750577367</v>
      </c>
      <c r="S20" s="52"/>
      <c r="T20" s="52"/>
      <c r="U20" s="45"/>
      <c r="V20" s="45">
        <v>6267.22</v>
      </c>
      <c r="W20" s="51">
        <f t="shared" si="3"/>
        <v>0.8041082884269951</v>
      </c>
      <c r="X20" s="52"/>
      <c r="Y20" s="52"/>
      <c r="Z20" s="45"/>
      <c r="AA20" s="45">
        <v>6610.67</v>
      </c>
      <c r="AB20" s="51">
        <f t="shared" si="4"/>
        <v>0.8481742365922504</v>
      </c>
      <c r="AC20" s="52"/>
      <c r="AD20" s="52"/>
      <c r="AE20" s="45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>
        <f t="shared" si="5"/>
        <v>31176</v>
      </c>
      <c r="AQ20" s="64">
        <f t="shared" si="6"/>
        <v>21806.559999999998</v>
      </c>
      <c r="AR20" s="74">
        <f t="shared" si="7"/>
        <v>0.6994662560944316</v>
      </c>
      <c r="AS20" s="75"/>
    </row>
    <row r="21" spans="1:45" s="1" customFormat="1" ht="27">
      <c r="A21" s="17">
        <v>19</v>
      </c>
      <c r="B21" s="18">
        <v>710</v>
      </c>
      <c r="C21" s="19" t="s">
        <v>66</v>
      </c>
      <c r="D21" s="18" t="s">
        <v>30</v>
      </c>
      <c r="E21" s="18"/>
      <c r="F21" s="18" t="s">
        <v>34</v>
      </c>
      <c r="G21" s="29"/>
      <c r="H21" s="18">
        <v>100</v>
      </c>
      <c r="I21" s="49">
        <f t="shared" si="0"/>
        <v>400</v>
      </c>
      <c r="J21" s="50">
        <v>7974</v>
      </c>
      <c r="K21" s="45">
        <f>VLOOKUP(B:B,'[1]CXMDXSHZ'!$A:$D,3,0)</f>
        <v>8181.06</v>
      </c>
      <c r="L21" s="51">
        <f t="shared" si="1"/>
        <v>1.025966892400301</v>
      </c>
      <c r="M21" s="52">
        <v>100</v>
      </c>
      <c r="N21" s="52"/>
      <c r="O21" s="52"/>
      <c r="P21" s="45" t="s">
        <v>475</v>
      </c>
      <c r="Q21" s="45">
        <v>8441.26</v>
      </c>
      <c r="R21" s="54">
        <f t="shared" si="2"/>
        <v>1.0585979433157764</v>
      </c>
      <c r="S21" s="52">
        <v>100</v>
      </c>
      <c r="T21" s="52">
        <v>100</v>
      </c>
      <c r="U21" s="45" t="s">
        <v>460</v>
      </c>
      <c r="V21" s="45">
        <v>4268.78</v>
      </c>
      <c r="W21" s="51">
        <f t="shared" si="3"/>
        <v>0.5353373463757211</v>
      </c>
      <c r="X21" s="52"/>
      <c r="Y21" s="52"/>
      <c r="Z21" s="45"/>
      <c r="AA21" s="45">
        <v>4383.45</v>
      </c>
      <c r="AB21" s="51">
        <f t="shared" si="4"/>
        <v>0.5497178329571106</v>
      </c>
      <c r="AC21" s="52"/>
      <c r="AD21" s="52"/>
      <c r="AE21" s="45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>
        <f t="shared" si="5"/>
        <v>31896</v>
      </c>
      <c r="AQ21" s="64">
        <f t="shared" si="6"/>
        <v>25274.55</v>
      </c>
      <c r="AR21" s="74">
        <f t="shared" si="7"/>
        <v>0.7924050037622272</v>
      </c>
      <c r="AS21" s="75"/>
    </row>
    <row r="22" spans="1:45" s="1" customFormat="1" ht="13.5">
      <c r="A22" s="24">
        <v>20</v>
      </c>
      <c r="B22" s="27">
        <v>587</v>
      </c>
      <c r="C22" s="30" t="s">
        <v>68</v>
      </c>
      <c r="D22" s="27" t="s">
        <v>30</v>
      </c>
      <c r="E22" s="27">
        <v>8</v>
      </c>
      <c r="F22" s="18" t="s">
        <v>34</v>
      </c>
      <c r="G22" s="29"/>
      <c r="H22" s="18">
        <v>100</v>
      </c>
      <c r="I22" s="49">
        <f t="shared" si="0"/>
        <v>400</v>
      </c>
      <c r="J22" s="24">
        <v>8415</v>
      </c>
      <c r="K22" s="45">
        <f>VLOOKUP(B:B,'[1]CXMDXSHZ'!$A:$D,3,0)</f>
        <v>8599.96</v>
      </c>
      <c r="L22" s="54">
        <f t="shared" si="1"/>
        <v>1.0219797979797978</v>
      </c>
      <c r="M22" s="52">
        <v>100</v>
      </c>
      <c r="N22" s="52">
        <v>100</v>
      </c>
      <c r="O22" s="52"/>
      <c r="P22" s="53" t="s">
        <v>420</v>
      </c>
      <c r="Q22" s="53">
        <v>8642.85</v>
      </c>
      <c r="R22" s="55">
        <f t="shared" si="2"/>
        <v>1.0270766488413547</v>
      </c>
      <c r="S22" s="52">
        <v>100</v>
      </c>
      <c r="T22" s="52">
        <v>100</v>
      </c>
      <c r="U22" s="45" t="s">
        <v>460</v>
      </c>
      <c r="V22" s="45">
        <v>9723.6</v>
      </c>
      <c r="W22" s="55">
        <f t="shared" si="3"/>
        <v>1.1555080213903743</v>
      </c>
      <c r="X22" s="52">
        <v>100</v>
      </c>
      <c r="Y22" s="52">
        <v>200</v>
      </c>
      <c r="Z22" s="45" t="s">
        <v>460</v>
      </c>
      <c r="AA22" s="45">
        <v>8533.23</v>
      </c>
      <c r="AB22" s="54">
        <f t="shared" si="4"/>
        <v>1.0140499108734402</v>
      </c>
      <c r="AC22" s="52">
        <v>100</v>
      </c>
      <c r="AD22" s="52">
        <v>200</v>
      </c>
      <c r="AE22" s="45" t="s">
        <v>460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45">
        <f t="shared" si="5"/>
        <v>33660</v>
      </c>
      <c r="AQ22" s="45">
        <f t="shared" si="6"/>
        <v>35499.64</v>
      </c>
      <c r="AR22" s="69">
        <f t="shared" si="7"/>
        <v>1.0546535947712419</v>
      </c>
      <c r="AS22" s="70"/>
    </row>
    <row r="23" spans="1:45" s="1" customFormat="1" ht="27">
      <c r="A23" s="24">
        <v>21</v>
      </c>
      <c r="B23" s="31">
        <v>107728</v>
      </c>
      <c r="C23" s="32" t="s">
        <v>70</v>
      </c>
      <c r="D23" s="27" t="s">
        <v>30</v>
      </c>
      <c r="E23" s="27"/>
      <c r="F23" s="18" t="s">
        <v>34</v>
      </c>
      <c r="G23" s="29"/>
      <c r="H23" s="18">
        <v>100</v>
      </c>
      <c r="I23" s="49">
        <f t="shared" si="0"/>
        <v>400</v>
      </c>
      <c r="J23" s="24">
        <v>8820</v>
      </c>
      <c r="K23" s="45">
        <f>VLOOKUP(B:B,'[1]CXMDXSHZ'!$A:$D,3,0)</f>
        <v>8861.46</v>
      </c>
      <c r="L23" s="51">
        <f t="shared" si="1"/>
        <v>1.0047006802721088</v>
      </c>
      <c r="M23" s="52">
        <v>100</v>
      </c>
      <c r="N23" s="52"/>
      <c r="O23" s="52"/>
      <c r="P23" s="53" t="s">
        <v>476</v>
      </c>
      <c r="Q23" s="53">
        <v>4059.28</v>
      </c>
      <c r="R23" s="57">
        <f t="shared" si="2"/>
        <v>0.46023582766439913</v>
      </c>
      <c r="S23" s="52"/>
      <c r="T23" s="52"/>
      <c r="U23" s="45"/>
      <c r="V23" s="45">
        <v>6997.72</v>
      </c>
      <c r="W23" s="57">
        <f t="shared" si="3"/>
        <v>0.7933922902494331</v>
      </c>
      <c r="X23" s="52"/>
      <c r="Y23" s="52"/>
      <c r="Z23" s="45"/>
      <c r="AA23" s="45">
        <v>2814.49</v>
      </c>
      <c r="AB23" s="51">
        <f t="shared" si="4"/>
        <v>0.31910317460317456</v>
      </c>
      <c r="AC23" s="52"/>
      <c r="AD23" s="52"/>
      <c r="AE23" s="45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>
        <f t="shared" si="5"/>
        <v>35280</v>
      </c>
      <c r="AQ23" s="64">
        <f t="shared" si="6"/>
        <v>22732.949999999997</v>
      </c>
      <c r="AR23" s="74">
        <f t="shared" si="7"/>
        <v>0.6443579931972788</v>
      </c>
      <c r="AS23" s="75"/>
    </row>
    <row r="24" spans="1:45" s="1" customFormat="1" ht="13.5">
      <c r="A24" s="24">
        <v>22</v>
      </c>
      <c r="B24" s="27">
        <v>748</v>
      </c>
      <c r="C24" s="30" t="s">
        <v>72</v>
      </c>
      <c r="D24" s="27" t="s">
        <v>30</v>
      </c>
      <c r="E24" s="27"/>
      <c r="F24" s="18" t="s">
        <v>34</v>
      </c>
      <c r="G24" s="29"/>
      <c r="H24" s="18">
        <v>100</v>
      </c>
      <c r="I24" s="49">
        <f t="shared" si="0"/>
        <v>400</v>
      </c>
      <c r="J24" s="24">
        <v>8820</v>
      </c>
      <c r="K24" s="45">
        <f>VLOOKUP(B:B,'[1]CXMDXSHZ'!$A:$D,3,0)</f>
        <v>4275.36</v>
      </c>
      <c r="L24" s="51">
        <f t="shared" si="1"/>
        <v>0.48473469387755097</v>
      </c>
      <c r="M24" s="52"/>
      <c r="N24" s="52"/>
      <c r="O24" s="52"/>
      <c r="P24" s="53" t="s">
        <v>477</v>
      </c>
      <c r="Q24" s="53">
        <v>8981.62</v>
      </c>
      <c r="R24" s="57">
        <f t="shared" si="2"/>
        <v>1.018324263038549</v>
      </c>
      <c r="S24" s="52">
        <v>100</v>
      </c>
      <c r="T24" s="52"/>
      <c r="U24" s="45"/>
      <c r="V24" s="45">
        <v>4833.9</v>
      </c>
      <c r="W24" s="57">
        <f t="shared" si="3"/>
        <v>0.5480612244897959</v>
      </c>
      <c r="X24" s="52"/>
      <c r="Y24" s="52"/>
      <c r="Z24" s="45"/>
      <c r="AA24" s="45">
        <v>3965.58</v>
      </c>
      <c r="AB24" s="51">
        <f t="shared" si="4"/>
        <v>0.4496122448979592</v>
      </c>
      <c r="AC24" s="52"/>
      <c r="AD24" s="52"/>
      <c r="AE24" s="45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>
        <f t="shared" si="5"/>
        <v>35280</v>
      </c>
      <c r="AQ24" s="64">
        <f t="shared" si="6"/>
        <v>22056.46</v>
      </c>
      <c r="AR24" s="74">
        <f t="shared" si="7"/>
        <v>0.6251831065759637</v>
      </c>
      <c r="AS24" s="75"/>
    </row>
    <row r="25" spans="1:45" s="1" customFormat="1" ht="13.5">
      <c r="A25" s="17">
        <v>23</v>
      </c>
      <c r="B25" s="18">
        <v>539</v>
      </c>
      <c r="C25" s="19" t="s">
        <v>74</v>
      </c>
      <c r="D25" s="18" t="s">
        <v>30</v>
      </c>
      <c r="E25" s="18">
        <v>9</v>
      </c>
      <c r="F25" s="18" t="s">
        <v>34</v>
      </c>
      <c r="G25" s="29"/>
      <c r="H25" s="18">
        <v>100</v>
      </c>
      <c r="I25" s="49">
        <f t="shared" si="0"/>
        <v>400</v>
      </c>
      <c r="J25" s="50">
        <v>8844</v>
      </c>
      <c r="K25" s="45">
        <f>VLOOKUP(B:B,'[1]CXMDXSHZ'!$A:$D,3,0)</f>
        <v>4602.31</v>
      </c>
      <c r="L25" s="51">
        <f t="shared" si="1"/>
        <v>0.5203878335594754</v>
      </c>
      <c r="M25" s="52"/>
      <c r="N25" s="52"/>
      <c r="O25" s="52"/>
      <c r="P25" s="45" t="s">
        <v>478</v>
      </c>
      <c r="Q25" s="45">
        <v>8847.52</v>
      </c>
      <c r="R25" s="54">
        <f t="shared" si="2"/>
        <v>1.0003980099502487</v>
      </c>
      <c r="S25" s="52">
        <v>100</v>
      </c>
      <c r="T25" s="52">
        <v>100</v>
      </c>
      <c r="U25" s="45" t="s">
        <v>460</v>
      </c>
      <c r="V25" s="45">
        <v>2358.18</v>
      </c>
      <c r="W25" s="51">
        <f t="shared" si="3"/>
        <v>0.2666417910447761</v>
      </c>
      <c r="X25" s="52"/>
      <c r="Y25" s="52"/>
      <c r="Z25" s="45"/>
      <c r="AA25" s="45">
        <v>10406.46</v>
      </c>
      <c r="AB25" s="54">
        <f t="shared" si="4"/>
        <v>1.1766689280868385</v>
      </c>
      <c r="AC25" s="49">
        <v>100</v>
      </c>
      <c r="AD25" s="52">
        <v>100</v>
      </c>
      <c r="AE25" s="45" t="s">
        <v>472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>
        <f t="shared" si="5"/>
        <v>35376</v>
      </c>
      <c r="AQ25" s="64">
        <f t="shared" si="6"/>
        <v>26214.47</v>
      </c>
      <c r="AR25" s="74">
        <f t="shared" si="7"/>
        <v>0.7410241406603347</v>
      </c>
      <c r="AS25" s="75"/>
    </row>
    <row r="26" spans="1:45" s="1" customFormat="1" ht="27">
      <c r="A26" s="17">
        <v>24</v>
      </c>
      <c r="B26" s="18">
        <v>717</v>
      </c>
      <c r="C26" s="19" t="s">
        <v>76</v>
      </c>
      <c r="D26" s="18" t="s">
        <v>30</v>
      </c>
      <c r="E26" s="18"/>
      <c r="F26" s="18" t="s">
        <v>34</v>
      </c>
      <c r="G26" s="29"/>
      <c r="H26" s="18">
        <v>100</v>
      </c>
      <c r="I26" s="49">
        <f t="shared" si="0"/>
        <v>400</v>
      </c>
      <c r="J26" s="50">
        <v>8844</v>
      </c>
      <c r="K26" s="45">
        <f>VLOOKUP(B:B,'[1]CXMDXSHZ'!$A:$D,3,0)</f>
        <v>4325.31</v>
      </c>
      <c r="L26" s="51">
        <f t="shared" si="1"/>
        <v>0.4890671641791045</v>
      </c>
      <c r="M26" s="52"/>
      <c r="N26" s="52"/>
      <c r="O26" s="52"/>
      <c r="P26" s="45" t="s">
        <v>479</v>
      </c>
      <c r="Q26" s="45">
        <v>5346.03</v>
      </c>
      <c r="R26" s="51">
        <f t="shared" si="2"/>
        <v>0.6044810040705563</v>
      </c>
      <c r="S26" s="52"/>
      <c r="T26" s="52"/>
      <c r="U26" s="45"/>
      <c r="V26" s="45">
        <v>8898.58</v>
      </c>
      <c r="W26" s="54">
        <f t="shared" si="3"/>
        <v>1.0061714156490276</v>
      </c>
      <c r="X26" s="52">
        <v>100</v>
      </c>
      <c r="Y26" s="52">
        <v>100</v>
      </c>
      <c r="Z26" s="45" t="s">
        <v>460</v>
      </c>
      <c r="AA26" s="45">
        <v>8879.58</v>
      </c>
      <c r="AB26" s="51">
        <f t="shared" si="4"/>
        <v>1.004023066485753</v>
      </c>
      <c r="AC26" s="49">
        <v>100</v>
      </c>
      <c r="AD26" s="52"/>
      <c r="AE26" s="45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>
        <f t="shared" si="5"/>
        <v>35376</v>
      </c>
      <c r="AQ26" s="64">
        <f t="shared" si="6"/>
        <v>27449.5</v>
      </c>
      <c r="AR26" s="74">
        <f t="shared" si="7"/>
        <v>0.7759356625961104</v>
      </c>
      <c r="AS26" s="75"/>
    </row>
    <row r="27" spans="1:45" s="1" customFormat="1" ht="13.5">
      <c r="A27" s="24">
        <v>25</v>
      </c>
      <c r="B27" s="27">
        <v>721</v>
      </c>
      <c r="C27" s="30" t="s">
        <v>78</v>
      </c>
      <c r="D27" s="27" t="s">
        <v>30</v>
      </c>
      <c r="E27" s="27">
        <v>10</v>
      </c>
      <c r="F27" s="18" t="s">
        <v>34</v>
      </c>
      <c r="G27" s="29"/>
      <c r="H27" s="18">
        <v>100</v>
      </c>
      <c r="I27" s="49">
        <f t="shared" si="0"/>
        <v>400</v>
      </c>
      <c r="J27" s="24">
        <v>8912</v>
      </c>
      <c r="K27" s="53">
        <f>VLOOKUP(B:B,'[1]CXMDXSHZ'!$A:$D,3,0)</f>
        <v>9191.08</v>
      </c>
      <c r="L27" s="55">
        <f t="shared" si="1"/>
        <v>1.031315080789946</v>
      </c>
      <c r="M27" s="56">
        <v>100</v>
      </c>
      <c r="N27" s="56">
        <v>200</v>
      </c>
      <c r="O27" s="56"/>
      <c r="P27" s="53" t="s">
        <v>480</v>
      </c>
      <c r="Q27" s="53">
        <v>4922.06</v>
      </c>
      <c r="R27" s="57">
        <f t="shared" si="2"/>
        <v>0.5522957809694794</v>
      </c>
      <c r="S27" s="52"/>
      <c r="T27" s="52"/>
      <c r="U27" s="45"/>
      <c r="V27" s="45">
        <v>4235.71</v>
      </c>
      <c r="W27" s="57">
        <f t="shared" si="3"/>
        <v>0.47528164272890483</v>
      </c>
      <c r="X27" s="52"/>
      <c r="Y27" s="52"/>
      <c r="Z27" s="45"/>
      <c r="AA27" s="45">
        <v>9019.16</v>
      </c>
      <c r="AB27" s="54">
        <f t="shared" si="4"/>
        <v>1.012024236983842</v>
      </c>
      <c r="AC27" s="52">
        <v>100</v>
      </c>
      <c r="AD27" s="52">
        <v>200</v>
      </c>
      <c r="AE27" s="45" t="s">
        <v>460</v>
      </c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>
        <f t="shared" si="5"/>
        <v>35648</v>
      </c>
      <c r="AQ27" s="64">
        <f t="shared" si="6"/>
        <v>27368.01</v>
      </c>
      <c r="AR27" s="74">
        <f t="shared" si="7"/>
        <v>0.767729185368043</v>
      </c>
      <c r="AS27" s="75"/>
    </row>
    <row r="28" spans="1:45" s="1" customFormat="1" ht="13.5">
      <c r="A28" s="24">
        <v>26</v>
      </c>
      <c r="B28" s="27">
        <v>716</v>
      </c>
      <c r="C28" s="30" t="s">
        <v>80</v>
      </c>
      <c r="D28" s="27" t="s">
        <v>30</v>
      </c>
      <c r="E28" s="27"/>
      <c r="F28" s="18" t="s">
        <v>34</v>
      </c>
      <c r="G28" s="29"/>
      <c r="H28" s="18">
        <v>100</v>
      </c>
      <c r="I28" s="49">
        <f t="shared" si="0"/>
        <v>400</v>
      </c>
      <c r="J28" s="24">
        <v>9232</v>
      </c>
      <c r="K28" s="53">
        <f>VLOOKUP(B:B,'[1]CXMDXSHZ'!$A:$D,3,0)</f>
        <v>6518.28</v>
      </c>
      <c r="L28" s="57">
        <f t="shared" si="1"/>
        <v>0.7060528596187174</v>
      </c>
      <c r="M28" s="56"/>
      <c r="N28" s="56"/>
      <c r="O28" s="56"/>
      <c r="P28" s="53" t="s">
        <v>481</v>
      </c>
      <c r="Q28" s="53">
        <v>9574.14</v>
      </c>
      <c r="R28" s="55">
        <f t="shared" si="2"/>
        <v>1.0370602253032928</v>
      </c>
      <c r="S28" s="52">
        <v>100</v>
      </c>
      <c r="T28" s="52">
        <v>200</v>
      </c>
      <c r="U28" s="45" t="s">
        <v>460</v>
      </c>
      <c r="V28" s="45">
        <v>4986.02</v>
      </c>
      <c r="W28" s="57">
        <f t="shared" si="3"/>
        <v>0.5400801559792028</v>
      </c>
      <c r="X28" s="52"/>
      <c r="Y28" s="52"/>
      <c r="Z28" s="45"/>
      <c r="AA28" s="45">
        <v>5089.94</v>
      </c>
      <c r="AB28" s="51">
        <f t="shared" si="4"/>
        <v>0.5513366551126516</v>
      </c>
      <c r="AC28" s="52"/>
      <c r="AD28" s="52"/>
      <c r="AE28" s="45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>
        <f t="shared" si="5"/>
        <v>36928</v>
      </c>
      <c r="AQ28" s="64">
        <f t="shared" si="6"/>
        <v>26168.379999999997</v>
      </c>
      <c r="AR28" s="74">
        <f t="shared" si="7"/>
        <v>0.7086324740034662</v>
      </c>
      <c r="AS28" s="75"/>
    </row>
    <row r="29" spans="1:45" s="1" customFormat="1" ht="27">
      <c r="A29" s="24">
        <v>27</v>
      </c>
      <c r="B29" s="27">
        <v>746</v>
      </c>
      <c r="C29" s="30" t="s">
        <v>82</v>
      </c>
      <c r="D29" s="27" t="s">
        <v>30</v>
      </c>
      <c r="E29" s="27"/>
      <c r="F29" s="18" t="s">
        <v>34</v>
      </c>
      <c r="G29" s="29"/>
      <c r="H29" s="18">
        <v>100</v>
      </c>
      <c r="I29" s="33">
        <v>400</v>
      </c>
      <c r="J29" s="24">
        <v>12210</v>
      </c>
      <c r="K29" s="53">
        <f>VLOOKUP(B:B,'[1]CXMDXSHZ'!$A:$D,3,0)</f>
        <v>8376.14</v>
      </c>
      <c r="L29" s="57">
        <f t="shared" si="1"/>
        <v>0.6860065520065519</v>
      </c>
      <c r="M29" s="56"/>
      <c r="N29" s="56"/>
      <c r="O29" s="56"/>
      <c r="P29" s="53" t="s">
        <v>482</v>
      </c>
      <c r="Q29" s="53">
        <v>8256.24</v>
      </c>
      <c r="R29" s="57">
        <f t="shared" si="2"/>
        <v>0.6761867321867322</v>
      </c>
      <c r="S29" s="52"/>
      <c r="T29" s="52"/>
      <c r="U29" s="45"/>
      <c r="V29" s="45">
        <v>8978.89</v>
      </c>
      <c r="W29" s="57">
        <f t="shared" si="3"/>
        <v>0.7353718263718263</v>
      </c>
      <c r="X29" s="52"/>
      <c r="Y29" s="52"/>
      <c r="Z29" s="45"/>
      <c r="AA29" s="45">
        <v>7948.64</v>
      </c>
      <c r="AB29" s="51">
        <f t="shared" si="4"/>
        <v>0.650994266994267</v>
      </c>
      <c r="AC29" s="52"/>
      <c r="AD29" s="52"/>
      <c r="AE29" s="45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>
        <f t="shared" si="5"/>
        <v>48840</v>
      </c>
      <c r="AQ29" s="64">
        <f t="shared" si="6"/>
        <v>33559.909999999996</v>
      </c>
      <c r="AR29" s="74">
        <f t="shared" si="7"/>
        <v>0.6871398443898443</v>
      </c>
      <c r="AS29" s="75"/>
    </row>
    <row r="30" spans="1:45" s="1" customFormat="1" ht="27">
      <c r="A30" s="17">
        <v>28</v>
      </c>
      <c r="B30" s="18">
        <v>111400</v>
      </c>
      <c r="C30" s="19" t="s">
        <v>84</v>
      </c>
      <c r="D30" s="18" t="s">
        <v>30</v>
      </c>
      <c r="E30" s="18">
        <v>11</v>
      </c>
      <c r="F30" s="33" t="s">
        <v>85</v>
      </c>
      <c r="G30" s="29" t="s">
        <v>86</v>
      </c>
      <c r="H30" s="18">
        <v>150</v>
      </c>
      <c r="I30" s="49">
        <f aca="true" t="shared" si="8" ref="I30:I63">H30*4</f>
        <v>600</v>
      </c>
      <c r="J30" s="50">
        <v>14352</v>
      </c>
      <c r="K30" s="45">
        <f>VLOOKUP(B:B,'[1]CXMDXSHZ'!$A:$D,3,0)</f>
        <v>2249.47</v>
      </c>
      <c r="L30" s="51">
        <f t="shared" si="1"/>
        <v>0.156735646599777</v>
      </c>
      <c r="M30" s="52"/>
      <c r="N30" s="52"/>
      <c r="O30" s="52"/>
      <c r="P30" s="45" t="s">
        <v>483</v>
      </c>
      <c r="Q30" s="45">
        <v>5084.92</v>
      </c>
      <c r="R30" s="51">
        <f t="shared" si="2"/>
        <v>0.3543004459308807</v>
      </c>
      <c r="S30" s="52"/>
      <c r="T30" s="52"/>
      <c r="U30" s="45"/>
      <c r="V30" s="45">
        <v>14698.75</v>
      </c>
      <c r="W30" s="54">
        <f t="shared" si="3"/>
        <v>1.0241603957636567</v>
      </c>
      <c r="X30" s="52">
        <v>150</v>
      </c>
      <c r="Y30" s="52">
        <v>150</v>
      </c>
      <c r="Z30" s="45" t="s">
        <v>460</v>
      </c>
      <c r="AA30" s="45">
        <v>4050.81</v>
      </c>
      <c r="AB30" s="51">
        <f t="shared" si="4"/>
        <v>0.2822470735785953</v>
      </c>
      <c r="AC30" s="52"/>
      <c r="AD30" s="52"/>
      <c r="AE30" s="45"/>
      <c r="AF30" s="45">
        <f>VLOOKUP(B:B,'[2]CXMDXSHZ'!$B:$D,3,0)</f>
        <v>5242.58</v>
      </c>
      <c r="AG30" s="51">
        <f>AF30/J30</f>
        <v>0.36528567447045707</v>
      </c>
      <c r="AH30" s="52"/>
      <c r="AI30" s="52"/>
      <c r="AJ30" s="45"/>
      <c r="AK30" s="66">
        <f>VLOOKUP(B:B,'[3]CXMDXSHZ'!$B:$D,3,0)</f>
        <v>14668.91</v>
      </c>
      <c r="AL30" s="54">
        <f>AK30/J30</f>
        <v>1.02208124303233</v>
      </c>
      <c r="AM30" s="33">
        <v>150</v>
      </c>
      <c r="AN30" s="67">
        <v>150</v>
      </c>
      <c r="AO30" s="66"/>
      <c r="AP30" s="64">
        <f t="shared" si="5"/>
        <v>57408</v>
      </c>
      <c r="AQ30" s="64">
        <f t="shared" si="6"/>
        <v>26083.95</v>
      </c>
      <c r="AR30" s="74">
        <f t="shared" si="7"/>
        <v>0.4543608904682274</v>
      </c>
      <c r="AS30" s="75"/>
    </row>
    <row r="31" spans="1:45" s="1" customFormat="1" ht="13.5">
      <c r="A31" s="17">
        <v>29</v>
      </c>
      <c r="B31" s="18">
        <v>341</v>
      </c>
      <c r="C31" s="19" t="s">
        <v>87</v>
      </c>
      <c r="D31" s="18" t="s">
        <v>30</v>
      </c>
      <c r="E31" s="18"/>
      <c r="F31" s="33" t="s">
        <v>85</v>
      </c>
      <c r="G31" s="29"/>
      <c r="H31" s="18">
        <v>150</v>
      </c>
      <c r="I31" s="49">
        <f t="shared" si="8"/>
        <v>600</v>
      </c>
      <c r="J31" s="50">
        <v>18315</v>
      </c>
      <c r="K31" s="45">
        <f>VLOOKUP(B:B,'[1]CXMDXSHZ'!$A:$D,3,0)</f>
        <v>11357.71</v>
      </c>
      <c r="L31" s="51">
        <f t="shared" si="1"/>
        <v>0.620131586131586</v>
      </c>
      <c r="M31" s="52"/>
      <c r="N31" s="52"/>
      <c r="O31" s="52"/>
      <c r="P31" s="45" t="s">
        <v>401</v>
      </c>
      <c r="Q31" s="45">
        <v>7546.01</v>
      </c>
      <c r="R31" s="51">
        <f t="shared" si="2"/>
        <v>0.41201255801255804</v>
      </c>
      <c r="S31" s="52"/>
      <c r="T31" s="52"/>
      <c r="U31" s="45"/>
      <c r="V31" s="45">
        <v>18360.29</v>
      </c>
      <c r="W31" s="51">
        <f t="shared" si="3"/>
        <v>1.0024728364728366</v>
      </c>
      <c r="X31" s="52">
        <v>150</v>
      </c>
      <c r="Y31" s="52"/>
      <c r="Z31" s="45"/>
      <c r="AA31" s="45">
        <v>18419.72</v>
      </c>
      <c r="AB31" s="54">
        <f t="shared" si="4"/>
        <v>1.0057177177177177</v>
      </c>
      <c r="AC31" s="52">
        <v>150</v>
      </c>
      <c r="AD31" s="52">
        <v>150</v>
      </c>
      <c r="AE31" s="45" t="s">
        <v>460</v>
      </c>
      <c r="AF31" s="45">
        <f>VLOOKUP(B:B,'[2]CXMDXSHZ'!$B:$D,3,0)</f>
        <v>18722.96</v>
      </c>
      <c r="AG31" s="54">
        <f>AF31/J31</f>
        <v>1.0222746382746382</v>
      </c>
      <c r="AH31" s="67">
        <v>150</v>
      </c>
      <c r="AI31" s="67">
        <v>150</v>
      </c>
      <c r="AJ31" s="45" t="s">
        <v>460</v>
      </c>
      <c r="AK31" s="66">
        <f>VLOOKUP(B:B,'[3]CXMDXSHZ'!$B:$D,3,0)</f>
        <v>18351.34</v>
      </c>
      <c r="AL31" s="68">
        <f>AK31/J31</f>
        <v>1.001984165984166</v>
      </c>
      <c r="AM31" s="33">
        <v>150</v>
      </c>
      <c r="AN31" s="52"/>
      <c r="AO31" s="66"/>
      <c r="AP31" s="64">
        <f t="shared" si="5"/>
        <v>73260</v>
      </c>
      <c r="AQ31" s="64">
        <f t="shared" si="6"/>
        <v>55683.73</v>
      </c>
      <c r="AR31" s="74">
        <f t="shared" si="7"/>
        <v>0.7600836745836747</v>
      </c>
      <c r="AS31" s="75"/>
    </row>
    <row r="32" spans="1:45" s="1" customFormat="1" ht="13.5">
      <c r="A32" s="24">
        <v>30</v>
      </c>
      <c r="B32" s="27">
        <v>52</v>
      </c>
      <c r="C32" s="30" t="s">
        <v>88</v>
      </c>
      <c r="D32" s="27" t="s">
        <v>89</v>
      </c>
      <c r="E32" s="27">
        <v>1</v>
      </c>
      <c r="F32" s="34" t="s">
        <v>34</v>
      </c>
      <c r="G32" s="35"/>
      <c r="H32" s="34">
        <v>100</v>
      </c>
      <c r="I32" s="58">
        <f t="shared" si="8"/>
        <v>400</v>
      </c>
      <c r="J32" s="24">
        <v>4500</v>
      </c>
      <c r="K32" s="45">
        <f>VLOOKUP(B:B,'[1]CXMDXSHZ'!$A:$D,3,0)</f>
        <v>1778.77</v>
      </c>
      <c r="L32" s="51">
        <f t="shared" si="1"/>
        <v>0.3952822222222222</v>
      </c>
      <c r="M32" s="52"/>
      <c r="N32" s="52"/>
      <c r="O32" s="52"/>
      <c r="P32" s="53" t="s">
        <v>484</v>
      </c>
      <c r="Q32" s="53">
        <v>4507.97</v>
      </c>
      <c r="R32" s="57">
        <f t="shared" si="2"/>
        <v>1.0017711111111112</v>
      </c>
      <c r="S32" s="52">
        <v>100</v>
      </c>
      <c r="T32" s="52"/>
      <c r="U32" s="45"/>
      <c r="V32" s="45">
        <v>4516.35</v>
      </c>
      <c r="W32" s="55">
        <f t="shared" si="3"/>
        <v>1.0036333333333334</v>
      </c>
      <c r="X32" s="52">
        <v>100</v>
      </c>
      <c r="Y32" s="52">
        <v>100</v>
      </c>
      <c r="Z32" s="45" t="s">
        <v>472</v>
      </c>
      <c r="AA32" s="45">
        <v>1742.91</v>
      </c>
      <c r="AB32" s="51">
        <f t="shared" si="4"/>
        <v>0.38731333333333334</v>
      </c>
      <c r="AC32" s="52"/>
      <c r="AD32" s="52"/>
      <c r="AE32" s="45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>
        <f t="shared" si="5"/>
        <v>18000</v>
      </c>
      <c r="AQ32" s="64">
        <f t="shared" si="6"/>
        <v>12546</v>
      </c>
      <c r="AR32" s="74">
        <f t="shared" si="7"/>
        <v>0.697</v>
      </c>
      <c r="AS32" s="75"/>
    </row>
    <row r="33" spans="1:45" s="1" customFormat="1" ht="13.5">
      <c r="A33" s="17">
        <v>31</v>
      </c>
      <c r="B33" s="18">
        <v>56</v>
      </c>
      <c r="C33" s="19" t="s">
        <v>91</v>
      </c>
      <c r="D33" s="18" t="s">
        <v>89</v>
      </c>
      <c r="E33" s="18">
        <v>2</v>
      </c>
      <c r="F33" s="18" t="s">
        <v>34</v>
      </c>
      <c r="G33" s="29"/>
      <c r="H33" s="18">
        <v>100</v>
      </c>
      <c r="I33" s="49">
        <f t="shared" si="8"/>
        <v>400</v>
      </c>
      <c r="J33" s="50">
        <v>6120</v>
      </c>
      <c r="K33" s="45">
        <f>VLOOKUP(B:B,'[1]CXMDXSHZ'!$A:$D,3,0)</f>
        <v>3993.51</v>
      </c>
      <c r="L33" s="51">
        <f t="shared" si="1"/>
        <v>0.6525343137254902</v>
      </c>
      <c r="M33" s="52"/>
      <c r="N33" s="52"/>
      <c r="O33" s="52"/>
      <c r="P33" s="45" t="s">
        <v>485</v>
      </c>
      <c r="Q33" s="45">
        <v>6202.38</v>
      </c>
      <c r="R33" s="54">
        <f t="shared" si="2"/>
        <v>1.0134607843137255</v>
      </c>
      <c r="S33" s="52">
        <v>100</v>
      </c>
      <c r="T33" s="52">
        <v>100</v>
      </c>
      <c r="U33" s="45" t="s">
        <v>460</v>
      </c>
      <c r="V33" s="45">
        <v>6841.51</v>
      </c>
      <c r="W33" s="54">
        <f t="shared" si="3"/>
        <v>1.1178937908496733</v>
      </c>
      <c r="X33" s="52">
        <v>100</v>
      </c>
      <c r="Y33" s="52">
        <v>100</v>
      </c>
      <c r="Z33" s="45" t="s">
        <v>460</v>
      </c>
      <c r="AA33" s="45">
        <v>2129.95</v>
      </c>
      <c r="AB33" s="51">
        <f t="shared" si="4"/>
        <v>0.34803104575163396</v>
      </c>
      <c r="AC33" s="52"/>
      <c r="AD33" s="52"/>
      <c r="AE33" s="45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>
        <f t="shared" si="5"/>
        <v>24480</v>
      </c>
      <c r="AQ33" s="64">
        <f t="shared" si="6"/>
        <v>19167.350000000002</v>
      </c>
      <c r="AR33" s="74">
        <f t="shared" si="7"/>
        <v>0.7829799836601308</v>
      </c>
      <c r="AS33" s="75"/>
    </row>
    <row r="34" spans="1:45" s="1" customFormat="1" ht="13.5">
      <c r="A34" s="17">
        <v>32</v>
      </c>
      <c r="B34" s="18">
        <v>104838</v>
      </c>
      <c r="C34" s="19" t="s">
        <v>93</v>
      </c>
      <c r="D34" s="18" t="s">
        <v>89</v>
      </c>
      <c r="E34" s="18"/>
      <c r="F34" s="18" t="s">
        <v>34</v>
      </c>
      <c r="G34" s="29"/>
      <c r="H34" s="18">
        <v>100</v>
      </c>
      <c r="I34" s="49">
        <f t="shared" si="8"/>
        <v>400</v>
      </c>
      <c r="J34" s="50">
        <v>7020</v>
      </c>
      <c r="K34" s="45">
        <f>VLOOKUP(B:B,'[1]CXMDXSHZ'!$A:$D,3,0)</f>
        <v>3903.78</v>
      </c>
      <c r="L34" s="51">
        <f t="shared" si="1"/>
        <v>0.5560940170940171</v>
      </c>
      <c r="M34" s="52"/>
      <c r="N34" s="52"/>
      <c r="O34" s="52"/>
      <c r="P34" s="45" t="s">
        <v>486</v>
      </c>
      <c r="Q34" s="45">
        <v>5634.63</v>
      </c>
      <c r="R34" s="51">
        <f t="shared" si="2"/>
        <v>0.8026538461538462</v>
      </c>
      <c r="S34" s="52"/>
      <c r="T34" s="52"/>
      <c r="U34" s="45"/>
      <c r="V34" s="45">
        <v>5565.62</v>
      </c>
      <c r="W34" s="51">
        <f t="shared" si="3"/>
        <v>0.7928233618233618</v>
      </c>
      <c r="X34" s="52"/>
      <c r="Y34" s="52"/>
      <c r="Z34" s="45"/>
      <c r="AA34" s="45">
        <v>2827.71</v>
      </c>
      <c r="AB34" s="51">
        <f t="shared" si="4"/>
        <v>0.4028076923076923</v>
      </c>
      <c r="AC34" s="52"/>
      <c r="AD34" s="52"/>
      <c r="AE34" s="45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>
        <f t="shared" si="5"/>
        <v>28080</v>
      </c>
      <c r="AQ34" s="64">
        <f t="shared" si="6"/>
        <v>17931.739999999998</v>
      </c>
      <c r="AR34" s="74">
        <f t="shared" si="7"/>
        <v>0.6385947293447293</v>
      </c>
      <c r="AS34" s="75"/>
    </row>
    <row r="35" spans="1:45" s="1" customFormat="1" ht="13.5">
      <c r="A35" s="17">
        <v>33</v>
      </c>
      <c r="B35" s="18">
        <v>367</v>
      </c>
      <c r="C35" s="19" t="s">
        <v>95</v>
      </c>
      <c r="D35" s="18" t="s">
        <v>89</v>
      </c>
      <c r="E35" s="18"/>
      <c r="F35" s="18" t="s">
        <v>34</v>
      </c>
      <c r="G35" s="29"/>
      <c r="H35" s="18">
        <v>100</v>
      </c>
      <c r="I35" s="49">
        <f t="shared" si="8"/>
        <v>400</v>
      </c>
      <c r="J35" s="50">
        <v>8352</v>
      </c>
      <c r="K35" s="45">
        <f>VLOOKUP(B:B,'[1]CXMDXSHZ'!$A:$D,3,0)</f>
        <v>9081.83</v>
      </c>
      <c r="L35" s="54">
        <f t="shared" si="1"/>
        <v>1.0873838601532566</v>
      </c>
      <c r="M35" s="52">
        <v>100</v>
      </c>
      <c r="N35" s="52">
        <v>200</v>
      </c>
      <c r="O35" s="52"/>
      <c r="P35" s="45" t="s">
        <v>426</v>
      </c>
      <c r="Q35" s="45">
        <v>8392.72</v>
      </c>
      <c r="R35" s="51">
        <f t="shared" si="2"/>
        <v>1.004875478927203</v>
      </c>
      <c r="S35" s="52">
        <v>100</v>
      </c>
      <c r="T35" s="52"/>
      <c r="U35" s="45"/>
      <c r="V35" s="45">
        <v>8579.98</v>
      </c>
      <c r="W35" s="51">
        <f t="shared" si="3"/>
        <v>1.0272964559386972</v>
      </c>
      <c r="X35" s="52">
        <v>100</v>
      </c>
      <c r="Y35" s="52"/>
      <c r="Z35" s="45"/>
      <c r="AA35" s="45">
        <v>8588.19</v>
      </c>
      <c r="AB35" s="54">
        <f t="shared" si="4"/>
        <v>1.0282794540229885</v>
      </c>
      <c r="AC35" s="52">
        <v>100</v>
      </c>
      <c r="AD35" s="52">
        <v>200</v>
      </c>
      <c r="AE35" s="45" t="s">
        <v>460</v>
      </c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45">
        <f t="shared" si="5"/>
        <v>33408</v>
      </c>
      <c r="AQ35" s="45">
        <f t="shared" si="6"/>
        <v>34642.72</v>
      </c>
      <c r="AR35" s="69">
        <f t="shared" si="7"/>
        <v>1.0369588122605364</v>
      </c>
      <c r="AS35" s="70"/>
    </row>
    <row r="36" spans="1:45" s="1" customFormat="1" ht="13.5">
      <c r="A36" s="24">
        <v>34</v>
      </c>
      <c r="B36" s="27">
        <v>104428</v>
      </c>
      <c r="C36" s="30" t="s">
        <v>97</v>
      </c>
      <c r="D36" s="27" t="s">
        <v>89</v>
      </c>
      <c r="E36" s="27">
        <v>3</v>
      </c>
      <c r="F36" s="18" t="s">
        <v>34</v>
      </c>
      <c r="G36" s="29"/>
      <c r="H36" s="18">
        <v>150</v>
      </c>
      <c r="I36" s="49">
        <f t="shared" si="8"/>
        <v>600</v>
      </c>
      <c r="J36" s="24">
        <v>9075</v>
      </c>
      <c r="K36" s="45">
        <f>VLOOKUP(B:B,'[1]CXMDXSHZ'!$A:$D,3,0)</f>
        <v>10079.3</v>
      </c>
      <c r="L36" s="54">
        <f t="shared" si="1"/>
        <v>1.1106666666666667</v>
      </c>
      <c r="M36" s="52">
        <v>150</v>
      </c>
      <c r="N36" s="52">
        <v>150</v>
      </c>
      <c r="O36" s="52"/>
      <c r="P36" s="53" t="s">
        <v>423</v>
      </c>
      <c r="Q36" s="53">
        <v>9161.01</v>
      </c>
      <c r="R36" s="57">
        <f t="shared" si="2"/>
        <v>1.0094776859504133</v>
      </c>
      <c r="S36" s="52">
        <v>150</v>
      </c>
      <c r="T36" s="52"/>
      <c r="U36" s="45"/>
      <c r="V36" s="45">
        <v>12226.94</v>
      </c>
      <c r="W36" s="55">
        <f t="shared" si="3"/>
        <v>1.3473212121212121</v>
      </c>
      <c r="X36" s="49">
        <v>150</v>
      </c>
      <c r="Y36" s="52">
        <v>150</v>
      </c>
      <c r="Z36" s="45" t="s">
        <v>472</v>
      </c>
      <c r="AA36" s="45">
        <v>9779.79</v>
      </c>
      <c r="AB36" s="51">
        <f t="shared" si="4"/>
        <v>1.0776628099173555</v>
      </c>
      <c r="AC36" s="52">
        <v>150</v>
      </c>
      <c r="AD36" s="52"/>
      <c r="AE36" s="45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45">
        <f t="shared" si="5"/>
        <v>36300</v>
      </c>
      <c r="AQ36" s="45">
        <f t="shared" si="6"/>
        <v>41247.04</v>
      </c>
      <c r="AR36" s="69">
        <f t="shared" si="7"/>
        <v>1.136282093663912</v>
      </c>
      <c r="AS36" s="70"/>
    </row>
    <row r="37" spans="1:45" s="1" customFormat="1" ht="13.5">
      <c r="A37" s="24">
        <v>35</v>
      </c>
      <c r="B37" s="27">
        <v>54</v>
      </c>
      <c r="C37" s="30" t="s">
        <v>99</v>
      </c>
      <c r="D37" s="27" t="s">
        <v>89</v>
      </c>
      <c r="E37" s="27"/>
      <c r="F37" s="18" t="s">
        <v>34</v>
      </c>
      <c r="G37" s="29"/>
      <c r="H37" s="18">
        <v>150</v>
      </c>
      <c r="I37" s="49">
        <f t="shared" si="8"/>
        <v>600</v>
      </c>
      <c r="J37" s="24">
        <v>11560</v>
      </c>
      <c r="K37" s="45">
        <f>VLOOKUP(B:B,'[1]CXMDXSHZ'!$A:$D,3,0)</f>
        <v>11731.53</v>
      </c>
      <c r="L37" s="51">
        <f t="shared" si="1"/>
        <v>1.0148382352941177</v>
      </c>
      <c r="M37" s="52">
        <v>150</v>
      </c>
      <c r="N37" s="52"/>
      <c r="O37" s="52"/>
      <c r="P37" s="53" t="s">
        <v>429</v>
      </c>
      <c r="Q37" s="53">
        <v>12762.41</v>
      </c>
      <c r="R37" s="55">
        <f t="shared" si="2"/>
        <v>1.1040147058823528</v>
      </c>
      <c r="S37" s="52">
        <v>150</v>
      </c>
      <c r="T37" s="52">
        <v>150</v>
      </c>
      <c r="U37" s="45" t="s">
        <v>472</v>
      </c>
      <c r="V37" s="45">
        <v>12341.02</v>
      </c>
      <c r="W37" s="57">
        <f t="shared" si="3"/>
        <v>1.0675622837370242</v>
      </c>
      <c r="X37" s="49">
        <v>150</v>
      </c>
      <c r="Y37" s="52"/>
      <c r="Z37" s="45"/>
      <c r="AA37" s="45">
        <v>18199.22</v>
      </c>
      <c r="AB37" s="54">
        <f t="shared" si="4"/>
        <v>1.5743269896193772</v>
      </c>
      <c r="AC37" s="52">
        <v>150</v>
      </c>
      <c r="AD37" s="52">
        <v>150</v>
      </c>
      <c r="AE37" s="45" t="s">
        <v>472</v>
      </c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45">
        <f t="shared" si="5"/>
        <v>46240</v>
      </c>
      <c r="AQ37" s="45">
        <f t="shared" si="6"/>
        <v>55034.18000000001</v>
      </c>
      <c r="AR37" s="69">
        <f t="shared" si="7"/>
        <v>1.1901855536332182</v>
      </c>
      <c r="AS37" s="70"/>
    </row>
    <row r="38" spans="1:45" s="1" customFormat="1" ht="13.5">
      <c r="A38" s="17">
        <v>36</v>
      </c>
      <c r="B38" s="22">
        <v>118758</v>
      </c>
      <c r="C38" s="23" t="s">
        <v>101</v>
      </c>
      <c r="D38" s="18" t="s">
        <v>102</v>
      </c>
      <c r="E38" s="18">
        <v>1</v>
      </c>
      <c r="F38" s="18" t="s">
        <v>34</v>
      </c>
      <c r="G38" s="29"/>
      <c r="H38" s="18">
        <v>50</v>
      </c>
      <c r="I38" s="49">
        <f t="shared" si="8"/>
        <v>200</v>
      </c>
      <c r="J38" s="50">
        <v>5400</v>
      </c>
      <c r="K38" s="45">
        <f>VLOOKUP(B:B,'[1]CXMDXSHZ'!$A:$D,3,0)</f>
        <v>1971.19</v>
      </c>
      <c r="L38" s="51">
        <f t="shared" si="1"/>
        <v>0.3650351851851852</v>
      </c>
      <c r="M38" s="52"/>
      <c r="N38" s="52"/>
      <c r="O38" s="52"/>
      <c r="P38" s="45" t="s">
        <v>487</v>
      </c>
      <c r="Q38" s="45">
        <v>1548.4</v>
      </c>
      <c r="R38" s="51">
        <f t="shared" si="2"/>
        <v>0.28674074074074074</v>
      </c>
      <c r="S38" s="52"/>
      <c r="T38" s="52"/>
      <c r="U38" s="45"/>
      <c r="V38" s="45">
        <v>1438.75</v>
      </c>
      <c r="W38" s="51">
        <f t="shared" si="3"/>
        <v>0.26643518518518516</v>
      </c>
      <c r="X38" s="52"/>
      <c r="Y38" s="52"/>
      <c r="Z38" s="45"/>
      <c r="AA38" s="45">
        <v>1983.69</v>
      </c>
      <c r="AB38" s="51">
        <f t="shared" si="4"/>
        <v>0.36735</v>
      </c>
      <c r="AC38" s="52"/>
      <c r="AD38" s="52"/>
      <c r="AE38" s="45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>
        <f t="shared" si="5"/>
        <v>21600</v>
      </c>
      <c r="AQ38" s="64">
        <f t="shared" si="6"/>
        <v>6942.030000000001</v>
      </c>
      <c r="AR38" s="74">
        <f t="shared" si="7"/>
        <v>0.3213902777777778</v>
      </c>
      <c r="AS38" s="75"/>
    </row>
    <row r="39" spans="1:45" s="1" customFormat="1" ht="13.5">
      <c r="A39" s="17">
        <v>37</v>
      </c>
      <c r="B39" s="18">
        <v>104430</v>
      </c>
      <c r="C39" s="19" t="s">
        <v>104</v>
      </c>
      <c r="D39" s="18" t="s">
        <v>102</v>
      </c>
      <c r="E39" s="18"/>
      <c r="F39" s="18" t="s">
        <v>34</v>
      </c>
      <c r="G39" s="29"/>
      <c r="H39" s="18">
        <v>100</v>
      </c>
      <c r="I39" s="49">
        <f t="shared" si="8"/>
        <v>400</v>
      </c>
      <c r="J39" s="50">
        <v>6300</v>
      </c>
      <c r="K39" s="45">
        <f>VLOOKUP(B:B,'[1]CXMDXSHZ'!$A:$D,3,0)</f>
        <v>6883.73</v>
      </c>
      <c r="L39" s="54">
        <f t="shared" si="1"/>
        <v>1.0926555555555555</v>
      </c>
      <c r="M39" s="52">
        <v>100</v>
      </c>
      <c r="N39" s="52">
        <v>50</v>
      </c>
      <c r="O39" s="52"/>
      <c r="P39" s="45" t="s">
        <v>488</v>
      </c>
      <c r="Q39" s="45">
        <v>6360.44</v>
      </c>
      <c r="R39" s="54">
        <f t="shared" si="2"/>
        <v>1.0095936507936507</v>
      </c>
      <c r="S39" s="52">
        <v>100</v>
      </c>
      <c r="T39" s="52">
        <v>50</v>
      </c>
      <c r="U39" s="45" t="s">
        <v>460</v>
      </c>
      <c r="V39" s="45">
        <v>3408.11</v>
      </c>
      <c r="W39" s="51">
        <f t="shared" si="3"/>
        <v>0.5409698412698413</v>
      </c>
      <c r="X39" s="52"/>
      <c r="Y39" s="52"/>
      <c r="Z39" s="45"/>
      <c r="AA39" s="45">
        <v>3916.17</v>
      </c>
      <c r="AB39" s="51">
        <f t="shared" si="4"/>
        <v>0.6216142857142857</v>
      </c>
      <c r="AC39" s="52"/>
      <c r="AD39" s="52"/>
      <c r="AE39" s="45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>
        <f t="shared" si="5"/>
        <v>25200</v>
      </c>
      <c r="AQ39" s="64">
        <f t="shared" si="6"/>
        <v>20568.449999999997</v>
      </c>
      <c r="AR39" s="74">
        <f t="shared" si="7"/>
        <v>0.8162083333333332</v>
      </c>
      <c r="AS39" s="75"/>
    </row>
    <row r="40" spans="1:45" s="1" customFormat="1" ht="13.5">
      <c r="A40" s="24">
        <v>38</v>
      </c>
      <c r="B40" s="27">
        <v>114069</v>
      </c>
      <c r="C40" s="30" t="s">
        <v>106</v>
      </c>
      <c r="D40" s="27" t="s">
        <v>102</v>
      </c>
      <c r="E40" s="27">
        <v>2</v>
      </c>
      <c r="F40" s="18" t="s">
        <v>34</v>
      </c>
      <c r="G40" s="29"/>
      <c r="H40" s="18">
        <v>50</v>
      </c>
      <c r="I40" s="49">
        <f t="shared" si="8"/>
        <v>200</v>
      </c>
      <c r="J40" s="24">
        <v>6480</v>
      </c>
      <c r="K40" s="45">
        <f>VLOOKUP(B:B,'[1]CXMDXSHZ'!$A:$D,3,0)</f>
        <v>1860.55</v>
      </c>
      <c r="L40" s="51">
        <f t="shared" si="1"/>
        <v>0.2871219135802469</v>
      </c>
      <c r="M40" s="52"/>
      <c r="N40" s="52"/>
      <c r="O40" s="52"/>
      <c r="P40" s="53" t="s">
        <v>489</v>
      </c>
      <c r="Q40" s="53">
        <v>1699.54</v>
      </c>
      <c r="R40" s="57">
        <f t="shared" si="2"/>
        <v>0.26227469135802467</v>
      </c>
      <c r="S40" s="52"/>
      <c r="T40" s="52"/>
      <c r="U40" s="45"/>
      <c r="V40" s="45">
        <v>2130.57</v>
      </c>
      <c r="W40" s="57">
        <f t="shared" si="3"/>
        <v>0.3287916666666667</v>
      </c>
      <c r="X40" s="52"/>
      <c r="Y40" s="52"/>
      <c r="Z40" s="45"/>
      <c r="AA40" s="45">
        <v>2018.4</v>
      </c>
      <c r="AB40" s="51">
        <f t="shared" si="4"/>
        <v>0.31148148148148147</v>
      </c>
      <c r="AC40" s="52"/>
      <c r="AD40" s="52"/>
      <c r="AE40" s="45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>
        <f t="shared" si="5"/>
        <v>25920</v>
      </c>
      <c r="AQ40" s="64">
        <f t="shared" si="6"/>
        <v>7709.0599999999995</v>
      </c>
      <c r="AR40" s="74">
        <f t="shared" si="7"/>
        <v>0.29741743827160494</v>
      </c>
      <c r="AS40" s="75"/>
    </row>
    <row r="41" spans="1:45" s="1" customFormat="1" ht="13.5">
      <c r="A41" s="24">
        <v>39</v>
      </c>
      <c r="B41" s="31">
        <v>106568</v>
      </c>
      <c r="C41" s="32" t="s">
        <v>490</v>
      </c>
      <c r="D41" s="27" t="s">
        <v>102</v>
      </c>
      <c r="E41" s="27"/>
      <c r="F41" s="18" t="s">
        <v>34</v>
      </c>
      <c r="G41" s="29"/>
      <c r="H41" s="18">
        <v>50</v>
      </c>
      <c r="I41" s="49">
        <f t="shared" si="8"/>
        <v>200</v>
      </c>
      <c r="J41" s="24">
        <v>6480</v>
      </c>
      <c r="K41" s="45">
        <f>VLOOKUP(B:B,'[1]CXMDXSHZ'!$A:$D,3,0)</f>
        <v>2331.49</v>
      </c>
      <c r="L41" s="51">
        <f t="shared" si="1"/>
        <v>0.3597978395061728</v>
      </c>
      <c r="M41" s="52"/>
      <c r="N41" s="52"/>
      <c r="O41" s="52"/>
      <c r="P41" s="53" t="s">
        <v>491</v>
      </c>
      <c r="Q41" s="53">
        <v>3034.06</v>
      </c>
      <c r="R41" s="57">
        <f t="shared" si="2"/>
        <v>0.4682191358024691</v>
      </c>
      <c r="S41" s="52"/>
      <c r="T41" s="52"/>
      <c r="U41" s="45"/>
      <c r="V41" s="45">
        <v>2062.71</v>
      </c>
      <c r="W41" s="57">
        <f t="shared" si="3"/>
        <v>0.31831944444444443</v>
      </c>
      <c r="X41" s="52"/>
      <c r="Y41" s="52"/>
      <c r="Z41" s="45"/>
      <c r="AA41" s="45">
        <v>2239.64</v>
      </c>
      <c r="AB41" s="51">
        <f t="shared" si="4"/>
        <v>0.34562345679012346</v>
      </c>
      <c r="AC41" s="52"/>
      <c r="AD41" s="52"/>
      <c r="AE41" s="45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>
        <f t="shared" si="5"/>
        <v>25920</v>
      </c>
      <c r="AQ41" s="64">
        <f t="shared" si="6"/>
        <v>9667.9</v>
      </c>
      <c r="AR41" s="74">
        <f t="shared" si="7"/>
        <v>0.37298996913580246</v>
      </c>
      <c r="AS41" s="75"/>
    </row>
    <row r="42" spans="1:45" s="1" customFormat="1" ht="27">
      <c r="A42" s="17">
        <v>40</v>
      </c>
      <c r="B42" s="18">
        <v>573</v>
      </c>
      <c r="C42" s="19" t="s">
        <v>492</v>
      </c>
      <c r="D42" s="18" t="s">
        <v>102</v>
      </c>
      <c r="E42" s="18">
        <v>3</v>
      </c>
      <c r="F42" s="18" t="s">
        <v>34</v>
      </c>
      <c r="G42" s="29"/>
      <c r="H42" s="18">
        <v>100</v>
      </c>
      <c r="I42" s="49">
        <f t="shared" si="8"/>
        <v>400</v>
      </c>
      <c r="J42" s="50">
        <v>7380</v>
      </c>
      <c r="K42" s="45">
        <f>VLOOKUP(B:B,'[1]CXMDXSHZ'!$A:$D,3,0)</f>
        <v>6358.75</v>
      </c>
      <c r="L42" s="51">
        <f t="shared" si="1"/>
        <v>0.861619241192412</v>
      </c>
      <c r="M42" s="52"/>
      <c r="N42" s="52"/>
      <c r="O42" s="52"/>
      <c r="P42" s="45" t="s">
        <v>493</v>
      </c>
      <c r="Q42" s="45">
        <v>7402.64</v>
      </c>
      <c r="R42" s="51">
        <f t="shared" si="2"/>
        <v>1.0030677506775068</v>
      </c>
      <c r="S42" s="52">
        <v>100</v>
      </c>
      <c r="T42" s="52"/>
      <c r="U42" s="45"/>
      <c r="V42" s="45">
        <v>4380.66</v>
      </c>
      <c r="W42" s="51">
        <f t="shared" si="3"/>
        <v>0.5935853658536585</v>
      </c>
      <c r="X42" s="52"/>
      <c r="Y42" s="52"/>
      <c r="Z42" s="45"/>
      <c r="AA42" s="45">
        <v>5412.38</v>
      </c>
      <c r="AB42" s="51">
        <f t="shared" si="4"/>
        <v>0.7333848238482384</v>
      </c>
      <c r="AC42" s="52"/>
      <c r="AD42" s="52"/>
      <c r="AE42" s="45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>
        <f t="shared" si="5"/>
        <v>29520</v>
      </c>
      <c r="AQ42" s="64">
        <f t="shared" si="6"/>
        <v>23554.43</v>
      </c>
      <c r="AR42" s="74">
        <f t="shared" si="7"/>
        <v>0.7979142953929539</v>
      </c>
      <c r="AS42" s="75"/>
    </row>
    <row r="43" spans="1:45" s="1" customFormat="1" ht="13.5">
      <c r="A43" s="17">
        <v>41</v>
      </c>
      <c r="B43" s="22">
        <v>115971</v>
      </c>
      <c r="C43" s="23" t="s">
        <v>112</v>
      </c>
      <c r="D43" s="18" t="s">
        <v>102</v>
      </c>
      <c r="E43" s="18"/>
      <c r="F43" s="18" t="s">
        <v>34</v>
      </c>
      <c r="G43" s="29"/>
      <c r="H43" s="18">
        <v>100</v>
      </c>
      <c r="I43" s="49">
        <f t="shared" si="8"/>
        <v>400</v>
      </c>
      <c r="J43" s="50">
        <v>7380</v>
      </c>
      <c r="K43" s="45">
        <f>VLOOKUP(B:B,'[1]CXMDXSHZ'!$A:$D,3,0)</f>
        <v>8800.99</v>
      </c>
      <c r="L43" s="54">
        <f t="shared" si="1"/>
        <v>1.1925460704607045</v>
      </c>
      <c r="M43" s="52">
        <v>100</v>
      </c>
      <c r="N43" s="52">
        <v>200</v>
      </c>
      <c r="O43" s="52"/>
      <c r="P43" s="45" t="s">
        <v>494</v>
      </c>
      <c r="Q43" s="45">
        <v>7500.04</v>
      </c>
      <c r="R43" s="54">
        <f t="shared" si="2"/>
        <v>1.0162655826558264</v>
      </c>
      <c r="S43" s="52">
        <v>100</v>
      </c>
      <c r="T43" s="52">
        <v>100</v>
      </c>
      <c r="U43" s="45" t="s">
        <v>460</v>
      </c>
      <c r="V43" s="45">
        <v>9959.06</v>
      </c>
      <c r="W43" s="54">
        <f t="shared" si="3"/>
        <v>1.3494661246612465</v>
      </c>
      <c r="X43" s="52">
        <v>100</v>
      </c>
      <c r="Y43" s="52">
        <v>200</v>
      </c>
      <c r="Z43" s="45" t="s">
        <v>460</v>
      </c>
      <c r="AA43" s="45">
        <v>7614.25</v>
      </c>
      <c r="AB43" s="54">
        <f t="shared" si="4"/>
        <v>1.0317411924119242</v>
      </c>
      <c r="AC43" s="52">
        <v>100</v>
      </c>
      <c r="AD43" s="52">
        <v>200</v>
      </c>
      <c r="AE43" s="45" t="s">
        <v>460</v>
      </c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45">
        <f t="shared" si="5"/>
        <v>29520</v>
      </c>
      <c r="AQ43" s="45">
        <f t="shared" si="6"/>
        <v>33874.34</v>
      </c>
      <c r="AR43" s="69">
        <f t="shared" si="7"/>
        <v>1.1475047425474254</v>
      </c>
      <c r="AS43" s="70"/>
    </row>
    <row r="44" spans="1:45" s="1" customFormat="1" ht="27">
      <c r="A44" s="17">
        <v>42</v>
      </c>
      <c r="B44" s="18">
        <v>733</v>
      </c>
      <c r="C44" s="19" t="s">
        <v>114</v>
      </c>
      <c r="D44" s="18" t="s">
        <v>102</v>
      </c>
      <c r="E44" s="18"/>
      <c r="F44" s="18" t="s">
        <v>34</v>
      </c>
      <c r="G44" s="29"/>
      <c r="H44" s="18">
        <v>100</v>
      </c>
      <c r="I44" s="49">
        <f t="shared" si="8"/>
        <v>400</v>
      </c>
      <c r="J44" s="50">
        <v>7416</v>
      </c>
      <c r="K44" s="45">
        <f>VLOOKUP(B:B,'[1]CXMDXSHZ'!$A:$D,3,0)</f>
        <v>4279.5</v>
      </c>
      <c r="L44" s="51">
        <f t="shared" si="1"/>
        <v>0.5770631067961165</v>
      </c>
      <c r="M44" s="52"/>
      <c r="N44" s="52"/>
      <c r="O44" s="52"/>
      <c r="P44" s="45" t="s">
        <v>495</v>
      </c>
      <c r="Q44" s="45">
        <v>2379.32</v>
      </c>
      <c r="R44" s="51">
        <f t="shared" si="2"/>
        <v>0.32083603020496226</v>
      </c>
      <c r="S44" s="52"/>
      <c r="T44" s="52"/>
      <c r="U44" s="45"/>
      <c r="V44" s="45">
        <v>2325.69</v>
      </c>
      <c r="W44" s="51">
        <f t="shared" si="3"/>
        <v>0.31360436893203886</v>
      </c>
      <c r="X44" s="52"/>
      <c r="Y44" s="52"/>
      <c r="Z44" s="45"/>
      <c r="AA44" s="45">
        <v>3942.61</v>
      </c>
      <c r="AB44" s="51">
        <f t="shared" si="4"/>
        <v>0.5316356526429342</v>
      </c>
      <c r="AC44" s="52"/>
      <c r="AD44" s="52"/>
      <c r="AE44" s="45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>
        <f t="shared" si="5"/>
        <v>29664</v>
      </c>
      <c r="AQ44" s="64">
        <f t="shared" si="6"/>
        <v>12927.12</v>
      </c>
      <c r="AR44" s="74">
        <f t="shared" si="7"/>
        <v>0.43578478964401296</v>
      </c>
      <c r="AS44" s="75"/>
    </row>
    <row r="45" spans="1:45" s="1" customFormat="1" ht="13.5">
      <c r="A45" s="24">
        <v>43</v>
      </c>
      <c r="B45" s="27">
        <v>102479</v>
      </c>
      <c r="C45" s="30" t="s">
        <v>116</v>
      </c>
      <c r="D45" s="27" t="s">
        <v>102</v>
      </c>
      <c r="E45" s="27">
        <v>4</v>
      </c>
      <c r="F45" s="18" t="s">
        <v>34</v>
      </c>
      <c r="G45" s="29"/>
      <c r="H45" s="18">
        <v>100</v>
      </c>
      <c r="I45" s="49">
        <f t="shared" si="8"/>
        <v>400</v>
      </c>
      <c r="J45" s="24">
        <v>7794</v>
      </c>
      <c r="K45" s="45">
        <f>VLOOKUP(B:B,'[1]CXMDXSHZ'!$A:$D,3,0)</f>
        <v>3214.75</v>
      </c>
      <c r="L45" s="51">
        <f t="shared" si="1"/>
        <v>0.41246471644855015</v>
      </c>
      <c r="M45" s="52"/>
      <c r="N45" s="52"/>
      <c r="O45" s="52"/>
      <c r="P45" s="53" t="s">
        <v>496</v>
      </c>
      <c r="Q45" s="53">
        <v>2068.33</v>
      </c>
      <c r="R45" s="57">
        <f t="shared" si="2"/>
        <v>0.2653746471644855</v>
      </c>
      <c r="S45" s="52"/>
      <c r="T45" s="52"/>
      <c r="U45" s="45"/>
      <c r="V45" s="45">
        <v>5845.03</v>
      </c>
      <c r="W45" s="57">
        <f t="shared" si="3"/>
        <v>0.7499396972029766</v>
      </c>
      <c r="X45" s="52"/>
      <c r="Y45" s="52"/>
      <c r="Z45" s="45"/>
      <c r="AA45" s="45">
        <v>6308.73</v>
      </c>
      <c r="AB45" s="51">
        <f t="shared" si="4"/>
        <v>0.809434180138568</v>
      </c>
      <c r="AC45" s="52"/>
      <c r="AD45" s="52"/>
      <c r="AE45" s="45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>
        <f t="shared" si="5"/>
        <v>31176</v>
      </c>
      <c r="AQ45" s="64">
        <f t="shared" si="6"/>
        <v>17436.84</v>
      </c>
      <c r="AR45" s="74">
        <f t="shared" si="7"/>
        <v>0.5593033102386451</v>
      </c>
      <c r="AS45" s="75"/>
    </row>
    <row r="46" spans="1:45" s="1" customFormat="1" ht="13.5">
      <c r="A46" s="24">
        <v>44</v>
      </c>
      <c r="B46" s="27">
        <v>740</v>
      </c>
      <c r="C46" s="30" t="s">
        <v>118</v>
      </c>
      <c r="D46" s="27" t="s">
        <v>102</v>
      </c>
      <c r="E46" s="27"/>
      <c r="F46" s="18" t="s">
        <v>34</v>
      </c>
      <c r="G46" s="29"/>
      <c r="H46" s="18">
        <v>100</v>
      </c>
      <c r="I46" s="49">
        <f t="shared" si="8"/>
        <v>400</v>
      </c>
      <c r="J46" s="24">
        <v>7812</v>
      </c>
      <c r="K46" s="45">
        <f>VLOOKUP(B:B,'[1]CXMDXSHZ'!$A:$D,3,0)</f>
        <v>8251.67</v>
      </c>
      <c r="L46" s="54">
        <f t="shared" si="1"/>
        <v>1.0562813620071685</v>
      </c>
      <c r="M46" s="52">
        <v>100</v>
      </c>
      <c r="N46" s="52">
        <v>200</v>
      </c>
      <c r="O46" s="52"/>
      <c r="P46" s="53" t="s">
        <v>497</v>
      </c>
      <c r="Q46" s="53">
        <v>7845.75</v>
      </c>
      <c r="R46" s="57">
        <f t="shared" si="2"/>
        <v>1.004320276497696</v>
      </c>
      <c r="S46" s="52">
        <v>100</v>
      </c>
      <c r="T46" s="52"/>
      <c r="U46" s="45"/>
      <c r="V46" s="45">
        <v>8227.48</v>
      </c>
      <c r="W46" s="57">
        <f t="shared" si="3"/>
        <v>1.053184843830005</v>
      </c>
      <c r="X46" s="52">
        <v>100</v>
      </c>
      <c r="Y46" s="52"/>
      <c r="Z46" s="45"/>
      <c r="AA46" s="45">
        <v>5274.94</v>
      </c>
      <c r="AB46" s="51">
        <f t="shared" si="4"/>
        <v>0.6752355350742447</v>
      </c>
      <c r="AC46" s="52"/>
      <c r="AD46" s="52"/>
      <c r="AE46" s="45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>
        <f t="shared" si="5"/>
        <v>31248</v>
      </c>
      <c r="AQ46" s="64">
        <f t="shared" si="6"/>
        <v>29599.84</v>
      </c>
      <c r="AR46" s="74">
        <f t="shared" si="7"/>
        <v>0.9472555043522786</v>
      </c>
      <c r="AS46" s="75"/>
    </row>
    <row r="47" spans="1:45" s="1" customFormat="1" ht="13.5">
      <c r="A47" s="24">
        <v>45</v>
      </c>
      <c r="B47" s="25">
        <v>122198</v>
      </c>
      <c r="C47" s="26" t="s">
        <v>120</v>
      </c>
      <c r="D47" s="27" t="s">
        <v>102</v>
      </c>
      <c r="E47" s="27"/>
      <c r="F47" s="18" t="s">
        <v>34</v>
      </c>
      <c r="G47" s="29"/>
      <c r="H47" s="18">
        <v>100</v>
      </c>
      <c r="I47" s="49">
        <f t="shared" si="8"/>
        <v>400</v>
      </c>
      <c r="J47" s="24">
        <v>7974</v>
      </c>
      <c r="K47" s="45">
        <f>VLOOKUP(B:B,'[1]CXMDXSHZ'!$A:$D,3,0)</f>
        <v>3477.99</v>
      </c>
      <c r="L47" s="51">
        <f t="shared" si="1"/>
        <v>0.4361662904439428</v>
      </c>
      <c r="M47" s="52"/>
      <c r="N47" s="52"/>
      <c r="O47" s="52"/>
      <c r="P47" s="53" t="s">
        <v>441</v>
      </c>
      <c r="Q47" s="53">
        <v>8461.19</v>
      </c>
      <c r="R47" s="55">
        <f t="shared" si="2"/>
        <v>1.0610973162779032</v>
      </c>
      <c r="S47" s="52">
        <v>100</v>
      </c>
      <c r="T47" s="52">
        <v>100</v>
      </c>
      <c r="U47" s="45" t="s">
        <v>460</v>
      </c>
      <c r="V47" s="45">
        <v>9845.27</v>
      </c>
      <c r="W47" s="55">
        <f t="shared" si="3"/>
        <v>1.2346714321545023</v>
      </c>
      <c r="X47" s="52">
        <v>100</v>
      </c>
      <c r="Y47" s="52">
        <v>100</v>
      </c>
      <c r="Z47" s="45" t="s">
        <v>460</v>
      </c>
      <c r="AA47" s="45">
        <v>8131.94</v>
      </c>
      <c r="AB47" s="54">
        <f t="shared" si="4"/>
        <v>1.019806872335089</v>
      </c>
      <c r="AC47" s="52">
        <v>100</v>
      </c>
      <c r="AD47" s="52">
        <v>200</v>
      </c>
      <c r="AE47" s="45" t="s">
        <v>460</v>
      </c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>
        <f t="shared" si="5"/>
        <v>31896</v>
      </c>
      <c r="AQ47" s="64">
        <f t="shared" si="6"/>
        <v>29916.39</v>
      </c>
      <c r="AR47" s="74">
        <f t="shared" si="7"/>
        <v>0.9379354778028592</v>
      </c>
      <c r="AS47" s="75"/>
    </row>
    <row r="48" spans="1:45" s="1" customFormat="1" ht="13.5">
      <c r="A48" s="17">
        <v>46</v>
      </c>
      <c r="B48" s="18">
        <v>723</v>
      </c>
      <c r="C48" s="19" t="s">
        <v>122</v>
      </c>
      <c r="D48" s="18" t="s">
        <v>102</v>
      </c>
      <c r="E48" s="18">
        <v>5</v>
      </c>
      <c r="F48" s="18" t="s">
        <v>34</v>
      </c>
      <c r="G48" s="29"/>
      <c r="H48" s="18">
        <v>100</v>
      </c>
      <c r="I48" s="49">
        <f t="shared" si="8"/>
        <v>400</v>
      </c>
      <c r="J48" s="50">
        <v>8100</v>
      </c>
      <c r="K48" s="45">
        <f>VLOOKUP(B:B,'[1]CXMDXSHZ'!$A:$D,3,0)</f>
        <v>3673.98</v>
      </c>
      <c r="L48" s="51">
        <f t="shared" si="1"/>
        <v>0.4535777777777778</v>
      </c>
      <c r="M48" s="52"/>
      <c r="N48" s="52"/>
      <c r="O48" s="52"/>
      <c r="P48" s="45" t="s">
        <v>498</v>
      </c>
      <c r="Q48" s="45">
        <v>8441.89</v>
      </c>
      <c r="R48" s="54">
        <f t="shared" si="2"/>
        <v>1.0422086419753085</v>
      </c>
      <c r="S48" s="52">
        <v>100</v>
      </c>
      <c r="T48" s="52">
        <v>200</v>
      </c>
      <c r="U48" s="45" t="s">
        <v>460</v>
      </c>
      <c r="V48" s="45">
        <v>4428.61</v>
      </c>
      <c r="W48" s="51">
        <f t="shared" si="3"/>
        <v>0.5467419753086419</v>
      </c>
      <c r="X48" s="52"/>
      <c r="Y48" s="52"/>
      <c r="Z48" s="45"/>
      <c r="AA48" s="45">
        <v>8642.18</v>
      </c>
      <c r="AB48" s="54">
        <f t="shared" si="4"/>
        <v>1.0669358024691358</v>
      </c>
      <c r="AC48" s="52">
        <v>100</v>
      </c>
      <c r="AD48" s="52">
        <v>200</v>
      </c>
      <c r="AE48" s="45" t="s">
        <v>460</v>
      </c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>
        <f t="shared" si="5"/>
        <v>32400</v>
      </c>
      <c r="AQ48" s="64">
        <f t="shared" si="6"/>
        <v>25186.66</v>
      </c>
      <c r="AR48" s="74">
        <f t="shared" si="7"/>
        <v>0.777366049382716</v>
      </c>
      <c r="AS48" s="75"/>
    </row>
    <row r="49" spans="1:45" s="1" customFormat="1" ht="13.5">
      <c r="A49" s="17">
        <v>47</v>
      </c>
      <c r="B49" s="18">
        <v>743</v>
      </c>
      <c r="C49" s="19" t="s">
        <v>124</v>
      </c>
      <c r="D49" s="18" t="s">
        <v>102</v>
      </c>
      <c r="E49" s="18"/>
      <c r="F49" s="18" t="s">
        <v>34</v>
      </c>
      <c r="G49" s="29"/>
      <c r="H49" s="18">
        <v>100</v>
      </c>
      <c r="I49" s="49">
        <f t="shared" si="8"/>
        <v>400</v>
      </c>
      <c r="J49" s="50">
        <v>8250</v>
      </c>
      <c r="K49" s="45">
        <f>VLOOKUP(B:B,'[1]CXMDXSHZ'!$A:$D,3,0)</f>
        <v>3991.16</v>
      </c>
      <c r="L49" s="51">
        <f t="shared" si="1"/>
        <v>0.4837769696969697</v>
      </c>
      <c r="M49" s="52"/>
      <c r="N49" s="52"/>
      <c r="O49" s="52"/>
      <c r="P49" s="45" t="s">
        <v>387</v>
      </c>
      <c r="Q49" s="45">
        <v>4410.8</v>
      </c>
      <c r="R49" s="51">
        <f t="shared" si="2"/>
        <v>0.5346424242424243</v>
      </c>
      <c r="S49" s="52"/>
      <c r="T49" s="52"/>
      <c r="U49" s="45"/>
      <c r="V49" s="45">
        <v>9857.48</v>
      </c>
      <c r="W49" s="54">
        <f t="shared" si="3"/>
        <v>1.1948460606060605</v>
      </c>
      <c r="X49" s="52">
        <v>100</v>
      </c>
      <c r="Y49" s="52">
        <v>200</v>
      </c>
      <c r="Z49" s="45" t="s">
        <v>460</v>
      </c>
      <c r="AA49" s="45">
        <v>3997.27</v>
      </c>
      <c r="AB49" s="51">
        <f t="shared" si="4"/>
        <v>0.48451757575757576</v>
      </c>
      <c r="AC49" s="52"/>
      <c r="AD49" s="52"/>
      <c r="AE49" s="45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>
        <f t="shared" si="5"/>
        <v>33000</v>
      </c>
      <c r="AQ49" s="64">
        <f t="shared" si="6"/>
        <v>22256.71</v>
      </c>
      <c r="AR49" s="74">
        <f t="shared" si="7"/>
        <v>0.6744457575757575</v>
      </c>
      <c r="AS49" s="75"/>
    </row>
    <row r="50" spans="1:45" s="1" customFormat="1" ht="13.5">
      <c r="A50" s="17">
        <v>48</v>
      </c>
      <c r="B50" s="18">
        <v>355</v>
      </c>
      <c r="C50" s="19" t="s">
        <v>126</v>
      </c>
      <c r="D50" s="18" t="s">
        <v>102</v>
      </c>
      <c r="E50" s="18"/>
      <c r="F50" s="18" t="s">
        <v>34</v>
      </c>
      <c r="G50" s="29"/>
      <c r="H50" s="18">
        <v>100</v>
      </c>
      <c r="I50" s="49">
        <f t="shared" si="8"/>
        <v>400</v>
      </c>
      <c r="J50" s="50">
        <v>8250</v>
      </c>
      <c r="K50" s="45">
        <f>VLOOKUP(B:B,'[1]CXMDXSHZ'!$A:$D,3,0)</f>
        <v>8607.53</v>
      </c>
      <c r="L50" s="54">
        <f t="shared" si="1"/>
        <v>1.0433369696969699</v>
      </c>
      <c r="M50" s="52">
        <v>100</v>
      </c>
      <c r="N50" s="52">
        <v>200</v>
      </c>
      <c r="O50" s="52"/>
      <c r="P50" s="45" t="s">
        <v>499</v>
      </c>
      <c r="Q50" s="45">
        <v>3824.54</v>
      </c>
      <c r="R50" s="51">
        <f t="shared" si="2"/>
        <v>0.4635806060606061</v>
      </c>
      <c r="S50" s="52"/>
      <c r="T50" s="52"/>
      <c r="U50" s="45"/>
      <c r="V50" s="45">
        <v>3357.73</v>
      </c>
      <c r="W50" s="51">
        <f t="shared" si="3"/>
        <v>0.4069975757575758</v>
      </c>
      <c r="X50" s="52"/>
      <c r="Y50" s="52"/>
      <c r="Z50" s="45"/>
      <c r="AA50" s="45">
        <v>5058.25</v>
      </c>
      <c r="AB50" s="51">
        <f t="shared" si="4"/>
        <v>0.6131212121212121</v>
      </c>
      <c r="AC50" s="52"/>
      <c r="AD50" s="52"/>
      <c r="AE50" s="45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>
        <f t="shared" si="5"/>
        <v>33000</v>
      </c>
      <c r="AQ50" s="64">
        <f t="shared" si="6"/>
        <v>20848.05</v>
      </c>
      <c r="AR50" s="74">
        <f t="shared" si="7"/>
        <v>0.6317590909090909</v>
      </c>
      <c r="AS50" s="75"/>
    </row>
    <row r="51" spans="1:45" s="1" customFormat="1" ht="15" customHeight="1">
      <c r="A51" s="24">
        <v>49</v>
      </c>
      <c r="B51" s="27">
        <v>103639</v>
      </c>
      <c r="C51" s="30" t="s">
        <v>128</v>
      </c>
      <c r="D51" s="27" t="s">
        <v>102</v>
      </c>
      <c r="E51" s="27">
        <v>6</v>
      </c>
      <c r="F51" s="18" t="s">
        <v>34</v>
      </c>
      <c r="G51" s="29"/>
      <c r="H51" s="18">
        <v>100</v>
      </c>
      <c r="I51" s="49">
        <f t="shared" si="8"/>
        <v>400</v>
      </c>
      <c r="J51" s="24">
        <v>9232</v>
      </c>
      <c r="K51" s="45">
        <f>VLOOKUP(B:B,'[1]CXMDXSHZ'!$A:$D,3,0)</f>
        <v>9956.66</v>
      </c>
      <c r="L51" s="54">
        <f t="shared" si="1"/>
        <v>1.0784943674176777</v>
      </c>
      <c r="M51" s="52">
        <v>100</v>
      </c>
      <c r="N51" s="52">
        <v>200</v>
      </c>
      <c r="O51" s="52"/>
      <c r="P51" s="53" t="s">
        <v>381</v>
      </c>
      <c r="Q51" s="53">
        <v>6642.03</v>
      </c>
      <c r="R51" s="57">
        <f t="shared" si="2"/>
        <v>0.7194573223570191</v>
      </c>
      <c r="S51" s="52"/>
      <c r="T51" s="52"/>
      <c r="U51" s="45"/>
      <c r="V51" s="45">
        <v>8484.87</v>
      </c>
      <c r="W51" s="57">
        <f t="shared" si="3"/>
        <v>0.9190717071057193</v>
      </c>
      <c r="X51" s="52"/>
      <c r="Y51" s="52"/>
      <c r="Z51" s="45"/>
      <c r="AA51" s="45">
        <v>12255.58</v>
      </c>
      <c r="AB51" s="54">
        <f t="shared" si="4"/>
        <v>1.3275108318890814</v>
      </c>
      <c r="AC51" s="52">
        <v>100</v>
      </c>
      <c r="AD51" s="52">
        <v>100</v>
      </c>
      <c r="AE51" s="45" t="s">
        <v>460</v>
      </c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45">
        <f t="shared" si="5"/>
        <v>36928</v>
      </c>
      <c r="AQ51" s="45">
        <f t="shared" si="6"/>
        <v>37339.14</v>
      </c>
      <c r="AR51" s="69">
        <f t="shared" si="7"/>
        <v>1.0111335571923743</v>
      </c>
      <c r="AS51" s="76">
        <v>200</v>
      </c>
    </row>
    <row r="52" spans="1:45" s="1" customFormat="1" ht="13.5">
      <c r="A52" s="24">
        <v>50</v>
      </c>
      <c r="B52" s="27">
        <v>515</v>
      </c>
      <c r="C52" s="30" t="s">
        <v>130</v>
      </c>
      <c r="D52" s="27" t="s">
        <v>102</v>
      </c>
      <c r="E52" s="27"/>
      <c r="F52" s="18" t="s">
        <v>34</v>
      </c>
      <c r="G52" s="29"/>
      <c r="H52" s="18">
        <v>100</v>
      </c>
      <c r="I52" s="49">
        <f t="shared" si="8"/>
        <v>400</v>
      </c>
      <c r="J52" s="24">
        <v>9867</v>
      </c>
      <c r="K52" s="45">
        <f>VLOOKUP(B:B,'[1]CXMDXSHZ'!$A:$D,3,0)</f>
        <v>6257.95</v>
      </c>
      <c r="L52" s="51">
        <f t="shared" si="1"/>
        <v>0.634230262491132</v>
      </c>
      <c r="M52" s="52"/>
      <c r="N52" s="52"/>
      <c r="O52" s="52"/>
      <c r="P52" s="53" t="s">
        <v>500</v>
      </c>
      <c r="Q52" s="53">
        <v>5741.7</v>
      </c>
      <c r="R52" s="57">
        <f t="shared" si="2"/>
        <v>0.5819093949528732</v>
      </c>
      <c r="S52" s="52"/>
      <c r="T52" s="52"/>
      <c r="U52" s="45"/>
      <c r="V52" s="45">
        <v>12576.45</v>
      </c>
      <c r="W52" s="55">
        <f t="shared" si="3"/>
        <v>1.2745971419884463</v>
      </c>
      <c r="X52" s="52">
        <v>100</v>
      </c>
      <c r="Y52" s="52">
        <v>200</v>
      </c>
      <c r="Z52" s="45" t="s">
        <v>460</v>
      </c>
      <c r="AA52" s="45">
        <v>10046.51</v>
      </c>
      <c r="AB52" s="51">
        <f t="shared" si="4"/>
        <v>1.018192966453836</v>
      </c>
      <c r="AC52" s="52">
        <v>100</v>
      </c>
      <c r="AD52" s="52"/>
      <c r="AE52" s="45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>
        <f t="shared" si="5"/>
        <v>39468</v>
      </c>
      <c r="AQ52" s="64">
        <f t="shared" si="6"/>
        <v>34622.61</v>
      </c>
      <c r="AR52" s="74">
        <f t="shared" si="7"/>
        <v>0.8772324414715719</v>
      </c>
      <c r="AS52" s="75"/>
    </row>
    <row r="53" spans="1:45" s="1" customFormat="1" ht="13.5">
      <c r="A53" s="24">
        <v>51</v>
      </c>
      <c r="B53" s="27">
        <v>105751</v>
      </c>
      <c r="C53" s="30" t="s">
        <v>132</v>
      </c>
      <c r="D53" s="27" t="s">
        <v>102</v>
      </c>
      <c r="E53" s="27"/>
      <c r="F53" s="18" t="s">
        <v>34</v>
      </c>
      <c r="G53" s="29"/>
      <c r="H53" s="18">
        <v>100</v>
      </c>
      <c r="I53" s="49">
        <f t="shared" si="8"/>
        <v>400</v>
      </c>
      <c r="J53" s="24">
        <v>10395</v>
      </c>
      <c r="K53" s="45">
        <f>VLOOKUP(B:B,'[1]CXMDXSHZ'!$A:$D,3,0)</f>
        <v>6619.44</v>
      </c>
      <c r="L53" s="51">
        <f t="shared" si="1"/>
        <v>0.6367907647907648</v>
      </c>
      <c r="M53" s="52"/>
      <c r="N53" s="52"/>
      <c r="O53" s="52"/>
      <c r="P53" s="53" t="s">
        <v>501</v>
      </c>
      <c r="Q53" s="53">
        <v>11197.88</v>
      </c>
      <c r="R53" s="55">
        <f t="shared" si="2"/>
        <v>1.077237133237133</v>
      </c>
      <c r="S53" s="52">
        <v>100</v>
      </c>
      <c r="T53" s="52">
        <v>200</v>
      </c>
      <c r="U53" s="45" t="s">
        <v>460</v>
      </c>
      <c r="V53" s="45">
        <v>6193.88</v>
      </c>
      <c r="W53" s="57">
        <f t="shared" si="3"/>
        <v>0.5958518518518519</v>
      </c>
      <c r="X53" s="52"/>
      <c r="Y53" s="52"/>
      <c r="Z53" s="45"/>
      <c r="AA53" s="45">
        <v>5170.75</v>
      </c>
      <c r="AB53" s="51">
        <f t="shared" si="4"/>
        <v>0.49742664742664744</v>
      </c>
      <c r="AC53" s="52"/>
      <c r="AD53" s="52"/>
      <c r="AE53" s="45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>
        <f t="shared" si="5"/>
        <v>41580</v>
      </c>
      <c r="AQ53" s="64">
        <f t="shared" si="6"/>
        <v>29181.95</v>
      </c>
      <c r="AR53" s="74">
        <f t="shared" si="7"/>
        <v>0.7018265993265993</v>
      </c>
      <c r="AS53" s="75"/>
    </row>
    <row r="54" spans="1:45" s="1" customFormat="1" ht="13.5">
      <c r="A54" s="17">
        <v>52</v>
      </c>
      <c r="B54" s="22">
        <v>117184</v>
      </c>
      <c r="C54" s="23" t="s">
        <v>134</v>
      </c>
      <c r="D54" s="18" t="s">
        <v>102</v>
      </c>
      <c r="E54" s="18">
        <v>7</v>
      </c>
      <c r="F54" s="18" t="s">
        <v>34</v>
      </c>
      <c r="G54" s="29"/>
      <c r="H54" s="18">
        <v>100</v>
      </c>
      <c r="I54" s="49">
        <f t="shared" si="8"/>
        <v>400</v>
      </c>
      <c r="J54" s="50">
        <v>10395</v>
      </c>
      <c r="K54" s="45">
        <f>VLOOKUP(B:B,'[1]CXMDXSHZ'!$A:$D,3,0)</f>
        <v>6354.06</v>
      </c>
      <c r="L54" s="51">
        <f t="shared" si="1"/>
        <v>0.6112611832611833</v>
      </c>
      <c r="M54" s="52"/>
      <c r="N54" s="52"/>
      <c r="O54" s="52"/>
      <c r="P54" s="45" t="s">
        <v>502</v>
      </c>
      <c r="Q54" s="45">
        <v>6293.55</v>
      </c>
      <c r="R54" s="51">
        <f t="shared" si="2"/>
        <v>0.6054401154401154</v>
      </c>
      <c r="S54" s="52"/>
      <c r="T54" s="52"/>
      <c r="U54" s="45"/>
      <c r="V54" s="45">
        <v>10399.52</v>
      </c>
      <c r="W54" s="54">
        <f t="shared" si="3"/>
        <v>1.0004348244348245</v>
      </c>
      <c r="X54" s="52">
        <v>100</v>
      </c>
      <c r="Y54" s="52">
        <v>100</v>
      </c>
      <c r="Z54" s="45" t="s">
        <v>460</v>
      </c>
      <c r="AA54" s="45">
        <v>5884.95</v>
      </c>
      <c r="AB54" s="51">
        <f t="shared" si="4"/>
        <v>0.5661327561327562</v>
      </c>
      <c r="AC54" s="52"/>
      <c r="AD54" s="52"/>
      <c r="AE54" s="45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>
        <f t="shared" si="5"/>
        <v>41580</v>
      </c>
      <c r="AQ54" s="64">
        <f t="shared" si="6"/>
        <v>28932.08</v>
      </c>
      <c r="AR54" s="74">
        <f t="shared" si="7"/>
        <v>0.6958172198172199</v>
      </c>
      <c r="AS54" s="75"/>
    </row>
    <row r="55" spans="1:45" s="1" customFormat="1" ht="13.5">
      <c r="A55" s="17">
        <v>53</v>
      </c>
      <c r="B55" s="18">
        <v>598</v>
      </c>
      <c r="C55" s="19" t="s">
        <v>136</v>
      </c>
      <c r="D55" s="18" t="s">
        <v>102</v>
      </c>
      <c r="E55" s="18"/>
      <c r="F55" s="18" t="s">
        <v>34</v>
      </c>
      <c r="G55" s="29"/>
      <c r="H55" s="18">
        <v>100</v>
      </c>
      <c r="I55" s="49">
        <f t="shared" si="8"/>
        <v>400</v>
      </c>
      <c r="J55" s="50">
        <v>10890</v>
      </c>
      <c r="K55" s="45">
        <f>VLOOKUP(B:B,'[1]CXMDXSHZ'!$A:$D,3,0)</f>
        <v>6948.02</v>
      </c>
      <c r="L55" s="51">
        <f t="shared" si="1"/>
        <v>0.638018365472911</v>
      </c>
      <c r="M55" s="52"/>
      <c r="N55" s="52"/>
      <c r="O55" s="52"/>
      <c r="P55" s="45" t="s">
        <v>503</v>
      </c>
      <c r="Q55" s="45">
        <v>11107.45</v>
      </c>
      <c r="R55" s="54">
        <f t="shared" si="2"/>
        <v>1.0199678604224058</v>
      </c>
      <c r="S55" s="52">
        <v>100</v>
      </c>
      <c r="T55" s="52">
        <v>100</v>
      </c>
      <c r="U55" s="45" t="s">
        <v>460</v>
      </c>
      <c r="V55" s="45">
        <v>5272.8</v>
      </c>
      <c r="W55" s="51">
        <f t="shared" si="3"/>
        <v>0.48418732782369145</v>
      </c>
      <c r="X55" s="52"/>
      <c r="Y55" s="52"/>
      <c r="Z55" s="45"/>
      <c r="AA55" s="45">
        <v>4705.81</v>
      </c>
      <c r="AB55" s="51">
        <f t="shared" si="4"/>
        <v>0.4321221303948577</v>
      </c>
      <c r="AC55" s="52"/>
      <c r="AD55" s="52"/>
      <c r="AE55" s="45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>
        <f t="shared" si="5"/>
        <v>43560</v>
      </c>
      <c r="AQ55" s="64">
        <f t="shared" si="6"/>
        <v>28034.08</v>
      </c>
      <c r="AR55" s="74">
        <f t="shared" si="7"/>
        <v>0.6435739210284666</v>
      </c>
      <c r="AS55" s="75"/>
    </row>
    <row r="56" spans="1:45" s="1" customFormat="1" ht="40.5">
      <c r="A56" s="36">
        <v>54</v>
      </c>
      <c r="B56" s="37">
        <v>377</v>
      </c>
      <c r="C56" s="38" t="s">
        <v>138</v>
      </c>
      <c r="D56" s="37" t="s">
        <v>102</v>
      </c>
      <c r="E56" s="37">
        <v>8</v>
      </c>
      <c r="F56" s="39" t="s">
        <v>31</v>
      </c>
      <c r="G56" s="40" t="s">
        <v>139</v>
      </c>
      <c r="H56" s="37">
        <v>100</v>
      </c>
      <c r="I56" s="49">
        <f t="shared" si="8"/>
        <v>400</v>
      </c>
      <c r="J56" s="50">
        <v>12045</v>
      </c>
      <c r="K56" s="45">
        <f>VLOOKUP(B:B,'[1]CXMDXSHZ'!$A:$D,3,0)</f>
        <v>3105.83</v>
      </c>
      <c r="L56" s="51">
        <f t="shared" si="1"/>
        <v>0.2578522208385222</v>
      </c>
      <c r="M56" s="52"/>
      <c r="N56" s="52"/>
      <c r="O56" s="52"/>
      <c r="P56" s="45" t="s">
        <v>373</v>
      </c>
      <c r="Q56" s="45">
        <v>20246.55</v>
      </c>
      <c r="R56" s="54">
        <f t="shared" si="2"/>
        <v>1.680909090909091</v>
      </c>
      <c r="S56" s="52">
        <v>100</v>
      </c>
      <c r="T56" s="52">
        <v>100</v>
      </c>
      <c r="U56" s="45" t="s">
        <v>472</v>
      </c>
      <c r="V56" s="45">
        <v>15961.28</v>
      </c>
      <c r="W56" s="54">
        <f t="shared" si="3"/>
        <v>1.3251374014113741</v>
      </c>
      <c r="X56" s="52">
        <v>100</v>
      </c>
      <c r="Y56" s="52">
        <v>100</v>
      </c>
      <c r="Z56" s="45" t="s">
        <v>460</v>
      </c>
      <c r="AA56" s="45">
        <v>13488.73</v>
      </c>
      <c r="AB56" s="54">
        <f t="shared" si="4"/>
        <v>1.1198613532586135</v>
      </c>
      <c r="AC56" s="52">
        <v>100</v>
      </c>
      <c r="AD56" s="52">
        <v>100</v>
      </c>
      <c r="AE56" s="45" t="s">
        <v>472</v>
      </c>
      <c r="AF56" s="45">
        <f>VLOOKUP(B:B,'[2]CXMDXSHZ'!$B:$D,3,0)</f>
        <v>8732.98</v>
      </c>
      <c r="AG56" s="51">
        <f>AF56/J56</f>
        <v>0.7250294728102947</v>
      </c>
      <c r="AH56" s="52"/>
      <c r="AI56" s="52"/>
      <c r="AJ56" s="45"/>
      <c r="AK56" s="64">
        <f>VLOOKUP(B:B,'[3]CXMDXSHZ'!$B:$D,3,0)</f>
        <v>8321.04</v>
      </c>
      <c r="AL56" s="65">
        <f>AK56/J56</f>
        <v>0.690829389788294</v>
      </c>
      <c r="AM56" s="64"/>
      <c r="AN56" s="64"/>
      <c r="AO56" s="64"/>
      <c r="AP56" s="45">
        <f t="shared" si="5"/>
        <v>48180</v>
      </c>
      <c r="AQ56" s="45">
        <f t="shared" si="6"/>
        <v>52802.39</v>
      </c>
      <c r="AR56" s="69">
        <f t="shared" si="7"/>
        <v>1.0959400166044002</v>
      </c>
      <c r="AS56" s="76">
        <v>100</v>
      </c>
    </row>
    <row r="57" spans="1:45" s="1" customFormat="1" ht="13.5">
      <c r="A57" s="36">
        <v>55</v>
      </c>
      <c r="B57" s="37">
        <v>724</v>
      </c>
      <c r="C57" s="38" t="s">
        <v>140</v>
      </c>
      <c r="D57" s="37" t="s">
        <v>102</v>
      </c>
      <c r="E57" s="37"/>
      <c r="F57" s="39" t="s">
        <v>31</v>
      </c>
      <c r="G57" s="40" t="s">
        <v>31</v>
      </c>
      <c r="H57" s="37">
        <v>100</v>
      </c>
      <c r="I57" s="49">
        <f t="shared" si="8"/>
        <v>400</v>
      </c>
      <c r="J57" s="50">
        <v>12540</v>
      </c>
      <c r="K57" s="45">
        <f>VLOOKUP(B:B,'[1]CXMDXSHZ'!$A:$D,3,0)</f>
        <v>6232.09</v>
      </c>
      <c r="L57" s="51">
        <f t="shared" si="1"/>
        <v>0.4969768740031898</v>
      </c>
      <c r="M57" s="52"/>
      <c r="N57" s="52"/>
      <c r="O57" s="52"/>
      <c r="P57" s="45" t="s">
        <v>504</v>
      </c>
      <c r="Q57" s="45">
        <v>13065.71</v>
      </c>
      <c r="R57" s="51">
        <f t="shared" si="2"/>
        <v>1.0419226475279106</v>
      </c>
      <c r="S57" s="52">
        <v>100</v>
      </c>
      <c r="T57" s="52"/>
      <c r="U57" s="45"/>
      <c r="V57" s="45">
        <v>15083.84</v>
      </c>
      <c r="W57" s="51">
        <f t="shared" si="3"/>
        <v>1.2028580542264753</v>
      </c>
      <c r="X57" s="52">
        <v>100</v>
      </c>
      <c r="Y57" s="52"/>
      <c r="Z57" s="45"/>
      <c r="AA57" s="45">
        <v>12603.92</v>
      </c>
      <c r="AB57" s="54">
        <f t="shared" si="4"/>
        <v>1.0050972886762362</v>
      </c>
      <c r="AC57" s="52">
        <v>100</v>
      </c>
      <c r="AD57" s="52"/>
      <c r="AE57" s="45"/>
      <c r="AF57" s="45">
        <f>VLOOKUP(B:B,'[2]CXMDXSHZ'!$B:$D,3,0)</f>
        <v>6834.72</v>
      </c>
      <c r="AG57" s="51">
        <f>AF57/J57</f>
        <v>0.5450334928229665</v>
      </c>
      <c r="AH57" s="52"/>
      <c r="AI57" s="52"/>
      <c r="AJ57" s="45"/>
      <c r="AK57" s="64">
        <f>VLOOKUP(B:B,'[3]CXMDXSHZ'!$B:$D,3,0)</f>
        <v>6792.26</v>
      </c>
      <c r="AL57" s="65">
        <f>AK57/J57</f>
        <v>0.5416475279106858</v>
      </c>
      <c r="AM57" s="64"/>
      <c r="AN57" s="64"/>
      <c r="AO57" s="64"/>
      <c r="AP57" s="64">
        <f t="shared" si="5"/>
        <v>50160</v>
      </c>
      <c r="AQ57" s="64">
        <f t="shared" si="6"/>
        <v>46985.56</v>
      </c>
      <c r="AR57" s="74">
        <f t="shared" si="7"/>
        <v>0.9367137161084529</v>
      </c>
      <c r="AS57" s="75"/>
    </row>
    <row r="58" spans="1:45" s="1" customFormat="1" ht="13.5">
      <c r="A58" s="24">
        <v>56</v>
      </c>
      <c r="B58" s="25">
        <v>118074</v>
      </c>
      <c r="C58" s="26" t="s">
        <v>141</v>
      </c>
      <c r="D58" s="27" t="s">
        <v>102</v>
      </c>
      <c r="E58" s="27">
        <v>9</v>
      </c>
      <c r="F58" s="18" t="s">
        <v>34</v>
      </c>
      <c r="G58" s="29"/>
      <c r="H58" s="18">
        <v>150</v>
      </c>
      <c r="I58" s="49">
        <f t="shared" si="8"/>
        <v>600</v>
      </c>
      <c r="J58" s="24">
        <v>12078</v>
      </c>
      <c r="K58" s="45">
        <f>VLOOKUP(B:B,'[1]CXMDXSHZ'!$A:$D,3,0)</f>
        <v>12652.22</v>
      </c>
      <c r="L58" s="51">
        <f t="shared" si="1"/>
        <v>1.0475426395098526</v>
      </c>
      <c r="M58" s="59">
        <v>150</v>
      </c>
      <c r="N58" s="52"/>
      <c r="O58" s="52"/>
      <c r="P58" s="53" t="s">
        <v>378</v>
      </c>
      <c r="Q58" s="53">
        <v>12396.24</v>
      </c>
      <c r="R58" s="57">
        <f t="shared" si="2"/>
        <v>1.0263487332339791</v>
      </c>
      <c r="S58" s="52">
        <v>150</v>
      </c>
      <c r="T58" s="52"/>
      <c r="U58" s="45"/>
      <c r="V58" s="45">
        <v>13409.94</v>
      </c>
      <c r="W58" s="55">
        <f t="shared" si="3"/>
        <v>1.1102781917536015</v>
      </c>
      <c r="X58" s="49">
        <v>150</v>
      </c>
      <c r="Y58" s="52">
        <v>150</v>
      </c>
      <c r="Z58" s="45" t="s">
        <v>472</v>
      </c>
      <c r="AA58" s="45">
        <v>10557.87</v>
      </c>
      <c r="AB58" s="51">
        <f t="shared" si="4"/>
        <v>0.8741405861897665</v>
      </c>
      <c r="AC58" s="52"/>
      <c r="AD58" s="52"/>
      <c r="AE58" s="45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45">
        <f t="shared" si="5"/>
        <v>48312</v>
      </c>
      <c r="AQ58" s="45">
        <f t="shared" si="6"/>
        <v>49016.270000000004</v>
      </c>
      <c r="AR58" s="69">
        <f t="shared" si="7"/>
        <v>1.0145775376718</v>
      </c>
      <c r="AS58" s="76">
        <v>150</v>
      </c>
    </row>
    <row r="59" spans="1:45" s="1" customFormat="1" ht="13.5">
      <c r="A59" s="24">
        <v>57</v>
      </c>
      <c r="B59" s="27">
        <v>737</v>
      </c>
      <c r="C59" s="30" t="s">
        <v>143</v>
      </c>
      <c r="D59" s="27" t="s">
        <v>102</v>
      </c>
      <c r="E59" s="27"/>
      <c r="F59" s="18" t="s">
        <v>34</v>
      </c>
      <c r="G59" s="29"/>
      <c r="H59" s="18">
        <v>150</v>
      </c>
      <c r="I59" s="49">
        <f t="shared" si="8"/>
        <v>600</v>
      </c>
      <c r="J59" s="24">
        <v>12210</v>
      </c>
      <c r="K59" s="45">
        <f>VLOOKUP(B:B,'[1]CXMDXSHZ'!$A:$D,3,0)</f>
        <v>12885.08</v>
      </c>
      <c r="L59" s="54">
        <f t="shared" si="1"/>
        <v>1.0552891072891073</v>
      </c>
      <c r="M59" s="52">
        <v>150</v>
      </c>
      <c r="N59" s="52">
        <v>150</v>
      </c>
      <c r="O59" s="52"/>
      <c r="P59" s="53" t="s">
        <v>505</v>
      </c>
      <c r="Q59" s="53">
        <v>6611.94</v>
      </c>
      <c r="R59" s="57">
        <f t="shared" si="2"/>
        <v>0.5415184275184275</v>
      </c>
      <c r="S59" s="52"/>
      <c r="T59" s="52"/>
      <c r="U59" s="45"/>
      <c r="V59" s="45">
        <v>13202.63</v>
      </c>
      <c r="W59" s="57">
        <f t="shared" si="3"/>
        <v>1.0812964782964782</v>
      </c>
      <c r="X59" s="49">
        <v>150</v>
      </c>
      <c r="Y59" s="52"/>
      <c r="Z59" s="45"/>
      <c r="AA59" s="45">
        <v>14388.25</v>
      </c>
      <c r="AB59" s="54">
        <f t="shared" si="4"/>
        <v>1.1783988533988534</v>
      </c>
      <c r="AC59" s="52">
        <v>150</v>
      </c>
      <c r="AD59" s="52">
        <v>300</v>
      </c>
      <c r="AE59" s="45" t="s">
        <v>460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>
        <f t="shared" si="5"/>
        <v>48840</v>
      </c>
      <c r="AQ59" s="64">
        <f t="shared" si="6"/>
        <v>47087.9</v>
      </c>
      <c r="AR59" s="74">
        <f t="shared" si="7"/>
        <v>0.9641257166257167</v>
      </c>
      <c r="AS59" s="75"/>
    </row>
    <row r="60" spans="1:45" s="1" customFormat="1" ht="13.5">
      <c r="A60" s="24">
        <v>58</v>
      </c>
      <c r="B60" s="27">
        <v>387</v>
      </c>
      <c r="C60" s="30" t="s">
        <v>145</v>
      </c>
      <c r="D60" s="27" t="s">
        <v>102</v>
      </c>
      <c r="E60" s="27"/>
      <c r="F60" s="18" t="s">
        <v>34</v>
      </c>
      <c r="G60" s="29"/>
      <c r="H60" s="18">
        <v>150</v>
      </c>
      <c r="I60" s="49">
        <f t="shared" si="8"/>
        <v>600</v>
      </c>
      <c r="J60" s="24">
        <v>12210</v>
      </c>
      <c r="K60" s="45">
        <f>VLOOKUP(B:B,'[1]CXMDXSHZ'!$A:$D,3,0)</f>
        <v>8819.74</v>
      </c>
      <c r="L60" s="51">
        <f t="shared" si="1"/>
        <v>0.7223374283374283</v>
      </c>
      <c r="M60" s="52"/>
      <c r="N60" s="52"/>
      <c r="O60" s="52"/>
      <c r="P60" s="53" t="s">
        <v>373</v>
      </c>
      <c r="Q60" s="53">
        <v>12889.39</v>
      </c>
      <c r="R60" s="55">
        <f t="shared" si="2"/>
        <v>1.0556420966420965</v>
      </c>
      <c r="S60" s="52">
        <v>150</v>
      </c>
      <c r="T60" s="52">
        <v>150</v>
      </c>
      <c r="U60" s="45" t="s">
        <v>460</v>
      </c>
      <c r="V60" s="45">
        <v>12421.57</v>
      </c>
      <c r="W60" s="57">
        <f t="shared" si="3"/>
        <v>1.0173276003276004</v>
      </c>
      <c r="X60" s="49">
        <v>150</v>
      </c>
      <c r="Y60" s="52"/>
      <c r="Z60" s="45"/>
      <c r="AA60" s="45">
        <v>5456.28</v>
      </c>
      <c r="AB60" s="51">
        <f t="shared" si="4"/>
        <v>0.44686977886977886</v>
      </c>
      <c r="AC60" s="52"/>
      <c r="AD60" s="52"/>
      <c r="AE60" s="45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>
        <f t="shared" si="5"/>
        <v>48840</v>
      </c>
      <c r="AQ60" s="64">
        <f t="shared" si="6"/>
        <v>39586.979999999996</v>
      </c>
      <c r="AR60" s="74">
        <f t="shared" si="7"/>
        <v>0.8105442260442259</v>
      </c>
      <c r="AS60" s="75"/>
    </row>
    <row r="61" spans="1:45" s="1" customFormat="1" ht="13.5">
      <c r="A61" s="17">
        <v>59</v>
      </c>
      <c r="B61" s="18">
        <v>511</v>
      </c>
      <c r="C61" s="19" t="s">
        <v>147</v>
      </c>
      <c r="D61" s="18" t="s">
        <v>102</v>
      </c>
      <c r="E61" s="18">
        <v>10</v>
      </c>
      <c r="F61" s="18" t="s">
        <v>34</v>
      </c>
      <c r="G61" s="29"/>
      <c r="H61" s="18">
        <v>150</v>
      </c>
      <c r="I61" s="49">
        <f t="shared" si="8"/>
        <v>600</v>
      </c>
      <c r="J61" s="50">
        <v>13860</v>
      </c>
      <c r="K61" s="45">
        <f>VLOOKUP(B:B,'[1]CXMDXSHZ'!$A:$D,3,0)</f>
        <v>14055.17</v>
      </c>
      <c r="L61" s="54">
        <f t="shared" si="1"/>
        <v>1.0140815295815295</v>
      </c>
      <c r="M61" s="52">
        <v>150</v>
      </c>
      <c r="N61" s="52">
        <v>150</v>
      </c>
      <c r="O61" s="52"/>
      <c r="P61" s="45" t="s">
        <v>506</v>
      </c>
      <c r="Q61" s="45">
        <v>5686.84</v>
      </c>
      <c r="R61" s="51">
        <f t="shared" si="2"/>
        <v>0.41030591630591634</v>
      </c>
      <c r="S61" s="52"/>
      <c r="T61" s="52"/>
      <c r="U61" s="45"/>
      <c r="V61" s="45">
        <v>16730.26</v>
      </c>
      <c r="W61" s="54">
        <f t="shared" si="3"/>
        <v>1.207089466089466</v>
      </c>
      <c r="X61" s="52">
        <v>150</v>
      </c>
      <c r="Y61" s="52">
        <v>150</v>
      </c>
      <c r="Z61" s="45" t="s">
        <v>460</v>
      </c>
      <c r="AA61" s="45">
        <v>14095.75</v>
      </c>
      <c r="AB61" s="54">
        <f t="shared" si="4"/>
        <v>1.0170093795093795</v>
      </c>
      <c r="AC61" s="52">
        <v>150</v>
      </c>
      <c r="AD61" s="52">
        <v>150</v>
      </c>
      <c r="AE61" s="45" t="s">
        <v>460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>
        <f t="shared" si="5"/>
        <v>55440</v>
      </c>
      <c r="AQ61" s="64">
        <f t="shared" si="6"/>
        <v>50568.020000000004</v>
      </c>
      <c r="AR61" s="74">
        <f t="shared" si="7"/>
        <v>0.9121215728715729</v>
      </c>
      <c r="AS61" s="75"/>
    </row>
    <row r="62" spans="1:45" s="1" customFormat="1" ht="13.5">
      <c r="A62" s="17">
        <v>60</v>
      </c>
      <c r="B62" s="18">
        <v>373</v>
      </c>
      <c r="C62" s="19" t="s">
        <v>149</v>
      </c>
      <c r="D62" s="18" t="s">
        <v>102</v>
      </c>
      <c r="E62" s="18"/>
      <c r="F62" s="18" t="s">
        <v>34</v>
      </c>
      <c r="G62" s="29"/>
      <c r="H62" s="18">
        <v>150</v>
      </c>
      <c r="I62" s="49">
        <f t="shared" si="8"/>
        <v>600</v>
      </c>
      <c r="J62" s="50">
        <v>14520</v>
      </c>
      <c r="K62" s="45">
        <f>VLOOKUP(B:B,'[1]CXMDXSHZ'!$A:$D,3,0)</f>
        <v>8187.23</v>
      </c>
      <c r="L62" s="51">
        <f t="shared" si="1"/>
        <v>0.5638588154269972</v>
      </c>
      <c r="M62" s="52"/>
      <c r="N62" s="52"/>
      <c r="O62" s="52"/>
      <c r="P62" s="45" t="s">
        <v>507</v>
      </c>
      <c r="Q62" s="45">
        <v>14560.67</v>
      </c>
      <c r="R62" s="54">
        <f t="shared" si="2"/>
        <v>1.002800964187328</v>
      </c>
      <c r="S62" s="52">
        <v>150</v>
      </c>
      <c r="T62" s="52">
        <v>150</v>
      </c>
      <c r="U62" s="45" t="s">
        <v>460</v>
      </c>
      <c r="V62" s="45">
        <v>10993.57</v>
      </c>
      <c r="W62" s="51">
        <f t="shared" si="3"/>
        <v>0.7571329201101928</v>
      </c>
      <c r="X62" s="52"/>
      <c r="Y62" s="52"/>
      <c r="Z62" s="45"/>
      <c r="AA62" s="45">
        <v>11177.74</v>
      </c>
      <c r="AB62" s="51">
        <f t="shared" si="4"/>
        <v>0.7698168044077135</v>
      </c>
      <c r="AC62" s="52"/>
      <c r="AD62" s="52"/>
      <c r="AE62" s="45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>
        <f t="shared" si="5"/>
        <v>58080</v>
      </c>
      <c r="AQ62" s="64">
        <f t="shared" si="6"/>
        <v>44919.21</v>
      </c>
      <c r="AR62" s="74">
        <f t="shared" si="7"/>
        <v>0.7734023760330578</v>
      </c>
      <c r="AS62" s="75"/>
    </row>
    <row r="63" spans="1:45" s="1" customFormat="1" ht="13.5">
      <c r="A63" s="24">
        <v>61</v>
      </c>
      <c r="B63" s="27">
        <v>546</v>
      </c>
      <c r="C63" s="30" t="s">
        <v>151</v>
      </c>
      <c r="D63" s="27" t="s">
        <v>102</v>
      </c>
      <c r="E63" s="27">
        <v>11</v>
      </c>
      <c r="F63" s="18" t="s">
        <v>34</v>
      </c>
      <c r="G63" s="29"/>
      <c r="H63" s="18">
        <v>150</v>
      </c>
      <c r="I63" s="49">
        <f t="shared" si="8"/>
        <v>600</v>
      </c>
      <c r="J63" s="24">
        <v>15345</v>
      </c>
      <c r="K63" s="45">
        <f>VLOOKUP(B:B,'[1]CXMDXSHZ'!$A:$D,3,0)</f>
        <v>18004.7</v>
      </c>
      <c r="L63" s="54">
        <f t="shared" si="1"/>
        <v>1.173326816552623</v>
      </c>
      <c r="M63" s="52">
        <v>150</v>
      </c>
      <c r="N63" s="52">
        <v>200</v>
      </c>
      <c r="O63" s="52"/>
      <c r="P63" s="53" t="s">
        <v>508</v>
      </c>
      <c r="Q63" s="53">
        <v>8833.36</v>
      </c>
      <c r="R63" s="57">
        <f t="shared" si="2"/>
        <v>0.5756507005539264</v>
      </c>
      <c r="S63" s="52"/>
      <c r="T63" s="52"/>
      <c r="U63" s="45"/>
      <c r="V63" s="45">
        <v>6780.87</v>
      </c>
      <c r="W63" s="57">
        <f t="shared" si="3"/>
        <v>0.44189442815249264</v>
      </c>
      <c r="X63" s="52"/>
      <c r="Y63" s="52"/>
      <c r="Z63" s="45"/>
      <c r="AA63" s="45">
        <v>7934.91</v>
      </c>
      <c r="AB63" s="51">
        <f t="shared" si="4"/>
        <v>0.5171006842619745</v>
      </c>
      <c r="AC63" s="52"/>
      <c r="AD63" s="52"/>
      <c r="AE63" s="45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>
        <f t="shared" si="5"/>
        <v>61380</v>
      </c>
      <c r="AQ63" s="64">
        <f t="shared" si="6"/>
        <v>41553.84</v>
      </c>
      <c r="AR63" s="74">
        <f t="shared" si="7"/>
        <v>0.6769931573802541</v>
      </c>
      <c r="AS63" s="75"/>
    </row>
    <row r="64" spans="1:45" s="1" customFormat="1" ht="13.5">
      <c r="A64" s="24">
        <v>62</v>
      </c>
      <c r="B64" s="27">
        <v>712</v>
      </c>
      <c r="C64" s="30" t="s">
        <v>153</v>
      </c>
      <c r="D64" s="27" t="s">
        <v>102</v>
      </c>
      <c r="E64" s="27"/>
      <c r="F64" s="18" t="s">
        <v>34</v>
      </c>
      <c r="G64" s="29"/>
      <c r="H64" s="18">
        <v>150</v>
      </c>
      <c r="I64" s="49">
        <v>600</v>
      </c>
      <c r="J64" s="24">
        <v>15510</v>
      </c>
      <c r="K64" s="45">
        <f>VLOOKUP(B:B,'[1]CXMDXSHZ'!$A:$D,3,0)</f>
        <v>7710.46</v>
      </c>
      <c r="L64" s="51">
        <f t="shared" si="1"/>
        <v>0.49712830431979366</v>
      </c>
      <c r="M64" s="52"/>
      <c r="N64" s="52"/>
      <c r="O64" s="52"/>
      <c r="P64" s="53" t="s">
        <v>441</v>
      </c>
      <c r="Q64" s="53">
        <v>7652.56</v>
      </c>
      <c r="R64" s="57">
        <f t="shared" si="2"/>
        <v>0.4933952288845906</v>
      </c>
      <c r="S64" s="52"/>
      <c r="T64" s="52"/>
      <c r="U64" s="45"/>
      <c r="V64" s="45">
        <v>8079.57</v>
      </c>
      <c r="W64" s="57">
        <f t="shared" si="3"/>
        <v>0.520926499032882</v>
      </c>
      <c r="X64" s="52"/>
      <c r="Y64" s="52"/>
      <c r="Z64" s="45"/>
      <c r="AA64" s="45">
        <v>7380.33</v>
      </c>
      <c r="AB64" s="51">
        <f t="shared" si="4"/>
        <v>0.47584332688588005</v>
      </c>
      <c r="AC64" s="52"/>
      <c r="AD64" s="52"/>
      <c r="AE64" s="45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>
        <f t="shared" si="5"/>
        <v>62040</v>
      </c>
      <c r="AQ64" s="64">
        <f t="shared" si="6"/>
        <v>30822.92</v>
      </c>
      <c r="AR64" s="74">
        <f t="shared" si="7"/>
        <v>0.4968233397807866</v>
      </c>
      <c r="AS64" s="75"/>
    </row>
    <row r="65" spans="1:45" s="1" customFormat="1" ht="13.5">
      <c r="A65" s="17">
        <v>63</v>
      </c>
      <c r="B65" s="18">
        <v>707</v>
      </c>
      <c r="C65" s="19" t="s">
        <v>155</v>
      </c>
      <c r="D65" s="18" t="s">
        <v>102</v>
      </c>
      <c r="E65" s="18">
        <v>12</v>
      </c>
      <c r="F65" s="18" t="s">
        <v>34</v>
      </c>
      <c r="G65" s="29"/>
      <c r="H65" s="18">
        <v>200</v>
      </c>
      <c r="I65" s="49">
        <f aca="true" t="shared" si="9" ref="I65:I128">H65*4</f>
        <v>800</v>
      </c>
      <c r="J65" s="50">
        <v>16500</v>
      </c>
      <c r="K65" s="45">
        <f>VLOOKUP(B:B,'[1]CXMDXSHZ'!$A:$D,3,0)</f>
        <v>16822.26</v>
      </c>
      <c r="L65" s="51">
        <f t="shared" si="1"/>
        <v>1.019530909090909</v>
      </c>
      <c r="M65" s="52">
        <v>200</v>
      </c>
      <c r="N65" s="52"/>
      <c r="O65" s="52"/>
      <c r="P65" s="45" t="s">
        <v>387</v>
      </c>
      <c r="Q65" s="45">
        <v>17274.68</v>
      </c>
      <c r="R65" s="51">
        <f t="shared" si="2"/>
        <v>1.0469503030303031</v>
      </c>
      <c r="S65" s="52">
        <v>200</v>
      </c>
      <c r="T65" s="52"/>
      <c r="U65" s="45"/>
      <c r="V65" s="45">
        <v>17692.03</v>
      </c>
      <c r="W65" s="51">
        <f t="shared" si="3"/>
        <v>1.0722442424242424</v>
      </c>
      <c r="X65" s="52">
        <v>200</v>
      </c>
      <c r="Y65" s="52"/>
      <c r="Z65" s="45"/>
      <c r="AA65" s="45">
        <v>15435.83</v>
      </c>
      <c r="AB65" s="51">
        <f t="shared" si="4"/>
        <v>0.9355048484848485</v>
      </c>
      <c r="AC65" s="52"/>
      <c r="AD65" s="52"/>
      <c r="AE65" s="45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45">
        <f t="shared" si="5"/>
        <v>66000</v>
      </c>
      <c r="AQ65" s="45">
        <f t="shared" si="6"/>
        <v>67224.8</v>
      </c>
      <c r="AR65" s="69">
        <f t="shared" si="7"/>
        <v>1.0185575757575758</v>
      </c>
      <c r="AS65" s="76">
        <v>200</v>
      </c>
    </row>
    <row r="66" spans="1:45" s="1" customFormat="1" ht="13.5">
      <c r="A66" s="17">
        <v>64</v>
      </c>
      <c r="B66" s="18">
        <v>571</v>
      </c>
      <c r="C66" s="19" t="s">
        <v>157</v>
      </c>
      <c r="D66" s="18" t="s">
        <v>102</v>
      </c>
      <c r="E66" s="18"/>
      <c r="F66" s="18" t="s">
        <v>34</v>
      </c>
      <c r="G66" s="29"/>
      <c r="H66" s="18">
        <v>200</v>
      </c>
      <c r="I66" s="49">
        <f t="shared" si="9"/>
        <v>800</v>
      </c>
      <c r="J66" s="50">
        <v>17920</v>
      </c>
      <c r="K66" s="45">
        <f>VLOOKUP(B:B,'[1]CXMDXSHZ'!$A:$D,3,0)</f>
        <v>22116.2</v>
      </c>
      <c r="L66" s="54">
        <f t="shared" si="1"/>
        <v>1.2341629464285715</v>
      </c>
      <c r="M66" s="52">
        <v>200</v>
      </c>
      <c r="N66" s="52">
        <v>200</v>
      </c>
      <c r="O66" s="52"/>
      <c r="P66" s="45" t="s">
        <v>383</v>
      </c>
      <c r="Q66" s="45">
        <v>31636.08</v>
      </c>
      <c r="R66" s="54">
        <f t="shared" si="2"/>
        <v>1.76540625</v>
      </c>
      <c r="S66" s="52">
        <v>200</v>
      </c>
      <c r="T66" s="52">
        <v>200</v>
      </c>
      <c r="U66" s="45" t="s">
        <v>460</v>
      </c>
      <c r="V66" s="45">
        <v>21275.37</v>
      </c>
      <c r="W66" s="54">
        <f t="shared" si="3"/>
        <v>1.1872416294642856</v>
      </c>
      <c r="X66" s="52">
        <v>200</v>
      </c>
      <c r="Y66" s="52">
        <v>200</v>
      </c>
      <c r="Z66" s="45" t="s">
        <v>472</v>
      </c>
      <c r="AA66" s="45">
        <v>20821.43</v>
      </c>
      <c r="AB66" s="54">
        <f t="shared" si="4"/>
        <v>1.16191015625</v>
      </c>
      <c r="AC66" s="52">
        <v>200</v>
      </c>
      <c r="AD66" s="52">
        <v>200</v>
      </c>
      <c r="AE66" s="45" t="s">
        <v>460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45">
        <f t="shared" si="5"/>
        <v>71680</v>
      </c>
      <c r="AQ66" s="45">
        <f t="shared" si="6"/>
        <v>95849.07999999999</v>
      </c>
      <c r="AR66" s="69">
        <f t="shared" si="7"/>
        <v>1.337180245535714</v>
      </c>
      <c r="AS66" s="70"/>
    </row>
    <row r="67" spans="1:45" s="1" customFormat="1" ht="13.5">
      <c r="A67" s="24">
        <v>65</v>
      </c>
      <c r="B67" s="27">
        <v>114848</v>
      </c>
      <c r="C67" s="30" t="s">
        <v>159</v>
      </c>
      <c r="D67" s="27" t="s">
        <v>102</v>
      </c>
      <c r="E67" s="27">
        <v>13</v>
      </c>
      <c r="F67" s="18" t="s">
        <v>34</v>
      </c>
      <c r="G67" s="29"/>
      <c r="H67" s="18">
        <v>50</v>
      </c>
      <c r="I67" s="49">
        <f t="shared" si="9"/>
        <v>200</v>
      </c>
      <c r="J67" s="24">
        <v>5000</v>
      </c>
      <c r="K67" s="45">
        <f>VLOOKUP(B:B,'[1]CXMDXSHZ'!$A:$D,3,0)</f>
        <v>5006.22</v>
      </c>
      <c r="L67" s="54">
        <f aca="true" t="shared" si="10" ref="L67:L130">K67/J67</f>
        <v>1.001244</v>
      </c>
      <c r="M67" s="52">
        <v>50</v>
      </c>
      <c r="N67" s="52">
        <v>50</v>
      </c>
      <c r="O67" s="52"/>
      <c r="P67" s="53" t="s">
        <v>509</v>
      </c>
      <c r="Q67" s="53">
        <v>5016.46</v>
      </c>
      <c r="R67" s="57">
        <f aca="true" t="shared" si="11" ref="R67:R130">Q67/J67</f>
        <v>1.003292</v>
      </c>
      <c r="S67" s="52">
        <v>50</v>
      </c>
      <c r="T67" s="52">
        <v>50</v>
      </c>
      <c r="U67" s="45" t="s">
        <v>472</v>
      </c>
      <c r="V67" s="45">
        <v>2177.61</v>
      </c>
      <c r="W67" s="57">
        <f aca="true" t="shared" si="12" ref="W67:W130">V67/J67</f>
        <v>0.435522</v>
      </c>
      <c r="X67" s="52"/>
      <c r="Y67" s="52"/>
      <c r="Z67" s="45"/>
      <c r="AA67" s="45">
        <v>2606.36</v>
      </c>
      <c r="AB67" s="51">
        <f aca="true" t="shared" si="13" ref="AB67:AB130">AA67/J67</f>
        <v>0.5212720000000001</v>
      </c>
      <c r="AC67" s="52"/>
      <c r="AD67" s="52"/>
      <c r="AE67" s="45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>
        <f aca="true" t="shared" si="14" ref="AP67:AP130">J67*4</f>
        <v>20000</v>
      </c>
      <c r="AQ67" s="64">
        <f aca="true" t="shared" si="15" ref="AQ67:AQ130">K67+Q67+V67+AA67</f>
        <v>14806.650000000001</v>
      </c>
      <c r="AR67" s="74">
        <f aca="true" t="shared" si="16" ref="AR67:AR130">AQ67/AP67</f>
        <v>0.7403325000000001</v>
      </c>
      <c r="AS67" s="75"/>
    </row>
    <row r="68" spans="1:45" s="1" customFormat="1" ht="27">
      <c r="A68" s="17">
        <v>66</v>
      </c>
      <c r="B68" s="22">
        <v>119622</v>
      </c>
      <c r="C68" s="23" t="s">
        <v>161</v>
      </c>
      <c r="D68" s="18" t="s">
        <v>162</v>
      </c>
      <c r="E68" s="18">
        <v>1</v>
      </c>
      <c r="F68" s="18" t="s">
        <v>34</v>
      </c>
      <c r="G68" s="29"/>
      <c r="H68" s="18">
        <v>100</v>
      </c>
      <c r="I68" s="49">
        <f t="shared" si="9"/>
        <v>400</v>
      </c>
      <c r="J68" s="50">
        <v>7200</v>
      </c>
      <c r="K68" s="45">
        <f>VLOOKUP(B:B,'[1]CXMDXSHZ'!$A:$D,3,0)</f>
        <v>7359.95</v>
      </c>
      <c r="L68" s="63">
        <f t="shared" si="10"/>
        <v>1.0222152777777778</v>
      </c>
      <c r="M68" s="52">
        <v>100</v>
      </c>
      <c r="N68" s="52"/>
      <c r="O68" s="52"/>
      <c r="P68" s="45" t="s">
        <v>510</v>
      </c>
      <c r="Q68" s="45">
        <v>7240.9</v>
      </c>
      <c r="R68" s="54">
        <f t="shared" si="11"/>
        <v>1.0056805555555555</v>
      </c>
      <c r="S68" s="52">
        <v>100</v>
      </c>
      <c r="T68" s="52">
        <v>100</v>
      </c>
      <c r="U68" s="45" t="s">
        <v>460</v>
      </c>
      <c r="V68" s="45">
        <v>3279.01</v>
      </c>
      <c r="W68" s="51">
        <f t="shared" si="12"/>
        <v>0.4554180555555556</v>
      </c>
      <c r="X68" s="52"/>
      <c r="Y68" s="52"/>
      <c r="Z68" s="45"/>
      <c r="AA68" s="45">
        <v>7226.8</v>
      </c>
      <c r="AB68" s="54">
        <f t="shared" si="13"/>
        <v>1.0037222222222222</v>
      </c>
      <c r="AC68" s="52">
        <v>100</v>
      </c>
      <c r="AD68" s="52">
        <v>100</v>
      </c>
      <c r="AE68" s="45" t="s">
        <v>460</v>
      </c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>
        <f t="shared" si="14"/>
        <v>28800</v>
      </c>
      <c r="AQ68" s="64">
        <f t="shared" si="15"/>
        <v>25106.66</v>
      </c>
      <c r="AR68" s="74">
        <f t="shared" si="16"/>
        <v>0.8717590277777778</v>
      </c>
      <c r="AS68" s="75"/>
    </row>
    <row r="69" spans="1:45" s="1" customFormat="1" ht="13.5">
      <c r="A69" s="17">
        <v>67</v>
      </c>
      <c r="B69" s="18">
        <v>113299</v>
      </c>
      <c r="C69" s="19" t="s">
        <v>164</v>
      </c>
      <c r="D69" s="18" t="s">
        <v>162</v>
      </c>
      <c r="E69" s="18"/>
      <c r="F69" s="18" t="s">
        <v>34</v>
      </c>
      <c r="G69" s="29"/>
      <c r="H69" s="18">
        <v>100</v>
      </c>
      <c r="I69" s="49">
        <f t="shared" si="9"/>
        <v>400</v>
      </c>
      <c r="J69" s="50">
        <v>7740</v>
      </c>
      <c r="K69" s="45">
        <f>VLOOKUP(B:B,'[1]CXMDXSHZ'!$A:$D,3,0)</f>
        <v>8205.52</v>
      </c>
      <c r="L69" s="54">
        <f t="shared" si="10"/>
        <v>1.0601447028423774</v>
      </c>
      <c r="M69" s="52">
        <v>100</v>
      </c>
      <c r="N69" s="52">
        <v>100</v>
      </c>
      <c r="O69" s="52"/>
      <c r="P69" s="45" t="s">
        <v>511</v>
      </c>
      <c r="Q69" s="45">
        <v>5472.8</v>
      </c>
      <c r="R69" s="51">
        <f t="shared" si="11"/>
        <v>0.7070801033591732</v>
      </c>
      <c r="S69" s="52"/>
      <c r="T69" s="52"/>
      <c r="U69" s="45"/>
      <c r="V69" s="45">
        <v>8000.1</v>
      </c>
      <c r="W69" s="54">
        <f t="shared" si="12"/>
        <v>1.0336046511627908</v>
      </c>
      <c r="X69" s="52">
        <v>100</v>
      </c>
      <c r="Y69" s="52">
        <v>100</v>
      </c>
      <c r="Z69" s="45" t="s">
        <v>460</v>
      </c>
      <c r="AA69" s="45">
        <v>3288.23</v>
      </c>
      <c r="AB69" s="51">
        <f t="shared" si="13"/>
        <v>0.4248359173126615</v>
      </c>
      <c r="AC69" s="52"/>
      <c r="AD69" s="52"/>
      <c r="AE69" s="45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>
        <f t="shared" si="14"/>
        <v>30960</v>
      </c>
      <c r="AQ69" s="64">
        <f t="shared" si="15"/>
        <v>24966.649999999998</v>
      </c>
      <c r="AR69" s="74">
        <f t="shared" si="16"/>
        <v>0.8064163436692505</v>
      </c>
      <c r="AS69" s="75"/>
    </row>
    <row r="70" spans="1:45" s="1" customFormat="1" ht="13.5">
      <c r="A70" s="36">
        <v>68</v>
      </c>
      <c r="B70" s="77">
        <v>116919</v>
      </c>
      <c r="C70" s="78" t="s">
        <v>166</v>
      </c>
      <c r="D70" s="37" t="s">
        <v>162</v>
      </c>
      <c r="E70" s="37">
        <v>2</v>
      </c>
      <c r="F70" s="18" t="s">
        <v>34</v>
      </c>
      <c r="G70" s="29"/>
      <c r="H70" s="18">
        <v>100</v>
      </c>
      <c r="I70" s="49">
        <f t="shared" si="9"/>
        <v>400</v>
      </c>
      <c r="J70" s="50">
        <v>8240</v>
      </c>
      <c r="K70" s="45">
        <f>VLOOKUP(B:B,'[1]CXMDXSHZ'!$A:$D,3,0)</f>
        <v>8316.5</v>
      </c>
      <c r="L70" s="54">
        <f t="shared" si="10"/>
        <v>1.0092839805825242</v>
      </c>
      <c r="M70" s="52">
        <v>100</v>
      </c>
      <c r="N70" s="52">
        <v>100</v>
      </c>
      <c r="O70" s="52"/>
      <c r="P70" s="89" t="s">
        <v>440</v>
      </c>
      <c r="Q70" s="89">
        <v>9927.44</v>
      </c>
      <c r="R70" s="90">
        <f t="shared" si="11"/>
        <v>1.2047864077669903</v>
      </c>
      <c r="S70" s="91">
        <v>100</v>
      </c>
      <c r="T70" s="91">
        <v>200</v>
      </c>
      <c r="U70" s="89" t="s">
        <v>460</v>
      </c>
      <c r="V70" s="89">
        <v>8274.03</v>
      </c>
      <c r="W70" s="92">
        <f t="shared" si="12"/>
        <v>1.004129854368932</v>
      </c>
      <c r="X70" s="49">
        <v>100</v>
      </c>
      <c r="Y70" s="52"/>
      <c r="Z70" s="45"/>
      <c r="AA70" s="45">
        <v>8462.05</v>
      </c>
      <c r="AB70" s="54">
        <f t="shared" si="13"/>
        <v>1.0269478155339804</v>
      </c>
      <c r="AC70" s="52">
        <v>100</v>
      </c>
      <c r="AD70" s="52">
        <v>100</v>
      </c>
      <c r="AE70" s="45" t="s">
        <v>460</v>
      </c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45">
        <f t="shared" si="14"/>
        <v>32960</v>
      </c>
      <c r="AQ70" s="45">
        <f t="shared" si="15"/>
        <v>34980.020000000004</v>
      </c>
      <c r="AR70" s="69">
        <f t="shared" si="16"/>
        <v>1.0612870145631068</v>
      </c>
      <c r="AS70" s="70"/>
    </row>
    <row r="71" spans="1:45" s="1" customFormat="1" ht="13.5">
      <c r="A71" s="36">
        <v>69</v>
      </c>
      <c r="B71" s="77">
        <v>116482</v>
      </c>
      <c r="C71" s="78" t="s">
        <v>168</v>
      </c>
      <c r="D71" s="37" t="s">
        <v>162</v>
      </c>
      <c r="E71" s="37"/>
      <c r="F71" s="18" t="s">
        <v>34</v>
      </c>
      <c r="G71" s="29"/>
      <c r="H71" s="18">
        <v>100</v>
      </c>
      <c r="I71" s="49">
        <f t="shared" si="9"/>
        <v>400</v>
      </c>
      <c r="J71" s="50">
        <v>8352</v>
      </c>
      <c r="K71" s="45">
        <f>VLOOKUP(B:B,'[1]CXMDXSHZ'!$A:$D,3,0)</f>
        <v>8359.92</v>
      </c>
      <c r="L71" s="51">
        <f t="shared" si="10"/>
        <v>1.000948275862069</v>
      </c>
      <c r="M71" s="52">
        <v>100</v>
      </c>
      <c r="N71" s="52"/>
      <c r="O71" s="52"/>
      <c r="P71" s="89" t="s">
        <v>512</v>
      </c>
      <c r="Q71" s="89">
        <v>4812.55</v>
      </c>
      <c r="R71" s="92">
        <f t="shared" si="11"/>
        <v>0.5762152777777778</v>
      </c>
      <c r="S71" s="91"/>
      <c r="T71" s="91"/>
      <c r="U71" s="89"/>
      <c r="V71" s="89">
        <v>8472.42</v>
      </c>
      <c r="W71" s="92">
        <f t="shared" si="12"/>
        <v>1.0144181034482758</v>
      </c>
      <c r="X71" s="49">
        <v>100</v>
      </c>
      <c r="Y71" s="52"/>
      <c r="Z71" s="45"/>
      <c r="AA71" s="45">
        <v>5320.08</v>
      </c>
      <c r="AB71" s="51">
        <f t="shared" si="13"/>
        <v>0.6369827586206896</v>
      </c>
      <c r="AC71" s="52"/>
      <c r="AD71" s="52"/>
      <c r="AE71" s="45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>
        <f t="shared" si="14"/>
        <v>33408</v>
      </c>
      <c r="AQ71" s="64">
        <f t="shared" si="15"/>
        <v>26964.97</v>
      </c>
      <c r="AR71" s="74">
        <f t="shared" si="16"/>
        <v>0.8071411039272031</v>
      </c>
      <c r="AS71" s="75"/>
    </row>
    <row r="72" spans="1:45" s="1" customFormat="1" ht="13.5">
      <c r="A72" s="36">
        <v>70</v>
      </c>
      <c r="B72" s="77">
        <v>106865</v>
      </c>
      <c r="C72" s="78" t="s">
        <v>170</v>
      </c>
      <c r="D72" s="37" t="s">
        <v>162</v>
      </c>
      <c r="E72" s="37"/>
      <c r="F72" s="18" t="s">
        <v>34</v>
      </c>
      <c r="G72" s="29"/>
      <c r="H72" s="18">
        <v>100</v>
      </c>
      <c r="I72" s="49">
        <f t="shared" si="9"/>
        <v>400</v>
      </c>
      <c r="J72" s="50">
        <v>8460</v>
      </c>
      <c r="K72" s="45">
        <f>VLOOKUP(B:B,'[1]CXMDXSHZ'!$A:$D,3,0)</f>
        <v>4691.27</v>
      </c>
      <c r="L72" s="51">
        <f t="shared" si="10"/>
        <v>0.5545236406619386</v>
      </c>
      <c r="M72" s="52"/>
      <c r="N72" s="52"/>
      <c r="O72" s="52"/>
      <c r="P72" s="89" t="s">
        <v>513</v>
      </c>
      <c r="Q72" s="89">
        <v>3765.8</v>
      </c>
      <c r="R72" s="92">
        <f t="shared" si="11"/>
        <v>0.44513002364066195</v>
      </c>
      <c r="S72" s="91"/>
      <c r="T72" s="91"/>
      <c r="U72" s="89"/>
      <c r="V72" s="89">
        <v>8926.7</v>
      </c>
      <c r="W72" s="90">
        <f t="shared" si="12"/>
        <v>1.0551654846335699</v>
      </c>
      <c r="X72" s="49">
        <v>100</v>
      </c>
      <c r="Y72" s="52">
        <v>100</v>
      </c>
      <c r="Z72" s="45" t="s">
        <v>472</v>
      </c>
      <c r="AA72" s="45">
        <v>8665.21</v>
      </c>
      <c r="AB72" s="54">
        <f t="shared" si="13"/>
        <v>1.024256501182033</v>
      </c>
      <c r="AC72" s="52">
        <v>100</v>
      </c>
      <c r="AD72" s="52"/>
      <c r="AE72" s="45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>
        <f t="shared" si="14"/>
        <v>33840</v>
      </c>
      <c r="AQ72" s="64">
        <f t="shared" si="15"/>
        <v>26048.98</v>
      </c>
      <c r="AR72" s="74">
        <f t="shared" si="16"/>
        <v>0.7697689125295508</v>
      </c>
      <c r="AS72" s="75"/>
    </row>
    <row r="73" spans="1:45" s="1" customFormat="1" ht="13.5">
      <c r="A73" s="24">
        <v>72</v>
      </c>
      <c r="B73" s="27">
        <v>102935</v>
      </c>
      <c r="C73" s="30" t="s">
        <v>172</v>
      </c>
      <c r="D73" s="27" t="s">
        <v>162</v>
      </c>
      <c r="E73" s="27">
        <v>3</v>
      </c>
      <c r="F73" s="18" t="s">
        <v>34</v>
      </c>
      <c r="G73" s="29"/>
      <c r="H73" s="18">
        <v>100</v>
      </c>
      <c r="I73" s="49">
        <f t="shared" si="9"/>
        <v>400</v>
      </c>
      <c r="J73" s="24">
        <v>8820</v>
      </c>
      <c r="K73" s="45">
        <f>VLOOKUP(B:B,'[1]CXMDXSHZ'!$A:$D,3,0)</f>
        <v>5667.69</v>
      </c>
      <c r="L73" s="51">
        <f t="shared" si="10"/>
        <v>0.642595238095238</v>
      </c>
      <c r="M73" s="52"/>
      <c r="N73" s="52"/>
      <c r="O73" s="52"/>
      <c r="P73" s="53" t="s">
        <v>440</v>
      </c>
      <c r="Q73" s="53">
        <v>8836.86</v>
      </c>
      <c r="R73" s="57">
        <f t="shared" si="11"/>
        <v>1.0019115646258505</v>
      </c>
      <c r="S73" s="52">
        <v>100</v>
      </c>
      <c r="T73" s="52"/>
      <c r="U73" s="45"/>
      <c r="V73" s="45">
        <v>3614.71</v>
      </c>
      <c r="W73" s="57">
        <f t="shared" si="12"/>
        <v>0.4098310657596372</v>
      </c>
      <c r="X73" s="52"/>
      <c r="Y73" s="52"/>
      <c r="Z73" s="45"/>
      <c r="AA73" s="45">
        <v>3784.14</v>
      </c>
      <c r="AB73" s="51">
        <f t="shared" si="13"/>
        <v>0.42904081632653057</v>
      </c>
      <c r="AC73" s="52"/>
      <c r="AD73" s="52"/>
      <c r="AE73" s="45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>
        <f t="shared" si="14"/>
        <v>35280</v>
      </c>
      <c r="AQ73" s="64">
        <f t="shared" si="15"/>
        <v>21903.399999999998</v>
      </c>
      <c r="AR73" s="74">
        <f t="shared" si="16"/>
        <v>0.620844671201814</v>
      </c>
      <c r="AS73" s="75"/>
    </row>
    <row r="74" spans="1:45" s="1" customFormat="1" ht="13.5">
      <c r="A74" s="24">
        <v>73</v>
      </c>
      <c r="B74" s="27">
        <v>106485</v>
      </c>
      <c r="C74" s="30" t="s">
        <v>174</v>
      </c>
      <c r="D74" s="27" t="s">
        <v>162</v>
      </c>
      <c r="E74" s="27"/>
      <c r="F74" s="18" t="s">
        <v>34</v>
      </c>
      <c r="G74" s="29"/>
      <c r="H74" s="18">
        <v>100</v>
      </c>
      <c r="I74" s="49">
        <f t="shared" si="9"/>
        <v>400</v>
      </c>
      <c r="J74" s="24">
        <v>8910</v>
      </c>
      <c r="K74" s="45">
        <f>VLOOKUP(B:B,'[1]CXMDXSHZ'!$A:$D,3,0)</f>
        <v>7441.37</v>
      </c>
      <c r="L74" s="51">
        <f t="shared" si="10"/>
        <v>0.8351705948372615</v>
      </c>
      <c r="M74" s="52"/>
      <c r="N74" s="52"/>
      <c r="O74" s="52"/>
      <c r="P74" s="53" t="s">
        <v>514</v>
      </c>
      <c r="Q74" s="53">
        <v>4063.72</v>
      </c>
      <c r="R74" s="57">
        <f t="shared" si="11"/>
        <v>0.45608529741863074</v>
      </c>
      <c r="S74" s="52"/>
      <c r="T74" s="52"/>
      <c r="U74" s="45"/>
      <c r="V74" s="45">
        <v>5365.22</v>
      </c>
      <c r="W74" s="57">
        <f t="shared" si="12"/>
        <v>0.6021571268237935</v>
      </c>
      <c r="X74" s="52"/>
      <c r="Y74" s="52"/>
      <c r="Z74" s="45"/>
      <c r="AA74" s="45">
        <v>3270.41</v>
      </c>
      <c r="AB74" s="51">
        <f t="shared" si="13"/>
        <v>0.36704938271604937</v>
      </c>
      <c r="AC74" s="52"/>
      <c r="AD74" s="52"/>
      <c r="AE74" s="45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>
        <f t="shared" si="14"/>
        <v>35640</v>
      </c>
      <c r="AQ74" s="64">
        <f t="shared" si="15"/>
        <v>20140.72</v>
      </c>
      <c r="AR74" s="74">
        <f t="shared" si="16"/>
        <v>0.5651156004489338</v>
      </c>
      <c r="AS74" s="75"/>
    </row>
    <row r="75" spans="1:45" s="1" customFormat="1" ht="13.5">
      <c r="A75" s="24">
        <v>74</v>
      </c>
      <c r="B75" s="27">
        <v>105910</v>
      </c>
      <c r="C75" s="30" t="s">
        <v>176</v>
      </c>
      <c r="D75" s="27" t="s">
        <v>162</v>
      </c>
      <c r="E75" s="27"/>
      <c r="F75" s="18" t="s">
        <v>34</v>
      </c>
      <c r="G75" s="29"/>
      <c r="H75" s="18">
        <v>100</v>
      </c>
      <c r="I75" s="49">
        <f t="shared" si="9"/>
        <v>400</v>
      </c>
      <c r="J75" s="24">
        <v>9570</v>
      </c>
      <c r="K75" s="45">
        <f>VLOOKUP(B:B,'[1]CXMDXSHZ'!$A:$D,3,0)</f>
        <v>9826.46</v>
      </c>
      <c r="L75" s="54">
        <f t="shared" si="10"/>
        <v>1.0267983281086728</v>
      </c>
      <c r="M75" s="52">
        <v>100</v>
      </c>
      <c r="N75" s="52">
        <v>200</v>
      </c>
      <c r="O75" s="52"/>
      <c r="P75" s="53" t="s">
        <v>328</v>
      </c>
      <c r="Q75" s="53">
        <v>10432.44</v>
      </c>
      <c r="R75" s="55">
        <f t="shared" si="11"/>
        <v>1.0901191222570534</v>
      </c>
      <c r="S75" s="52">
        <v>100</v>
      </c>
      <c r="T75" s="52">
        <v>100</v>
      </c>
      <c r="U75" s="45" t="s">
        <v>460</v>
      </c>
      <c r="V75" s="45">
        <v>9694.27</v>
      </c>
      <c r="W75" s="55">
        <f t="shared" si="12"/>
        <v>1.0129853709508883</v>
      </c>
      <c r="X75" s="52">
        <v>100</v>
      </c>
      <c r="Y75" s="52">
        <v>200</v>
      </c>
      <c r="Z75" s="45" t="s">
        <v>460</v>
      </c>
      <c r="AA75" s="45">
        <v>9798.82</v>
      </c>
      <c r="AB75" s="54">
        <f t="shared" si="13"/>
        <v>1.0239101358411702</v>
      </c>
      <c r="AC75" s="52">
        <v>100</v>
      </c>
      <c r="AD75" s="52">
        <v>200</v>
      </c>
      <c r="AE75" s="45" t="s">
        <v>460</v>
      </c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45">
        <f t="shared" si="14"/>
        <v>38280</v>
      </c>
      <c r="AQ75" s="45">
        <f t="shared" si="15"/>
        <v>39751.990000000005</v>
      </c>
      <c r="AR75" s="69">
        <f t="shared" si="16"/>
        <v>1.0384532392894463</v>
      </c>
      <c r="AS75" s="70"/>
    </row>
    <row r="76" spans="1:45" s="1" customFormat="1" ht="13.5">
      <c r="A76" s="17">
        <v>75</v>
      </c>
      <c r="B76" s="18">
        <v>744</v>
      </c>
      <c r="C76" s="19" t="s">
        <v>177</v>
      </c>
      <c r="D76" s="18" t="s">
        <v>162</v>
      </c>
      <c r="E76" s="18">
        <v>4</v>
      </c>
      <c r="F76" s="18" t="s">
        <v>34</v>
      </c>
      <c r="G76" s="29"/>
      <c r="H76" s="18">
        <v>100</v>
      </c>
      <c r="I76" s="49">
        <f t="shared" si="9"/>
        <v>400</v>
      </c>
      <c r="J76" s="50">
        <v>12560</v>
      </c>
      <c r="K76" s="45">
        <f>VLOOKUP(B:B,'[1]CXMDXSHZ'!$A:$D,3,0)</f>
        <v>12679.7</v>
      </c>
      <c r="L76" s="54">
        <f t="shared" si="10"/>
        <v>1.0095302547770701</v>
      </c>
      <c r="M76" s="52">
        <v>100</v>
      </c>
      <c r="N76" s="52">
        <v>100</v>
      </c>
      <c r="O76" s="52"/>
      <c r="P76" s="45" t="s">
        <v>339</v>
      </c>
      <c r="Q76" s="45">
        <v>26022.89</v>
      </c>
      <c r="R76" s="54">
        <f t="shared" si="11"/>
        <v>2.0718861464968152</v>
      </c>
      <c r="S76" s="52">
        <v>100</v>
      </c>
      <c r="T76" s="52">
        <v>100</v>
      </c>
      <c r="U76" s="45" t="s">
        <v>472</v>
      </c>
      <c r="V76" s="45">
        <v>12664.57</v>
      </c>
      <c r="W76" s="54">
        <f t="shared" si="12"/>
        <v>1.0083256369426752</v>
      </c>
      <c r="X76" s="52">
        <v>100</v>
      </c>
      <c r="Y76" s="52">
        <v>100</v>
      </c>
      <c r="Z76" s="45" t="s">
        <v>460</v>
      </c>
      <c r="AA76" s="45">
        <v>15018.05</v>
      </c>
      <c r="AB76" s="54">
        <f t="shared" si="13"/>
        <v>1.1957046178343949</v>
      </c>
      <c r="AC76" s="52">
        <v>100</v>
      </c>
      <c r="AD76" s="52">
        <v>100</v>
      </c>
      <c r="AE76" s="45" t="s">
        <v>472</v>
      </c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45">
        <f t="shared" si="14"/>
        <v>50240</v>
      </c>
      <c r="AQ76" s="45">
        <f t="shared" si="15"/>
        <v>66385.20999999999</v>
      </c>
      <c r="AR76" s="69">
        <f t="shared" si="16"/>
        <v>1.3213616640127388</v>
      </c>
      <c r="AS76" s="70"/>
    </row>
    <row r="77" spans="1:45" s="1" customFormat="1" ht="13.5">
      <c r="A77" s="17">
        <v>76</v>
      </c>
      <c r="B77" s="18">
        <v>106066</v>
      </c>
      <c r="C77" s="19" t="s">
        <v>179</v>
      </c>
      <c r="D77" s="18" t="s">
        <v>162</v>
      </c>
      <c r="E77" s="18"/>
      <c r="F77" s="18" t="s">
        <v>34</v>
      </c>
      <c r="G77" s="29"/>
      <c r="H77" s="18">
        <v>100</v>
      </c>
      <c r="I77" s="49">
        <f t="shared" si="9"/>
        <v>400</v>
      </c>
      <c r="J77" s="50">
        <v>12540</v>
      </c>
      <c r="K77" s="45">
        <f>VLOOKUP(B:B,'[1]CXMDXSHZ'!$A:$D,3,0)</f>
        <v>10564.87</v>
      </c>
      <c r="L77" s="51">
        <f t="shared" si="10"/>
        <v>0.8424936204146731</v>
      </c>
      <c r="M77" s="52"/>
      <c r="N77" s="52"/>
      <c r="O77" s="52"/>
      <c r="P77" s="45" t="s">
        <v>440</v>
      </c>
      <c r="Q77" s="45">
        <v>12669.75</v>
      </c>
      <c r="R77" s="51">
        <f t="shared" si="11"/>
        <v>1.010346889952153</v>
      </c>
      <c r="S77" s="52">
        <v>100</v>
      </c>
      <c r="T77" s="52"/>
      <c r="U77" s="45"/>
      <c r="V77" s="45">
        <v>8116.27</v>
      </c>
      <c r="W77" s="51">
        <f t="shared" si="12"/>
        <v>0.6472304625199362</v>
      </c>
      <c r="X77" s="52"/>
      <c r="Y77" s="52"/>
      <c r="Z77" s="45"/>
      <c r="AA77" s="45">
        <v>13447.38</v>
      </c>
      <c r="AB77" s="51">
        <f t="shared" si="13"/>
        <v>1.0723588516746412</v>
      </c>
      <c r="AC77" s="52">
        <v>100</v>
      </c>
      <c r="AD77" s="52"/>
      <c r="AE77" s="45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>
        <f t="shared" si="14"/>
        <v>50160</v>
      </c>
      <c r="AQ77" s="64">
        <f t="shared" si="15"/>
        <v>44798.270000000004</v>
      </c>
      <c r="AR77" s="74">
        <f t="shared" si="16"/>
        <v>0.8931074561403509</v>
      </c>
      <c r="AS77" s="75"/>
    </row>
    <row r="78" spans="1:45" s="1" customFormat="1" ht="13.5">
      <c r="A78" s="24">
        <v>71</v>
      </c>
      <c r="B78" s="27">
        <v>308</v>
      </c>
      <c r="C78" s="30" t="s">
        <v>181</v>
      </c>
      <c r="D78" s="27" t="s">
        <v>162</v>
      </c>
      <c r="E78" s="27">
        <v>5</v>
      </c>
      <c r="F78" s="39" t="s">
        <v>182</v>
      </c>
      <c r="G78" s="29"/>
      <c r="H78" s="18">
        <v>100</v>
      </c>
      <c r="I78" s="49">
        <f t="shared" si="9"/>
        <v>400</v>
      </c>
      <c r="J78" s="24">
        <v>8415</v>
      </c>
      <c r="K78" s="45">
        <f>VLOOKUP(B:B,'[1]CXMDXSHZ'!$A:$D,3,0)</f>
        <v>3749.42</v>
      </c>
      <c r="L78" s="51">
        <f t="shared" si="10"/>
        <v>0.4455638740344623</v>
      </c>
      <c r="M78" s="52"/>
      <c r="N78" s="52"/>
      <c r="O78" s="52"/>
      <c r="P78" s="53" t="s">
        <v>515</v>
      </c>
      <c r="Q78" s="53">
        <v>4804.43</v>
      </c>
      <c r="R78" s="57">
        <f t="shared" si="11"/>
        <v>0.5709364230540701</v>
      </c>
      <c r="S78" s="52"/>
      <c r="T78" s="52"/>
      <c r="U78" s="45"/>
      <c r="V78" s="45">
        <v>5433.13</v>
      </c>
      <c r="W78" s="57">
        <f t="shared" si="12"/>
        <v>0.645648247177659</v>
      </c>
      <c r="X78" s="52"/>
      <c r="Y78" s="52"/>
      <c r="Z78" s="45"/>
      <c r="AA78" s="45">
        <v>2398.45</v>
      </c>
      <c r="AB78" s="51">
        <f t="shared" si="13"/>
        <v>0.2850207961972668</v>
      </c>
      <c r="AC78" s="52"/>
      <c r="AD78" s="52"/>
      <c r="AE78" s="45"/>
      <c r="AF78" s="45">
        <f>VLOOKUP(B:B,'[2]CXMDXSHZ'!$B:$D,3,0)</f>
        <v>10007.51</v>
      </c>
      <c r="AG78" s="54">
        <f aca="true" t="shared" si="17" ref="AG78:AG83">AF78/J78</f>
        <v>1.1892465834818777</v>
      </c>
      <c r="AH78" s="67">
        <v>100</v>
      </c>
      <c r="AI78" s="67">
        <v>100</v>
      </c>
      <c r="AJ78" s="45" t="s">
        <v>472</v>
      </c>
      <c r="AK78" s="66">
        <f>VLOOKUP(B:B,'[3]CXMDXSHZ'!$B:$D,3,0)</f>
        <v>9415.18</v>
      </c>
      <c r="AL78" s="54">
        <f aca="true" t="shared" si="18" ref="AL78:AL83">AK78/J78</f>
        <v>1.1188568033273916</v>
      </c>
      <c r="AM78" s="33">
        <v>100</v>
      </c>
      <c r="AN78" s="33">
        <v>100</v>
      </c>
      <c r="AO78" s="66"/>
      <c r="AP78" s="64">
        <f t="shared" si="14"/>
        <v>33660</v>
      </c>
      <c r="AQ78" s="64">
        <f t="shared" si="15"/>
        <v>16385.43</v>
      </c>
      <c r="AR78" s="74">
        <f t="shared" si="16"/>
        <v>0.48679233511586456</v>
      </c>
      <c r="AS78" s="75"/>
    </row>
    <row r="79" spans="1:45" s="1" customFormat="1" ht="13.5">
      <c r="A79" s="24">
        <v>77</v>
      </c>
      <c r="B79" s="27">
        <v>742</v>
      </c>
      <c r="C79" s="30" t="s">
        <v>183</v>
      </c>
      <c r="D79" s="27" t="s">
        <v>162</v>
      </c>
      <c r="E79" s="27"/>
      <c r="F79" s="39" t="s">
        <v>182</v>
      </c>
      <c r="G79" s="29"/>
      <c r="H79" s="18">
        <v>150</v>
      </c>
      <c r="I79" s="49">
        <f t="shared" si="9"/>
        <v>600</v>
      </c>
      <c r="J79" s="24">
        <v>14850</v>
      </c>
      <c r="K79" s="45">
        <f>VLOOKUP(B:B,'[1]CXMDXSHZ'!$A:$D,3,0)</f>
        <v>8125.49</v>
      </c>
      <c r="L79" s="51">
        <f t="shared" si="10"/>
        <v>0.5471710437710438</v>
      </c>
      <c r="M79" s="52"/>
      <c r="N79" s="52"/>
      <c r="O79" s="52"/>
      <c r="P79" s="53" t="s">
        <v>440</v>
      </c>
      <c r="Q79" s="53">
        <v>15747.4</v>
      </c>
      <c r="R79" s="55">
        <f t="shared" si="11"/>
        <v>1.0604309764309765</v>
      </c>
      <c r="S79" s="52">
        <v>150</v>
      </c>
      <c r="T79" s="52">
        <v>100</v>
      </c>
      <c r="U79" s="45" t="s">
        <v>460</v>
      </c>
      <c r="V79" s="45">
        <v>8496.98</v>
      </c>
      <c r="W79" s="57">
        <f t="shared" si="12"/>
        <v>0.5721872053872054</v>
      </c>
      <c r="X79" s="52"/>
      <c r="Y79" s="52"/>
      <c r="Z79" s="45"/>
      <c r="AA79" s="45">
        <v>6976.57</v>
      </c>
      <c r="AB79" s="51">
        <f t="shared" si="13"/>
        <v>0.4698026936026936</v>
      </c>
      <c r="AC79" s="52"/>
      <c r="AD79" s="52"/>
      <c r="AE79" s="45"/>
      <c r="AF79" s="45">
        <f>VLOOKUP(B:B,'[2]CXMDXSHZ'!$B:$D,3,0)</f>
        <v>14938.74</v>
      </c>
      <c r="AG79" s="51">
        <f t="shared" si="17"/>
        <v>1.0059757575757575</v>
      </c>
      <c r="AH79" s="67">
        <v>150</v>
      </c>
      <c r="AI79" s="52"/>
      <c r="AJ79" s="45"/>
      <c r="AK79" s="66">
        <f>VLOOKUP(B:B,'[3]CXMDXSHZ'!$B:$D,3,0)</f>
        <v>15059.6</v>
      </c>
      <c r="AL79" s="68">
        <f t="shared" si="18"/>
        <v>1.0141144781144782</v>
      </c>
      <c r="AM79" s="33">
        <v>150</v>
      </c>
      <c r="AN79" s="52"/>
      <c r="AO79" s="66"/>
      <c r="AP79" s="64">
        <f t="shared" si="14"/>
        <v>59400</v>
      </c>
      <c r="AQ79" s="64">
        <f t="shared" si="15"/>
        <v>39346.44</v>
      </c>
      <c r="AR79" s="74">
        <f t="shared" si="16"/>
        <v>0.6623979797979799</v>
      </c>
      <c r="AS79" s="75"/>
    </row>
    <row r="80" spans="1:45" s="1" customFormat="1" ht="27">
      <c r="A80" s="24">
        <v>78</v>
      </c>
      <c r="B80" s="27">
        <v>399</v>
      </c>
      <c r="C80" s="30" t="s">
        <v>184</v>
      </c>
      <c r="D80" s="27" t="s">
        <v>162</v>
      </c>
      <c r="E80" s="27"/>
      <c r="F80" s="39" t="s">
        <v>182</v>
      </c>
      <c r="G80" s="29"/>
      <c r="H80" s="18">
        <v>150</v>
      </c>
      <c r="I80" s="49">
        <f t="shared" si="9"/>
        <v>600</v>
      </c>
      <c r="J80" s="24">
        <v>30360</v>
      </c>
      <c r="K80" s="45">
        <f>VLOOKUP(B:B,'[1]CXMDXSHZ'!$A:$D,3,0)</f>
        <v>31105.85</v>
      </c>
      <c r="L80" s="54">
        <f t="shared" si="10"/>
        <v>1.0245668642951251</v>
      </c>
      <c r="M80" s="52">
        <v>150</v>
      </c>
      <c r="N80" s="52">
        <v>250</v>
      </c>
      <c r="O80" s="52"/>
      <c r="P80" s="53" t="s">
        <v>516</v>
      </c>
      <c r="Q80" s="53">
        <v>31447.11</v>
      </c>
      <c r="R80" s="57">
        <f t="shared" si="11"/>
        <v>1.0358073122529645</v>
      </c>
      <c r="S80" s="52">
        <v>150</v>
      </c>
      <c r="T80" s="52"/>
      <c r="U80" s="45"/>
      <c r="V80" s="45">
        <v>33422.91</v>
      </c>
      <c r="W80" s="55">
        <f t="shared" si="12"/>
        <v>1.1008863636363637</v>
      </c>
      <c r="X80" s="52"/>
      <c r="Y80" s="52"/>
      <c r="Z80" s="45" t="s">
        <v>517</v>
      </c>
      <c r="AA80" s="45">
        <v>11568.76</v>
      </c>
      <c r="AB80" s="51">
        <f t="shared" si="13"/>
        <v>0.3810527009222662</v>
      </c>
      <c r="AC80" s="52"/>
      <c r="AD80" s="52"/>
      <c r="AE80" s="45"/>
      <c r="AF80" s="45">
        <f>VLOOKUP(B:B,'[2]CXMDXSHZ'!$B:$D,3,0)</f>
        <v>32212.78</v>
      </c>
      <c r="AG80" s="51">
        <f t="shared" si="17"/>
        <v>1.0610270092226615</v>
      </c>
      <c r="AH80" s="67">
        <v>150</v>
      </c>
      <c r="AI80" s="52"/>
      <c r="AJ80" s="45"/>
      <c r="AK80" s="66">
        <f>VLOOKUP(B:B,'[3]CXMDXSHZ'!$B:$D,3,0)</f>
        <v>23110.91</v>
      </c>
      <c r="AL80" s="68">
        <f t="shared" si="18"/>
        <v>0.7612289196310935</v>
      </c>
      <c r="AM80" s="52"/>
      <c r="AN80" s="52"/>
      <c r="AO80" s="66"/>
      <c r="AP80" s="64">
        <f t="shared" si="14"/>
        <v>121440</v>
      </c>
      <c r="AQ80" s="64">
        <f t="shared" si="15"/>
        <v>107544.62999999999</v>
      </c>
      <c r="AR80" s="74">
        <f t="shared" si="16"/>
        <v>0.8855783102766798</v>
      </c>
      <c r="AS80" s="75"/>
    </row>
    <row r="81" spans="1:45" s="1" customFormat="1" ht="13.5">
      <c r="A81" s="17">
        <v>79</v>
      </c>
      <c r="B81" s="18">
        <v>337</v>
      </c>
      <c r="C81" s="19" t="s">
        <v>185</v>
      </c>
      <c r="D81" s="18" t="s">
        <v>162</v>
      </c>
      <c r="E81" s="18">
        <v>6</v>
      </c>
      <c r="F81" s="39" t="s">
        <v>182</v>
      </c>
      <c r="G81" s="29"/>
      <c r="H81" s="18">
        <v>200</v>
      </c>
      <c r="I81" s="49">
        <f t="shared" si="9"/>
        <v>800</v>
      </c>
      <c r="J81" s="50">
        <v>30797</v>
      </c>
      <c r="K81" s="45">
        <f>VLOOKUP(B:B,'[1]CXMDXSHZ'!$A:$D,3,0)</f>
        <v>30894.49</v>
      </c>
      <c r="L81" s="51">
        <f t="shared" si="10"/>
        <v>1.0031655680748126</v>
      </c>
      <c r="M81" s="52">
        <v>200</v>
      </c>
      <c r="N81" s="52"/>
      <c r="O81" s="52"/>
      <c r="P81" s="45" t="s">
        <v>344</v>
      </c>
      <c r="Q81" s="45">
        <v>30896.95</v>
      </c>
      <c r="R81" s="51">
        <f t="shared" si="11"/>
        <v>1.0032454459849987</v>
      </c>
      <c r="S81" s="52">
        <v>200</v>
      </c>
      <c r="T81" s="52"/>
      <c r="U81" s="45"/>
      <c r="V81" s="45">
        <v>14824.5</v>
      </c>
      <c r="W81" s="51">
        <f t="shared" si="12"/>
        <v>0.4813618209565867</v>
      </c>
      <c r="X81" s="52"/>
      <c r="Y81" s="52"/>
      <c r="Z81" s="45"/>
      <c r="AA81" s="45">
        <v>11974.39</v>
      </c>
      <c r="AB81" s="51">
        <f t="shared" si="13"/>
        <v>0.38881676786700003</v>
      </c>
      <c r="AC81" s="52"/>
      <c r="AD81" s="52"/>
      <c r="AE81" s="45"/>
      <c r="AF81" s="45">
        <f>VLOOKUP(B:B,'[2]CXMDXSHZ'!$B:$D,3,0)</f>
        <v>30882.49</v>
      </c>
      <c r="AG81" s="51">
        <f t="shared" si="17"/>
        <v>1.0027759197324415</v>
      </c>
      <c r="AH81" s="67">
        <v>200</v>
      </c>
      <c r="AI81" s="52"/>
      <c r="AJ81" s="45"/>
      <c r="AK81" s="66">
        <f>VLOOKUP(B:B,'[3]CXMDXSHZ'!$B:$D,3,0)</f>
        <v>30917.29</v>
      </c>
      <c r="AL81" s="63">
        <f t="shared" si="18"/>
        <v>1.0039058999253174</v>
      </c>
      <c r="AM81" s="33">
        <v>200</v>
      </c>
      <c r="AN81" s="52"/>
      <c r="AO81" s="66"/>
      <c r="AP81" s="64">
        <f t="shared" si="14"/>
        <v>123188</v>
      </c>
      <c r="AQ81" s="64">
        <f t="shared" si="15"/>
        <v>88590.33</v>
      </c>
      <c r="AR81" s="74">
        <f t="shared" si="16"/>
        <v>0.7191474007208495</v>
      </c>
      <c r="AS81" s="75"/>
    </row>
    <row r="82" spans="1:45" s="1" customFormat="1" ht="13.5">
      <c r="A82" s="17">
        <v>80</v>
      </c>
      <c r="B82" s="18">
        <v>114685</v>
      </c>
      <c r="C82" s="19" t="s">
        <v>186</v>
      </c>
      <c r="D82" s="18" t="s">
        <v>162</v>
      </c>
      <c r="E82" s="18"/>
      <c r="F82" s="39" t="s">
        <v>182</v>
      </c>
      <c r="G82" s="29"/>
      <c r="H82" s="18">
        <v>200</v>
      </c>
      <c r="I82" s="49">
        <f t="shared" si="9"/>
        <v>800</v>
      </c>
      <c r="J82" s="50">
        <v>30900</v>
      </c>
      <c r="K82" s="45">
        <f>VLOOKUP(B:B,'[1]CXMDXSHZ'!$A:$D,3,0)</f>
        <v>33759.34</v>
      </c>
      <c r="L82" s="54">
        <f t="shared" si="10"/>
        <v>1.092535275080906</v>
      </c>
      <c r="M82" s="52">
        <v>200</v>
      </c>
      <c r="N82" s="52">
        <v>200</v>
      </c>
      <c r="O82" s="52"/>
      <c r="P82" s="45" t="s">
        <v>334</v>
      </c>
      <c r="Q82" s="45">
        <v>31879.16</v>
      </c>
      <c r="R82" s="54">
        <f t="shared" si="11"/>
        <v>1.0316880258899677</v>
      </c>
      <c r="S82" s="52">
        <v>200</v>
      </c>
      <c r="T82" s="52">
        <v>200</v>
      </c>
      <c r="U82" s="45" t="s">
        <v>472</v>
      </c>
      <c r="V82" s="45">
        <v>16857.48</v>
      </c>
      <c r="W82" s="51">
        <f t="shared" si="12"/>
        <v>0.5455495145631067</v>
      </c>
      <c r="X82" s="52"/>
      <c r="Y82" s="52"/>
      <c r="Z82" s="45"/>
      <c r="AA82" s="45">
        <v>19263.75</v>
      </c>
      <c r="AB82" s="51">
        <f t="shared" si="13"/>
        <v>0.6234223300970874</v>
      </c>
      <c r="AC82" s="52"/>
      <c r="AD82" s="52"/>
      <c r="AE82" s="45"/>
      <c r="AF82" s="45">
        <f>VLOOKUP(B:B,'[2]CXMDXSHZ'!$B:$D,3,0)</f>
        <v>31750.95</v>
      </c>
      <c r="AG82" s="54">
        <f t="shared" si="17"/>
        <v>1.0275388349514563</v>
      </c>
      <c r="AH82" s="67">
        <v>200</v>
      </c>
      <c r="AI82" s="67">
        <v>200</v>
      </c>
      <c r="AJ82" s="45" t="s">
        <v>472</v>
      </c>
      <c r="AK82" s="66">
        <f>VLOOKUP(B:B,'[3]CXMDXSHZ'!$B:$D,3,0)</f>
        <v>34108.24</v>
      </c>
      <c r="AL82" s="54">
        <f t="shared" si="18"/>
        <v>1.1038265372168283</v>
      </c>
      <c r="AM82" s="33">
        <v>200</v>
      </c>
      <c r="AN82" s="67">
        <v>200</v>
      </c>
      <c r="AO82" s="66"/>
      <c r="AP82" s="64">
        <f t="shared" si="14"/>
        <v>123600</v>
      </c>
      <c r="AQ82" s="64">
        <f t="shared" si="15"/>
        <v>101759.73</v>
      </c>
      <c r="AR82" s="74">
        <f t="shared" si="16"/>
        <v>0.823298786407767</v>
      </c>
      <c r="AS82" s="75"/>
    </row>
    <row r="83" spans="1:45" s="1" customFormat="1" ht="13.5">
      <c r="A83" s="24">
        <v>81</v>
      </c>
      <c r="B83" s="27">
        <v>307</v>
      </c>
      <c r="C83" s="30" t="s">
        <v>187</v>
      </c>
      <c r="D83" s="27" t="s">
        <v>162</v>
      </c>
      <c r="E83" s="27">
        <v>7</v>
      </c>
      <c r="F83" s="39" t="s">
        <v>182</v>
      </c>
      <c r="G83" s="29"/>
      <c r="H83" s="18">
        <v>200</v>
      </c>
      <c r="I83" s="49">
        <f t="shared" si="9"/>
        <v>800</v>
      </c>
      <c r="J83" s="24">
        <v>160440</v>
      </c>
      <c r="K83" s="45">
        <f>VLOOKUP(B:B,'[1]CXMDXSHZ'!$A:$D,3,0)</f>
        <v>126572.53</v>
      </c>
      <c r="L83" s="51">
        <f t="shared" si="10"/>
        <v>0.7889088132635252</v>
      </c>
      <c r="M83" s="52"/>
      <c r="N83" s="52"/>
      <c r="O83" s="52"/>
      <c r="P83" s="53" t="s">
        <v>440</v>
      </c>
      <c r="Q83" s="53">
        <v>169032.09</v>
      </c>
      <c r="R83" s="57">
        <f t="shared" si="11"/>
        <v>1.0535532909498877</v>
      </c>
      <c r="S83" s="52">
        <v>200</v>
      </c>
      <c r="T83" s="52">
        <v>200</v>
      </c>
      <c r="U83" s="45" t="s">
        <v>472</v>
      </c>
      <c r="V83" s="45">
        <v>55445.27</v>
      </c>
      <c r="W83" s="57">
        <f t="shared" si="12"/>
        <v>0.345582585390177</v>
      </c>
      <c r="X83" s="52"/>
      <c r="Y83" s="52"/>
      <c r="Z83" s="45"/>
      <c r="AA83" s="45">
        <v>27484.58</v>
      </c>
      <c r="AB83" s="51">
        <f t="shared" si="13"/>
        <v>0.1713075292944403</v>
      </c>
      <c r="AC83" s="52"/>
      <c r="AD83" s="52"/>
      <c r="AE83" s="45"/>
      <c r="AF83" s="45">
        <f>VLOOKUP(B:B,'[2]CXMDXSHZ'!$B:$D,3,0)</f>
        <v>163840.35</v>
      </c>
      <c r="AG83" s="54">
        <f t="shared" si="17"/>
        <v>1.021193904263276</v>
      </c>
      <c r="AH83" s="67">
        <v>200</v>
      </c>
      <c r="AI83" s="67">
        <v>200</v>
      </c>
      <c r="AJ83" s="45" t="s">
        <v>472</v>
      </c>
      <c r="AK83" s="66">
        <f>VLOOKUP(B:B,'[3]CXMDXSHZ'!$B:$D,3,0)</f>
        <v>142347.19</v>
      </c>
      <c r="AL83" s="68">
        <f t="shared" si="18"/>
        <v>0.8872300548491648</v>
      </c>
      <c r="AM83" s="52"/>
      <c r="AN83" s="52"/>
      <c r="AO83" s="66"/>
      <c r="AP83" s="64">
        <f t="shared" si="14"/>
        <v>641760</v>
      </c>
      <c r="AQ83" s="64">
        <f t="shared" si="15"/>
        <v>378534.47000000003</v>
      </c>
      <c r="AR83" s="74">
        <f t="shared" si="16"/>
        <v>0.5898380547245077</v>
      </c>
      <c r="AS83" s="75"/>
    </row>
    <row r="84" spans="1:45" s="1" customFormat="1" ht="13.5">
      <c r="A84" s="17">
        <v>82</v>
      </c>
      <c r="B84" s="79">
        <v>128640</v>
      </c>
      <c r="C84" s="22" t="s">
        <v>188</v>
      </c>
      <c r="D84" s="18" t="s">
        <v>189</v>
      </c>
      <c r="E84" s="18">
        <v>1</v>
      </c>
      <c r="F84" s="18" t="s">
        <v>34</v>
      </c>
      <c r="G84" s="29"/>
      <c r="H84" s="18">
        <v>50</v>
      </c>
      <c r="I84" s="49">
        <f t="shared" si="9"/>
        <v>200</v>
      </c>
      <c r="J84" s="50">
        <v>4120</v>
      </c>
      <c r="K84" s="45">
        <f>VLOOKUP(B:B,'[1]CXMDXSHZ'!$A:$D,3,0)</f>
        <v>1853.77</v>
      </c>
      <c r="L84" s="51">
        <f t="shared" si="10"/>
        <v>0.44994417475728155</v>
      </c>
      <c r="M84" s="52"/>
      <c r="N84" s="52"/>
      <c r="O84" s="52"/>
      <c r="P84" s="45" t="s">
        <v>518</v>
      </c>
      <c r="Q84" s="45">
        <v>1518.62</v>
      </c>
      <c r="R84" s="51">
        <f t="shared" si="11"/>
        <v>0.3685970873786408</v>
      </c>
      <c r="S84" s="52"/>
      <c r="T84" s="52"/>
      <c r="U84" s="45"/>
      <c r="V84" s="45">
        <v>4192.5</v>
      </c>
      <c r="W84" s="54">
        <f t="shared" si="12"/>
        <v>1.0175970873786409</v>
      </c>
      <c r="X84" s="52">
        <v>50</v>
      </c>
      <c r="Y84" s="52">
        <v>50</v>
      </c>
      <c r="Z84" s="45" t="s">
        <v>460</v>
      </c>
      <c r="AA84" s="45">
        <v>2779.25</v>
      </c>
      <c r="AB84" s="51">
        <f t="shared" si="13"/>
        <v>0.6745752427184466</v>
      </c>
      <c r="AC84" s="52"/>
      <c r="AD84" s="52"/>
      <c r="AE84" s="45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>
        <f t="shared" si="14"/>
        <v>16480</v>
      </c>
      <c r="AQ84" s="64">
        <f t="shared" si="15"/>
        <v>10344.14</v>
      </c>
      <c r="AR84" s="74">
        <f t="shared" si="16"/>
        <v>0.6276783980582524</v>
      </c>
      <c r="AS84" s="75"/>
    </row>
    <row r="85" spans="1:45" s="1" customFormat="1" ht="13.5">
      <c r="A85" s="17">
        <v>83</v>
      </c>
      <c r="B85" s="18">
        <v>113298</v>
      </c>
      <c r="C85" s="19" t="s">
        <v>191</v>
      </c>
      <c r="D85" s="18" t="s">
        <v>189</v>
      </c>
      <c r="E85" s="18"/>
      <c r="F85" s="18" t="s">
        <v>34</v>
      </c>
      <c r="G85" s="29"/>
      <c r="H85" s="18">
        <v>50</v>
      </c>
      <c r="I85" s="49">
        <f t="shared" si="9"/>
        <v>200</v>
      </c>
      <c r="J85" s="50">
        <v>6120</v>
      </c>
      <c r="K85" s="45">
        <f>VLOOKUP(B:B,'[1]CXMDXSHZ'!$A:$D,3,0)</f>
        <v>3306.23</v>
      </c>
      <c r="L85" s="51">
        <f t="shared" si="10"/>
        <v>0.5402336601307189</v>
      </c>
      <c r="M85" s="52"/>
      <c r="N85" s="52"/>
      <c r="O85" s="52"/>
      <c r="P85" s="45" t="s">
        <v>519</v>
      </c>
      <c r="Q85" s="45">
        <v>1193.8</v>
      </c>
      <c r="R85" s="51">
        <f t="shared" si="11"/>
        <v>0.19506535947712417</v>
      </c>
      <c r="S85" s="52"/>
      <c r="T85" s="52"/>
      <c r="U85" s="45"/>
      <c r="V85" s="45">
        <v>844.39</v>
      </c>
      <c r="W85" s="51">
        <f t="shared" si="12"/>
        <v>0.13797222222222222</v>
      </c>
      <c r="X85" s="52"/>
      <c r="Y85" s="52"/>
      <c r="Z85" s="45"/>
      <c r="AA85" s="45">
        <v>1753.49</v>
      </c>
      <c r="AB85" s="51">
        <f t="shared" si="13"/>
        <v>0.28651797385620914</v>
      </c>
      <c r="AC85" s="52"/>
      <c r="AD85" s="52"/>
      <c r="AE85" s="45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>
        <f t="shared" si="14"/>
        <v>24480</v>
      </c>
      <c r="AQ85" s="64">
        <f t="shared" si="15"/>
        <v>7097.91</v>
      </c>
      <c r="AR85" s="74">
        <f t="shared" si="16"/>
        <v>0.28994730392156864</v>
      </c>
      <c r="AS85" s="75"/>
    </row>
    <row r="86" spans="1:45" s="1" customFormat="1" ht="13.5">
      <c r="A86" s="17">
        <v>84</v>
      </c>
      <c r="B86" s="22">
        <v>116773</v>
      </c>
      <c r="C86" s="23" t="s">
        <v>193</v>
      </c>
      <c r="D86" s="18" t="s">
        <v>189</v>
      </c>
      <c r="E86" s="18"/>
      <c r="F86" s="18" t="s">
        <v>34</v>
      </c>
      <c r="G86" s="29"/>
      <c r="H86" s="18">
        <v>50</v>
      </c>
      <c r="I86" s="49">
        <f t="shared" si="9"/>
        <v>200</v>
      </c>
      <c r="J86" s="50">
        <v>6300</v>
      </c>
      <c r="K86" s="45">
        <f>VLOOKUP(B:B,'[1]CXMDXSHZ'!$A:$D,3,0)</f>
        <v>6392.9</v>
      </c>
      <c r="L86" s="54">
        <f t="shared" si="10"/>
        <v>1.0147460317460317</v>
      </c>
      <c r="M86" s="52">
        <v>50</v>
      </c>
      <c r="N86" s="52">
        <v>100</v>
      </c>
      <c r="O86" s="52"/>
      <c r="P86" s="45" t="s">
        <v>520</v>
      </c>
      <c r="Q86" s="45">
        <v>4277.96</v>
      </c>
      <c r="R86" s="51">
        <f t="shared" si="11"/>
        <v>0.6790412698412699</v>
      </c>
      <c r="S86" s="52"/>
      <c r="T86" s="52"/>
      <c r="U86" s="45"/>
      <c r="V86" s="45">
        <v>3712.34</v>
      </c>
      <c r="W86" s="51">
        <f t="shared" si="12"/>
        <v>0.5892603174603175</v>
      </c>
      <c r="X86" s="52"/>
      <c r="Y86" s="52"/>
      <c r="Z86" s="45"/>
      <c r="AA86" s="45">
        <v>3889.03</v>
      </c>
      <c r="AB86" s="51">
        <f t="shared" si="13"/>
        <v>0.6173063492063492</v>
      </c>
      <c r="AC86" s="52"/>
      <c r="AD86" s="52"/>
      <c r="AE86" s="45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>
        <f t="shared" si="14"/>
        <v>25200</v>
      </c>
      <c r="AQ86" s="64">
        <f t="shared" si="15"/>
        <v>18272.23</v>
      </c>
      <c r="AR86" s="74">
        <f t="shared" si="16"/>
        <v>0.725088492063492</v>
      </c>
      <c r="AS86" s="75"/>
    </row>
    <row r="87" spans="1:45" s="1" customFormat="1" ht="13.5">
      <c r="A87" s="24">
        <v>85</v>
      </c>
      <c r="B87" s="27">
        <v>104429</v>
      </c>
      <c r="C87" s="30" t="s">
        <v>195</v>
      </c>
      <c r="D87" s="27" t="s">
        <v>189</v>
      </c>
      <c r="E87" s="27">
        <v>2</v>
      </c>
      <c r="F87" s="18" t="s">
        <v>34</v>
      </c>
      <c r="G87" s="29"/>
      <c r="H87" s="18">
        <v>50</v>
      </c>
      <c r="I87" s="49">
        <f t="shared" si="9"/>
        <v>200</v>
      </c>
      <c r="J87" s="24">
        <v>6660</v>
      </c>
      <c r="K87" s="45">
        <f>VLOOKUP(B:B,'[1]CXMDXSHZ'!$A:$D,3,0)</f>
        <v>7115.66</v>
      </c>
      <c r="L87" s="51">
        <f t="shared" si="10"/>
        <v>1.0684174174174175</v>
      </c>
      <c r="M87" s="52">
        <v>50</v>
      </c>
      <c r="N87" s="52"/>
      <c r="O87" s="52"/>
      <c r="P87" s="53" t="s">
        <v>521</v>
      </c>
      <c r="Q87" s="53">
        <v>3186.29</v>
      </c>
      <c r="R87" s="57">
        <f t="shared" si="11"/>
        <v>0.4784219219219219</v>
      </c>
      <c r="S87" s="52"/>
      <c r="T87" s="52"/>
      <c r="U87" s="45"/>
      <c r="V87" s="45">
        <v>5363.01</v>
      </c>
      <c r="W87" s="57">
        <f t="shared" si="12"/>
        <v>0.8052567567567568</v>
      </c>
      <c r="X87" s="52"/>
      <c r="Y87" s="52"/>
      <c r="Z87" s="45"/>
      <c r="AA87" s="45">
        <v>2844.16</v>
      </c>
      <c r="AB87" s="51">
        <f t="shared" si="13"/>
        <v>0.427051051051051</v>
      </c>
      <c r="AC87" s="52"/>
      <c r="AD87" s="52"/>
      <c r="AE87" s="45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>
        <f t="shared" si="14"/>
        <v>26640</v>
      </c>
      <c r="AQ87" s="64">
        <f t="shared" si="15"/>
        <v>18509.120000000003</v>
      </c>
      <c r="AR87" s="74">
        <f t="shared" si="16"/>
        <v>0.6947867867867868</v>
      </c>
      <c r="AS87" s="75"/>
    </row>
    <row r="88" spans="1:45" s="1" customFormat="1" ht="13.5">
      <c r="A88" s="24">
        <v>86</v>
      </c>
      <c r="B88" s="25">
        <v>122906</v>
      </c>
      <c r="C88" s="26" t="s">
        <v>197</v>
      </c>
      <c r="D88" s="27" t="s">
        <v>189</v>
      </c>
      <c r="E88" s="27"/>
      <c r="F88" s="18" t="s">
        <v>34</v>
      </c>
      <c r="G88" s="29"/>
      <c r="H88" s="18">
        <v>50</v>
      </c>
      <c r="I88" s="49">
        <f t="shared" si="9"/>
        <v>200</v>
      </c>
      <c r="J88" s="24">
        <v>7056</v>
      </c>
      <c r="K88" s="45">
        <f>VLOOKUP(B:B,'[1]CXMDXSHZ'!$A:$D,3,0)</f>
        <v>4517.32</v>
      </c>
      <c r="L88" s="51">
        <f t="shared" si="10"/>
        <v>0.6402097505668933</v>
      </c>
      <c r="M88" s="52"/>
      <c r="N88" s="52"/>
      <c r="O88" s="52"/>
      <c r="P88" s="53" t="s">
        <v>522</v>
      </c>
      <c r="Q88" s="53">
        <v>4303.61</v>
      </c>
      <c r="R88" s="57">
        <f t="shared" si="11"/>
        <v>0.6099220521541949</v>
      </c>
      <c r="S88" s="52"/>
      <c r="T88" s="52"/>
      <c r="U88" s="45"/>
      <c r="V88" s="45">
        <v>4390.45</v>
      </c>
      <c r="W88" s="57">
        <f t="shared" si="12"/>
        <v>0.6222293083900227</v>
      </c>
      <c r="X88" s="52"/>
      <c r="Y88" s="52"/>
      <c r="Z88" s="45"/>
      <c r="AA88" s="45">
        <v>4485.09</v>
      </c>
      <c r="AB88" s="51">
        <f t="shared" si="13"/>
        <v>0.6356420068027211</v>
      </c>
      <c r="AC88" s="52"/>
      <c r="AD88" s="52"/>
      <c r="AE88" s="45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>
        <f t="shared" si="14"/>
        <v>28224</v>
      </c>
      <c r="AQ88" s="64">
        <f t="shared" si="15"/>
        <v>17696.47</v>
      </c>
      <c r="AR88" s="74">
        <f t="shared" si="16"/>
        <v>0.6270007794784581</v>
      </c>
      <c r="AS88" s="75"/>
    </row>
    <row r="89" spans="1:45" s="1" customFormat="1" ht="13.5">
      <c r="A89" s="24">
        <v>87</v>
      </c>
      <c r="B89" s="27">
        <v>570</v>
      </c>
      <c r="C89" s="30" t="s">
        <v>199</v>
      </c>
      <c r="D89" s="27" t="s">
        <v>189</v>
      </c>
      <c r="E89" s="27"/>
      <c r="F89" s="18" t="s">
        <v>34</v>
      </c>
      <c r="G89" s="29"/>
      <c r="H89" s="18">
        <v>50</v>
      </c>
      <c r="I89" s="49">
        <f t="shared" si="9"/>
        <v>200</v>
      </c>
      <c r="J89" s="24">
        <v>7200</v>
      </c>
      <c r="K89" s="45">
        <f>VLOOKUP(B:B,'[1]CXMDXSHZ'!$A:$D,3,0)</f>
        <v>7905.92</v>
      </c>
      <c r="L89" s="54">
        <f t="shared" si="10"/>
        <v>1.0980444444444444</v>
      </c>
      <c r="M89" s="52">
        <v>50</v>
      </c>
      <c r="N89" s="52">
        <v>50</v>
      </c>
      <c r="O89" s="52"/>
      <c r="P89" s="53" t="s">
        <v>523</v>
      </c>
      <c r="Q89" s="53">
        <v>3327.02</v>
      </c>
      <c r="R89" s="57">
        <f t="shared" si="11"/>
        <v>0.4620861111111111</v>
      </c>
      <c r="S89" s="52"/>
      <c r="T89" s="52"/>
      <c r="U89" s="45"/>
      <c r="V89" s="45">
        <v>7304.22</v>
      </c>
      <c r="W89" s="55">
        <f t="shared" si="12"/>
        <v>1.014475</v>
      </c>
      <c r="X89" s="52">
        <v>50</v>
      </c>
      <c r="Y89" s="52">
        <v>100</v>
      </c>
      <c r="Z89" s="45" t="s">
        <v>460</v>
      </c>
      <c r="AA89" s="45">
        <v>3233.92</v>
      </c>
      <c r="AB89" s="51">
        <f t="shared" si="13"/>
        <v>0.4491555555555556</v>
      </c>
      <c r="AC89" s="52"/>
      <c r="AD89" s="52"/>
      <c r="AE89" s="45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>
        <f t="shared" si="14"/>
        <v>28800</v>
      </c>
      <c r="AQ89" s="64">
        <f t="shared" si="15"/>
        <v>21771.08</v>
      </c>
      <c r="AR89" s="74">
        <f t="shared" si="16"/>
        <v>0.7559402777777778</v>
      </c>
      <c r="AS89" s="75"/>
    </row>
    <row r="90" spans="1:45" s="1" customFormat="1" ht="13.5">
      <c r="A90" s="17">
        <v>88</v>
      </c>
      <c r="B90" s="22">
        <v>119263</v>
      </c>
      <c r="C90" s="23" t="s">
        <v>201</v>
      </c>
      <c r="D90" s="18" t="s">
        <v>189</v>
      </c>
      <c r="E90" s="18">
        <v>3</v>
      </c>
      <c r="F90" s="18" t="s">
        <v>34</v>
      </c>
      <c r="G90" s="29"/>
      <c r="H90" s="18">
        <v>50</v>
      </c>
      <c r="I90" s="49">
        <f t="shared" si="9"/>
        <v>200</v>
      </c>
      <c r="J90" s="50">
        <v>7200</v>
      </c>
      <c r="K90" s="45">
        <f>VLOOKUP(B:B,'[1]CXMDXSHZ'!$A:$D,3,0)</f>
        <v>7472.31</v>
      </c>
      <c r="L90" s="51">
        <f t="shared" si="10"/>
        <v>1.0378208333333334</v>
      </c>
      <c r="M90" s="52">
        <v>50</v>
      </c>
      <c r="N90" s="52"/>
      <c r="O90" s="52"/>
      <c r="P90" s="45" t="s">
        <v>393</v>
      </c>
      <c r="Q90" s="45">
        <v>8243.14</v>
      </c>
      <c r="R90" s="54">
        <f t="shared" si="11"/>
        <v>1.1448805555555555</v>
      </c>
      <c r="S90" s="52">
        <v>50</v>
      </c>
      <c r="T90" s="52">
        <v>50</v>
      </c>
      <c r="U90" s="45" t="s">
        <v>460</v>
      </c>
      <c r="V90" s="45">
        <v>10457.02</v>
      </c>
      <c r="W90" s="54">
        <f t="shared" si="12"/>
        <v>1.452363888888889</v>
      </c>
      <c r="X90" s="52">
        <v>50</v>
      </c>
      <c r="Y90" s="52">
        <v>50</v>
      </c>
      <c r="Z90" s="45" t="s">
        <v>472</v>
      </c>
      <c r="AA90" s="45">
        <v>5798.43</v>
      </c>
      <c r="AB90" s="51">
        <f t="shared" si="13"/>
        <v>0.8053375</v>
      </c>
      <c r="AC90" s="52"/>
      <c r="AD90" s="52"/>
      <c r="AE90" s="45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45">
        <f t="shared" si="14"/>
        <v>28800</v>
      </c>
      <c r="AQ90" s="45">
        <f t="shared" si="15"/>
        <v>31970.9</v>
      </c>
      <c r="AR90" s="69">
        <f t="shared" si="16"/>
        <v>1.1101006944444445</v>
      </c>
      <c r="AS90" s="76">
        <v>50</v>
      </c>
    </row>
    <row r="91" spans="1:45" s="1" customFormat="1" ht="13.5">
      <c r="A91" s="17">
        <v>89</v>
      </c>
      <c r="B91" s="18">
        <v>113833</v>
      </c>
      <c r="C91" s="19" t="s">
        <v>203</v>
      </c>
      <c r="D91" s="18" t="s">
        <v>189</v>
      </c>
      <c r="E91" s="18"/>
      <c r="F91" s="18" t="s">
        <v>34</v>
      </c>
      <c r="G91" s="29"/>
      <c r="H91" s="18">
        <v>50</v>
      </c>
      <c r="I91" s="49">
        <f t="shared" si="9"/>
        <v>200</v>
      </c>
      <c r="J91" s="50">
        <v>7380</v>
      </c>
      <c r="K91" s="45">
        <f>VLOOKUP(B:B,'[1]CXMDXSHZ'!$A:$D,3,0)</f>
        <v>5910.16</v>
      </c>
      <c r="L91" s="51">
        <f t="shared" si="10"/>
        <v>0.8008346883468834</v>
      </c>
      <c r="M91" s="52"/>
      <c r="N91" s="52"/>
      <c r="O91" s="52"/>
      <c r="P91" s="45" t="s">
        <v>524</v>
      </c>
      <c r="Q91" s="45">
        <v>4978.84</v>
      </c>
      <c r="R91" s="51">
        <f t="shared" si="11"/>
        <v>0.674639566395664</v>
      </c>
      <c r="S91" s="52"/>
      <c r="T91" s="52"/>
      <c r="U91" s="45"/>
      <c r="V91" s="45">
        <v>7470.12</v>
      </c>
      <c r="W91" s="51">
        <f t="shared" si="12"/>
        <v>1.0122113821138212</v>
      </c>
      <c r="X91" s="52">
        <v>50</v>
      </c>
      <c r="Y91" s="52"/>
      <c r="Z91" s="45"/>
      <c r="AA91" s="45">
        <v>6048.85</v>
      </c>
      <c r="AB91" s="51">
        <f t="shared" si="13"/>
        <v>0.8196273712737128</v>
      </c>
      <c r="AC91" s="52"/>
      <c r="AD91" s="52"/>
      <c r="AE91" s="45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>
        <f t="shared" si="14"/>
        <v>29520</v>
      </c>
      <c r="AQ91" s="64">
        <f t="shared" si="15"/>
        <v>24407.97</v>
      </c>
      <c r="AR91" s="74">
        <f t="shared" si="16"/>
        <v>0.8268282520325204</v>
      </c>
      <c r="AS91" s="75"/>
    </row>
    <row r="92" spans="1:45" s="1" customFormat="1" ht="13.5">
      <c r="A92" s="17">
        <v>90</v>
      </c>
      <c r="B92" s="18">
        <v>113025</v>
      </c>
      <c r="C92" s="19" t="s">
        <v>205</v>
      </c>
      <c r="D92" s="18" t="s">
        <v>189</v>
      </c>
      <c r="E92" s="18"/>
      <c r="F92" s="18" t="s">
        <v>34</v>
      </c>
      <c r="G92" s="29"/>
      <c r="H92" s="18">
        <v>50</v>
      </c>
      <c r="I92" s="49">
        <f t="shared" si="9"/>
        <v>200</v>
      </c>
      <c r="J92" s="50">
        <v>7380</v>
      </c>
      <c r="K92" s="45">
        <f>VLOOKUP(B:B,'[1]CXMDXSHZ'!$A:$D,3,0)</f>
        <v>8032.97</v>
      </c>
      <c r="L92" s="54">
        <f t="shared" si="10"/>
        <v>1.0884783197831978</v>
      </c>
      <c r="M92" s="52">
        <v>50</v>
      </c>
      <c r="N92" s="52">
        <v>50</v>
      </c>
      <c r="O92" s="52"/>
      <c r="P92" s="45" t="s">
        <v>525</v>
      </c>
      <c r="Q92" s="45">
        <v>7435.31</v>
      </c>
      <c r="R92" s="54">
        <f t="shared" si="11"/>
        <v>1.0074945799457995</v>
      </c>
      <c r="S92" s="52">
        <v>50</v>
      </c>
      <c r="T92" s="52"/>
      <c r="U92" s="45"/>
      <c r="V92" s="45">
        <v>7542.54</v>
      </c>
      <c r="W92" s="51">
        <f t="shared" si="12"/>
        <v>1.0220243902439023</v>
      </c>
      <c r="X92" s="52">
        <v>50</v>
      </c>
      <c r="Y92" s="52"/>
      <c r="Z92" s="45"/>
      <c r="AA92" s="45">
        <v>3211.61</v>
      </c>
      <c r="AB92" s="51">
        <f t="shared" si="13"/>
        <v>0.4351775067750678</v>
      </c>
      <c r="AC92" s="52"/>
      <c r="AD92" s="52"/>
      <c r="AE92" s="45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>
        <f t="shared" si="14"/>
        <v>29520</v>
      </c>
      <c r="AQ92" s="64">
        <f t="shared" si="15"/>
        <v>26222.43</v>
      </c>
      <c r="AR92" s="74">
        <f t="shared" si="16"/>
        <v>0.8882936991869919</v>
      </c>
      <c r="AS92" s="75"/>
    </row>
    <row r="93" spans="1:45" s="1" customFormat="1" ht="13.5">
      <c r="A93" s="24">
        <v>91</v>
      </c>
      <c r="B93" s="27">
        <v>752</v>
      </c>
      <c r="C93" s="30" t="s">
        <v>206</v>
      </c>
      <c r="D93" s="27" t="s">
        <v>189</v>
      </c>
      <c r="E93" s="27">
        <v>4</v>
      </c>
      <c r="F93" s="18" t="s">
        <v>34</v>
      </c>
      <c r="G93" s="29"/>
      <c r="H93" s="18">
        <v>50</v>
      </c>
      <c r="I93" s="49">
        <f t="shared" si="9"/>
        <v>200</v>
      </c>
      <c r="J93" s="24">
        <v>7416</v>
      </c>
      <c r="K93" s="45">
        <f>VLOOKUP(B:B,'[1]CXMDXSHZ'!$A:$D,3,0)</f>
        <v>5533.08</v>
      </c>
      <c r="L93" s="51">
        <f t="shared" si="10"/>
        <v>0.7461003236245954</v>
      </c>
      <c r="M93" s="52"/>
      <c r="N93" s="52"/>
      <c r="O93" s="52"/>
      <c r="P93" s="53" t="s">
        <v>526</v>
      </c>
      <c r="Q93" s="53">
        <v>2757.51</v>
      </c>
      <c r="R93" s="57">
        <f t="shared" si="11"/>
        <v>0.3718325242718447</v>
      </c>
      <c r="S93" s="52"/>
      <c r="T93" s="52"/>
      <c r="U93" s="45"/>
      <c r="V93" s="45">
        <v>3574.93</v>
      </c>
      <c r="W93" s="57">
        <f t="shared" si="12"/>
        <v>0.4820563646170442</v>
      </c>
      <c r="X93" s="52"/>
      <c r="Y93" s="52"/>
      <c r="Z93" s="45"/>
      <c r="AA93" s="45">
        <v>3574.88</v>
      </c>
      <c r="AB93" s="51">
        <f t="shared" si="13"/>
        <v>0.48204962243797195</v>
      </c>
      <c r="AC93" s="52"/>
      <c r="AD93" s="52"/>
      <c r="AE93" s="45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>
        <f t="shared" si="14"/>
        <v>29664</v>
      </c>
      <c r="AQ93" s="64">
        <f t="shared" si="15"/>
        <v>15440.400000000001</v>
      </c>
      <c r="AR93" s="74">
        <f t="shared" si="16"/>
        <v>0.5205097087378642</v>
      </c>
      <c r="AS93" s="75"/>
    </row>
    <row r="94" spans="1:45" s="1" customFormat="1" ht="13.5">
      <c r="A94" s="24">
        <v>92</v>
      </c>
      <c r="B94" s="27">
        <v>112888</v>
      </c>
      <c r="C94" s="30" t="s">
        <v>208</v>
      </c>
      <c r="D94" s="27" t="s">
        <v>189</v>
      </c>
      <c r="E94" s="27"/>
      <c r="F94" s="18" t="s">
        <v>34</v>
      </c>
      <c r="G94" s="29"/>
      <c r="H94" s="18">
        <v>50</v>
      </c>
      <c r="I94" s="49">
        <f t="shared" si="9"/>
        <v>200</v>
      </c>
      <c r="J94" s="24">
        <v>7416</v>
      </c>
      <c r="K94" s="45">
        <f>VLOOKUP(B:B,'[1]CXMDXSHZ'!$A:$D,3,0)</f>
        <v>7429.39</v>
      </c>
      <c r="L94" s="54">
        <f t="shared" si="10"/>
        <v>1.0018055555555556</v>
      </c>
      <c r="M94" s="52">
        <v>50</v>
      </c>
      <c r="N94" s="52">
        <v>50</v>
      </c>
      <c r="O94" s="52"/>
      <c r="P94" s="53" t="s">
        <v>527</v>
      </c>
      <c r="Q94" s="53">
        <v>7697.35</v>
      </c>
      <c r="R94" s="55">
        <f t="shared" si="11"/>
        <v>1.037938241639698</v>
      </c>
      <c r="S94" s="52">
        <v>50</v>
      </c>
      <c r="T94" s="52">
        <v>50</v>
      </c>
      <c r="U94" s="45" t="s">
        <v>460</v>
      </c>
      <c r="V94" s="45">
        <v>7477.96</v>
      </c>
      <c r="W94" s="55">
        <f t="shared" si="12"/>
        <v>1.0083549083063645</v>
      </c>
      <c r="X94" s="52">
        <v>50</v>
      </c>
      <c r="Y94" s="52">
        <v>50</v>
      </c>
      <c r="Z94" s="45" t="s">
        <v>460</v>
      </c>
      <c r="AA94" s="45">
        <v>2574.65</v>
      </c>
      <c r="AB94" s="51">
        <f t="shared" si="13"/>
        <v>0.3471750269687163</v>
      </c>
      <c r="AC94" s="52"/>
      <c r="AD94" s="52"/>
      <c r="AE94" s="45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>
        <f t="shared" si="14"/>
        <v>29664</v>
      </c>
      <c r="AQ94" s="64">
        <f t="shared" si="15"/>
        <v>25179.350000000002</v>
      </c>
      <c r="AR94" s="74">
        <f t="shared" si="16"/>
        <v>0.8488184331175836</v>
      </c>
      <c r="AS94" s="75"/>
    </row>
    <row r="95" spans="1:45" s="1" customFormat="1" ht="13.5">
      <c r="A95" s="17">
        <v>93</v>
      </c>
      <c r="B95" s="22">
        <v>138202</v>
      </c>
      <c r="C95" s="23" t="s">
        <v>528</v>
      </c>
      <c r="D95" s="18" t="s">
        <v>189</v>
      </c>
      <c r="E95" s="18">
        <v>5</v>
      </c>
      <c r="F95" s="18" t="s">
        <v>34</v>
      </c>
      <c r="G95" s="29"/>
      <c r="H95" s="18">
        <v>50</v>
      </c>
      <c r="I95" s="49">
        <f t="shared" si="9"/>
        <v>200</v>
      </c>
      <c r="J95" s="50">
        <v>7500</v>
      </c>
      <c r="K95" s="45">
        <f>VLOOKUP(B:B,'[1]CXMDXSHZ'!$A:$D,3,0)</f>
        <v>6705.77</v>
      </c>
      <c r="L95" s="51">
        <f t="shared" si="10"/>
        <v>0.8941026666666667</v>
      </c>
      <c r="M95" s="52"/>
      <c r="N95" s="52"/>
      <c r="O95" s="52"/>
      <c r="P95" s="45" t="s">
        <v>442</v>
      </c>
      <c r="Q95" s="45">
        <v>6428.97</v>
      </c>
      <c r="R95" s="51">
        <f t="shared" si="11"/>
        <v>0.8571960000000001</v>
      </c>
      <c r="S95" s="52"/>
      <c r="T95" s="52"/>
      <c r="U95" s="45"/>
      <c r="V95" s="45">
        <v>6772.14</v>
      </c>
      <c r="W95" s="51">
        <f t="shared" si="12"/>
        <v>0.9029520000000001</v>
      </c>
      <c r="X95" s="52"/>
      <c r="Y95" s="52"/>
      <c r="Z95" s="45"/>
      <c r="AA95" s="45">
        <v>3868.12</v>
      </c>
      <c r="AB95" s="51">
        <f t="shared" si="13"/>
        <v>0.5157493333333333</v>
      </c>
      <c r="AC95" s="52"/>
      <c r="AD95" s="52"/>
      <c r="AE95" s="45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>
        <f t="shared" si="14"/>
        <v>30000</v>
      </c>
      <c r="AQ95" s="64">
        <f t="shared" si="15"/>
        <v>23775</v>
      </c>
      <c r="AR95" s="74">
        <f t="shared" si="16"/>
        <v>0.7925</v>
      </c>
      <c r="AS95" s="75"/>
    </row>
    <row r="96" spans="1:45" s="1" customFormat="1" ht="13.5">
      <c r="A96" s="17">
        <v>94</v>
      </c>
      <c r="B96" s="18">
        <v>113008</v>
      </c>
      <c r="C96" s="19" t="s">
        <v>212</v>
      </c>
      <c r="D96" s="18" t="s">
        <v>189</v>
      </c>
      <c r="E96" s="18"/>
      <c r="F96" s="18" t="s">
        <v>34</v>
      </c>
      <c r="G96" s="29"/>
      <c r="H96" s="18">
        <v>50</v>
      </c>
      <c r="I96" s="49">
        <f t="shared" si="9"/>
        <v>200</v>
      </c>
      <c r="J96" s="50">
        <v>9075</v>
      </c>
      <c r="K96" s="45">
        <f>VLOOKUP(B:B,'[1]CXMDXSHZ'!$A:$D,3,0)</f>
        <v>7288.32</v>
      </c>
      <c r="L96" s="51">
        <f t="shared" si="10"/>
        <v>0.8031206611570247</v>
      </c>
      <c r="M96" s="52"/>
      <c r="N96" s="52"/>
      <c r="O96" s="52"/>
      <c r="P96" s="45" t="s">
        <v>529</v>
      </c>
      <c r="Q96" s="45">
        <v>10381.36</v>
      </c>
      <c r="R96" s="54">
        <f t="shared" si="11"/>
        <v>1.1439515151515152</v>
      </c>
      <c r="S96" s="52">
        <v>50</v>
      </c>
      <c r="T96" s="52">
        <v>50</v>
      </c>
      <c r="U96" s="45" t="s">
        <v>460</v>
      </c>
      <c r="V96" s="45">
        <v>9773.52</v>
      </c>
      <c r="W96" s="54">
        <f t="shared" si="12"/>
        <v>1.0769719008264462</v>
      </c>
      <c r="X96" s="52">
        <v>50</v>
      </c>
      <c r="Y96" s="52">
        <v>50</v>
      </c>
      <c r="Z96" s="45" t="s">
        <v>460</v>
      </c>
      <c r="AA96" s="45">
        <v>4326.33</v>
      </c>
      <c r="AB96" s="51">
        <f t="shared" si="13"/>
        <v>0.4767305785123967</v>
      </c>
      <c r="AC96" s="52"/>
      <c r="AD96" s="52"/>
      <c r="AE96" s="45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>
        <f t="shared" si="14"/>
        <v>36300</v>
      </c>
      <c r="AQ96" s="64">
        <f t="shared" si="15"/>
        <v>31769.53</v>
      </c>
      <c r="AR96" s="74">
        <f t="shared" si="16"/>
        <v>0.8751936639118457</v>
      </c>
      <c r="AS96" s="75"/>
    </row>
    <row r="97" spans="1:45" s="1" customFormat="1" ht="13.5">
      <c r="A97" s="80">
        <v>95</v>
      </c>
      <c r="B97" s="81">
        <v>118951</v>
      </c>
      <c r="C97" s="82" t="s">
        <v>214</v>
      </c>
      <c r="D97" s="83" t="s">
        <v>189</v>
      </c>
      <c r="E97" s="83">
        <v>6</v>
      </c>
      <c r="F97" s="18" t="s">
        <v>34</v>
      </c>
      <c r="G97" s="29"/>
      <c r="H97" s="18">
        <v>100</v>
      </c>
      <c r="I97" s="49">
        <f t="shared" si="9"/>
        <v>400</v>
      </c>
      <c r="J97" s="50">
        <v>7632</v>
      </c>
      <c r="K97" s="45">
        <f>VLOOKUP(B:B,'[1]CXMDXSHZ'!$A:$D,3,0)</f>
        <v>8347.21</v>
      </c>
      <c r="L97" s="54">
        <f t="shared" si="10"/>
        <v>1.093712002096436</v>
      </c>
      <c r="M97" s="52">
        <v>100</v>
      </c>
      <c r="N97" s="52">
        <v>100</v>
      </c>
      <c r="O97" s="52"/>
      <c r="P97" s="89" t="s">
        <v>530</v>
      </c>
      <c r="Q97" s="89">
        <v>3214.52</v>
      </c>
      <c r="R97" s="92">
        <f t="shared" si="11"/>
        <v>0.42118972746331235</v>
      </c>
      <c r="S97" s="91"/>
      <c r="T97" s="91"/>
      <c r="U97" s="89"/>
      <c r="V97" s="89">
        <v>4946.76</v>
      </c>
      <c r="W97" s="92">
        <f t="shared" si="12"/>
        <v>0.6481603773584906</v>
      </c>
      <c r="X97" s="52"/>
      <c r="Y97" s="52"/>
      <c r="Z97" s="45"/>
      <c r="AA97" s="45">
        <v>3883.15</v>
      </c>
      <c r="AB97" s="51">
        <f t="shared" si="13"/>
        <v>0.5087984800838574</v>
      </c>
      <c r="AC97" s="52"/>
      <c r="AD97" s="52"/>
      <c r="AE97" s="45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>
        <f t="shared" si="14"/>
        <v>30528</v>
      </c>
      <c r="AQ97" s="64">
        <f t="shared" si="15"/>
        <v>20391.64</v>
      </c>
      <c r="AR97" s="74">
        <f t="shared" si="16"/>
        <v>0.6679651467505241</v>
      </c>
      <c r="AS97" s="75"/>
    </row>
    <row r="98" spans="1:45" s="1" customFormat="1" ht="13.5">
      <c r="A98" s="80">
        <v>96</v>
      </c>
      <c r="B98" s="83">
        <v>572</v>
      </c>
      <c r="C98" s="84" t="s">
        <v>216</v>
      </c>
      <c r="D98" s="83" t="s">
        <v>189</v>
      </c>
      <c r="E98" s="83"/>
      <c r="F98" s="18" t="s">
        <v>34</v>
      </c>
      <c r="G98" s="29"/>
      <c r="H98" s="18">
        <v>100</v>
      </c>
      <c r="I98" s="49">
        <f t="shared" si="9"/>
        <v>400</v>
      </c>
      <c r="J98" s="50">
        <v>8745</v>
      </c>
      <c r="K98" s="45">
        <f>VLOOKUP(B:B,'[1]CXMDXSHZ'!$A:$D,3,0)</f>
        <v>5830.73</v>
      </c>
      <c r="L98" s="51">
        <f t="shared" si="10"/>
        <v>0.6667501429388222</v>
      </c>
      <c r="M98" s="52"/>
      <c r="N98" s="52"/>
      <c r="O98" s="52"/>
      <c r="P98" s="89" t="s">
        <v>531</v>
      </c>
      <c r="Q98" s="89">
        <v>9325.82</v>
      </c>
      <c r="R98" s="90">
        <f t="shared" si="11"/>
        <v>1.0664173813607776</v>
      </c>
      <c r="S98" s="91">
        <v>100</v>
      </c>
      <c r="T98" s="91">
        <v>100</v>
      </c>
      <c r="U98" s="89" t="s">
        <v>460</v>
      </c>
      <c r="V98" s="89">
        <v>10310.7</v>
      </c>
      <c r="W98" s="90">
        <f t="shared" si="12"/>
        <v>1.179039451114923</v>
      </c>
      <c r="X98" s="52">
        <v>100</v>
      </c>
      <c r="Y98" s="52">
        <v>100</v>
      </c>
      <c r="Z98" s="45" t="s">
        <v>460</v>
      </c>
      <c r="AA98" s="45">
        <v>8750.66</v>
      </c>
      <c r="AB98" s="54">
        <f t="shared" si="13"/>
        <v>1.0006472269868496</v>
      </c>
      <c r="AC98" s="52">
        <v>100</v>
      </c>
      <c r="AD98" s="52">
        <v>100</v>
      </c>
      <c r="AE98" s="45" t="s">
        <v>460</v>
      </c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>
        <f t="shared" si="14"/>
        <v>34980</v>
      </c>
      <c r="AQ98" s="64">
        <f t="shared" si="15"/>
        <v>34217.91</v>
      </c>
      <c r="AR98" s="74">
        <f t="shared" si="16"/>
        <v>0.9782135506003432</v>
      </c>
      <c r="AS98" s="75"/>
    </row>
    <row r="99" spans="1:45" s="1" customFormat="1" ht="13.5">
      <c r="A99" s="24">
        <v>97</v>
      </c>
      <c r="B99" s="27">
        <v>329</v>
      </c>
      <c r="C99" s="30" t="s">
        <v>218</v>
      </c>
      <c r="D99" s="27" t="s">
        <v>189</v>
      </c>
      <c r="E99" s="27">
        <v>7</v>
      </c>
      <c r="F99" s="18" t="s">
        <v>34</v>
      </c>
      <c r="G99" s="29"/>
      <c r="H99" s="18">
        <v>100</v>
      </c>
      <c r="I99" s="49">
        <f t="shared" si="9"/>
        <v>400</v>
      </c>
      <c r="J99" s="24">
        <v>9405</v>
      </c>
      <c r="K99" s="45">
        <f>VLOOKUP(B:B,'[1]CXMDXSHZ'!$A:$D,3,0)</f>
        <v>3094.62</v>
      </c>
      <c r="L99" s="51">
        <f t="shared" si="10"/>
        <v>0.32903987240829347</v>
      </c>
      <c r="M99" s="52"/>
      <c r="N99" s="52"/>
      <c r="O99" s="52"/>
      <c r="P99" s="53" t="s">
        <v>532</v>
      </c>
      <c r="Q99" s="53">
        <v>9599.93</v>
      </c>
      <c r="R99" s="55">
        <f t="shared" si="11"/>
        <v>1.0207262094630516</v>
      </c>
      <c r="S99" s="52">
        <v>100</v>
      </c>
      <c r="T99" s="52">
        <v>200</v>
      </c>
      <c r="U99" s="45" t="s">
        <v>460</v>
      </c>
      <c r="V99" s="45">
        <v>6208.21</v>
      </c>
      <c r="W99" s="57">
        <f t="shared" si="12"/>
        <v>0.6600967570441255</v>
      </c>
      <c r="X99" s="52"/>
      <c r="Y99" s="52"/>
      <c r="Z99" s="45"/>
      <c r="AA99" s="45">
        <v>9908.28</v>
      </c>
      <c r="AB99" s="51">
        <f t="shared" si="13"/>
        <v>1.0535119617224882</v>
      </c>
      <c r="AC99" s="49">
        <v>100</v>
      </c>
      <c r="AD99" s="52"/>
      <c r="AE99" s="45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>
        <f t="shared" si="14"/>
        <v>37620</v>
      </c>
      <c r="AQ99" s="64">
        <f t="shared" si="15"/>
        <v>28811.04</v>
      </c>
      <c r="AR99" s="74">
        <f t="shared" si="16"/>
        <v>0.7658437001594897</v>
      </c>
      <c r="AS99" s="75"/>
    </row>
    <row r="100" spans="1:45" s="1" customFormat="1" ht="13.5">
      <c r="A100" s="24">
        <v>98</v>
      </c>
      <c r="B100" s="27">
        <v>114286</v>
      </c>
      <c r="C100" s="30" t="s">
        <v>220</v>
      </c>
      <c r="D100" s="27" t="s">
        <v>189</v>
      </c>
      <c r="E100" s="27"/>
      <c r="F100" s="18" t="s">
        <v>34</v>
      </c>
      <c r="G100" s="29"/>
      <c r="H100" s="18">
        <v>100</v>
      </c>
      <c r="I100" s="49">
        <f t="shared" si="9"/>
        <v>400</v>
      </c>
      <c r="J100" s="24">
        <v>9570</v>
      </c>
      <c r="K100" s="45">
        <f>VLOOKUP(B:B,'[1]CXMDXSHZ'!$A:$D,3,0)</f>
        <v>4703.82</v>
      </c>
      <c r="L100" s="51">
        <f t="shared" si="10"/>
        <v>0.4915172413793103</v>
      </c>
      <c r="M100" s="52"/>
      <c r="N100" s="52"/>
      <c r="O100" s="52"/>
      <c r="P100" s="53" t="s">
        <v>397</v>
      </c>
      <c r="Q100" s="53">
        <v>6097.69</v>
      </c>
      <c r="R100" s="57">
        <f t="shared" si="11"/>
        <v>0.6371671891327063</v>
      </c>
      <c r="S100" s="52"/>
      <c r="T100" s="52"/>
      <c r="U100" s="45"/>
      <c r="V100" s="45">
        <v>20166.3</v>
      </c>
      <c r="W100" s="55">
        <f t="shared" si="12"/>
        <v>2.1072413793103446</v>
      </c>
      <c r="X100" s="52">
        <v>100</v>
      </c>
      <c r="Y100" s="52">
        <v>200</v>
      </c>
      <c r="Z100" s="45" t="s">
        <v>460</v>
      </c>
      <c r="AA100" s="45">
        <v>9635.78</v>
      </c>
      <c r="AB100" s="51">
        <f t="shared" si="13"/>
        <v>1.006873563218391</v>
      </c>
      <c r="AC100" s="49">
        <v>100</v>
      </c>
      <c r="AD100" s="52"/>
      <c r="AE100" s="45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45">
        <f t="shared" si="14"/>
        <v>38280</v>
      </c>
      <c r="AQ100" s="45">
        <f t="shared" si="15"/>
        <v>40603.59</v>
      </c>
      <c r="AR100" s="69">
        <f t="shared" si="16"/>
        <v>1.060699843260188</v>
      </c>
      <c r="AS100" s="76">
        <v>200</v>
      </c>
    </row>
    <row r="101" spans="1:45" s="1" customFormat="1" ht="27">
      <c r="A101" s="24">
        <v>99</v>
      </c>
      <c r="B101" s="27">
        <v>747</v>
      </c>
      <c r="C101" s="30" t="s">
        <v>222</v>
      </c>
      <c r="D101" s="27" t="s">
        <v>189</v>
      </c>
      <c r="E101" s="27"/>
      <c r="F101" s="18" t="s">
        <v>34</v>
      </c>
      <c r="G101" s="29"/>
      <c r="H101" s="18">
        <v>100</v>
      </c>
      <c r="I101" s="49">
        <f t="shared" si="9"/>
        <v>400</v>
      </c>
      <c r="J101" s="24">
        <v>10230</v>
      </c>
      <c r="K101" s="45">
        <f>VLOOKUP(B:B,'[1]CXMDXSHZ'!$A:$D,3,0)</f>
        <v>10347.2</v>
      </c>
      <c r="L101" s="54">
        <f t="shared" si="10"/>
        <v>1.0114565004887586</v>
      </c>
      <c r="M101" s="52">
        <v>100</v>
      </c>
      <c r="N101" s="52">
        <v>200</v>
      </c>
      <c r="O101" s="52"/>
      <c r="P101" s="53" t="s">
        <v>533</v>
      </c>
      <c r="Q101" s="53">
        <v>8532.14</v>
      </c>
      <c r="R101" s="57">
        <f t="shared" si="11"/>
        <v>0.8340312805474095</v>
      </c>
      <c r="S101" s="52"/>
      <c r="T101" s="52"/>
      <c r="U101" s="45"/>
      <c r="V101" s="45">
        <v>4736.66</v>
      </c>
      <c r="W101" s="57">
        <f t="shared" si="12"/>
        <v>0.4630166177908113</v>
      </c>
      <c r="X101" s="52"/>
      <c r="Y101" s="52"/>
      <c r="Z101" s="45"/>
      <c r="AA101" s="45">
        <v>10876.65</v>
      </c>
      <c r="AB101" s="54">
        <f t="shared" si="13"/>
        <v>1.0632111436950147</v>
      </c>
      <c r="AC101" s="49">
        <v>100</v>
      </c>
      <c r="AD101" s="52">
        <v>100</v>
      </c>
      <c r="AE101" s="45" t="s">
        <v>472</v>
      </c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>
        <f t="shared" si="14"/>
        <v>40920</v>
      </c>
      <c r="AQ101" s="64">
        <f t="shared" si="15"/>
        <v>34492.65</v>
      </c>
      <c r="AR101" s="74">
        <f t="shared" si="16"/>
        <v>0.8429288856304986</v>
      </c>
      <c r="AS101" s="75"/>
    </row>
    <row r="102" spans="1:45" s="1" customFormat="1" ht="13.5">
      <c r="A102" s="17">
        <v>100</v>
      </c>
      <c r="B102" s="18">
        <v>106569</v>
      </c>
      <c r="C102" s="19" t="s">
        <v>224</v>
      </c>
      <c r="D102" s="18" t="s">
        <v>189</v>
      </c>
      <c r="E102" s="18">
        <v>8</v>
      </c>
      <c r="F102" s="18" t="s">
        <v>34</v>
      </c>
      <c r="G102" s="29"/>
      <c r="H102" s="18">
        <v>100</v>
      </c>
      <c r="I102" s="49">
        <f t="shared" si="9"/>
        <v>400</v>
      </c>
      <c r="J102" s="50">
        <v>10395</v>
      </c>
      <c r="K102" s="45">
        <f>VLOOKUP(B:B,'[1]CXMDXSHZ'!$A:$D,3,0)</f>
        <v>11266.99</v>
      </c>
      <c r="L102" s="54">
        <f t="shared" si="10"/>
        <v>1.083885521885522</v>
      </c>
      <c r="M102" s="52">
        <v>100</v>
      </c>
      <c r="N102" s="52">
        <v>100</v>
      </c>
      <c r="O102" s="52" t="s">
        <v>450</v>
      </c>
      <c r="P102" s="45" t="s">
        <v>399</v>
      </c>
      <c r="Q102" s="45">
        <v>10851.37</v>
      </c>
      <c r="R102" s="54">
        <f t="shared" si="11"/>
        <v>1.0439028379028379</v>
      </c>
      <c r="S102" s="52">
        <v>100</v>
      </c>
      <c r="T102" s="52">
        <v>100</v>
      </c>
      <c r="U102" s="45" t="s">
        <v>460</v>
      </c>
      <c r="V102" s="45">
        <v>15252.94</v>
      </c>
      <c r="W102" s="54">
        <f t="shared" si="12"/>
        <v>1.4673342953342954</v>
      </c>
      <c r="X102" s="52">
        <v>100</v>
      </c>
      <c r="Y102" s="52">
        <v>100</v>
      </c>
      <c r="Z102" s="45" t="s">
        <v>472</v>
      </c>
      <c r="AA102" s="45">
        <v>10669.49</v>
      </c>
      <c r="AB102" s="51">
        <f t="shared" si="13"/>
        <v>1.0264059644059644</v>
      </c>
      <c r="AC102" s="49">
        <v>100</v>
      </c>
      <c r="AD102" s="52"/>
      <c r="AE102" s="45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45">
        <f t="shared" si="14"/>
        <v>41580</v>
      </c>
      <c r="AQ102" s="45">
        <f t="shared" si="15"/>
        <v>48040.79</v>
      </c>
      <c r="AR102" s="69">
        <f t="shared" si="16"/>
        <v>1.155382154882155</v>
      </c>
      <c r="AS102" s="70"/>
    </row>
    <row r="103" spans="1:45" s="1" customFormat="1" ht="13.5">
      <c r="A103" s="17">
        <v>101</v>
      </c>
      <c r="B103" s="18">
        <v>101453</v>
      </c>
      <c r="C103" s="19" t="s">
        <v>225</v>
      </c>
      <c r="D103" s="18" t="s">
        <v>189</v>
      </c>
      <c r="E103" s="18"/>
      <c r="F103" s="18" t="s">
        <v>34</v>
      </c>
      <c r="G103" s="29"/>
      <c r="H103" s="18">
        <v>100</v>
      </c>
      <c r="I103" s="49">
        <f t="shared" si="9"/>
        <v>400</v>
      </c>
      <c r="J103" s="50">
        <v>10725</v>
      </c>
      <c r="K103" s="45">
        <f>VLOOKUP(B:B,'[1]CXMDXSHZ'!$A:$D,3,0)</f>
        <v>11205.17</v>
      </c>
      <c r="L103" s="51">
        <f t="shared" si="10"/>
        <v>1.0447710955710956</v>
      </c>
      <c r="M103" s="52">
        <v>100</v>
      </c>
      <c r="N103" s="52"/>
      <c r="O103" s="52"/>
      <c r="P103" s="45" t="s">
        <v>391</v>
      </c>
      <c r="Q103" s="45">
        <v>5628.08</v>
      </c>
      <c r="R103" s="51">
        <f t="shared" si="11"/>
        <v>0.524762703962704</v>
      </c>
      <c r="S103" s="52"/>
      <c r="T103" s="52"/>
      <c r="U103" s="45"/>
      <c r="V103" s="45">
        <v>14718.99</v>
      </c>
      <c r="W103" s="51">
        <f t="shared" si="12"/>
        <v>1.3724</v>
      </c>
      <c r="X103" s="52">
        <v>100</v>
      </c>
      <c r="Y103" s="52"/>
      <c r="Z103" s="45"/>
      <c r="AA103" s="45">
        <v>11092.68</v>
      </c>
      <c r="AB103" s="54">
        <f t="shared" si="13"/>
        <v>1.0342825174825174</v>
      </c>
      <c r="AC103" s="49">
        <v>100</v>
      </c>
      <c r="AD103" s="52">
        <v>100</v>
      </c>
      <c r="AE103" s="45" t="s">
        <v>472</v>
      </c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>
        <f t="shared" si="14"/>
        <v>42900</v>
      </c>
      <c r="AQ103" s="64">
        <f t="shared" si="15"/>
        <v>42644.92</v>
      </c>
      <c r="AR103" s="74">
        <f t="shared" si="16"/>
        <v>0.9940540792540792</v>
      </c>
      <c r="AS103" s="75"/>
    </row>
    <row r="104" spans="1:45" s="1" customFormat="1" ht="13.5">
      <c r="A104" s="24">
        <v>102</v>
      </c>
      <c r="B104" s="27">
        <v>106399</v>
      </c>
      <c r="C104" s="30" t="s">
        <v>227</v>
      </c>
      <c r="D104" s="27" t="s">
        <v>189</v>
      </c>
      <c r="E104" s="27">
        <v>9</v>
      </c>
      <c r="F104" s="18" t="s">
        <v>34</v>
      </c>
      <c r="G104" s="29"/>
      <c r="H104" s="18">
        <v>100</v>
      </c>
      <c r="I104" s="49">
        <f t="shared" si="9"/>
        <v>400</v>
      </c>
      <c r="J104" s="24">
        <v>12045</v>
      </c>
      <c r="K104" s="45">
        <f>VLOOKUP(B:B,'[1]CXMDXSHZ'!$A:$D,3,0)</f>
        <v>12811.44</v>
      </c>
      <c r="L104" s="54">
        <f t="shared" si="10"/>
        <v>1.063631382316314</v>
      </c>
      <c r="M104" s="52">
        <v>100</v>
      </c>
      <c r="N104" s="52">
        <v>200</v>
      </c>
      <c r="O104" s="52"/>
      <c r="P104" s="53" t="s">
        <v>534</v>
      </c>
      <c r="Q104" s="53">
        <v>6863.95</v>
      </c>
      <c r="R104" s="57">
        <f t="shared" si="11"/>
        <v>0.5698588625985886</v>
      </c>
      <c r="S104" s="52"/>
      <c r="T104" s="52"/>
      <c r="U104" s="45"/>
      <c r="V104" s="45">
        <v>15974.8</v>
      </c>
      <c r="W104" s="55">
        <f t="shared" si="12"/>
        <v>1.3262598588625985</v>
      </c>
      <c r="X104" s="52">
        <v>100</v>
      </c>
      <c r="Y104" s="52">
        <v>100</v>
      </c>
      <c r="Z104" s="45" t="s">
        <v>460</v>
      </c>
      <c r="AA104" s="45">
        <v>10770.82</v>
      </c>
      <c r="AB104" s="51">
        <f t="shared" si="13"/>
        <v>0.8942150269821503</v>
      </c>
      <c r="AC104" s="52"/>
      <c r="AD104" s="52"/>
      <c r="AE104" s="45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>
        <f t="shared" si="14"/>
        <v>48180</v>
      </c>
      <c r="AQ104" s="64">
        <f t="shared" si="15"/>
        <v>46421.01</v>
      </c>
      <c r="AR104" s="74">
        <f t="shared" si="16"/>
        <v>0.9634912826899129</v>
      </c>
      <c r="AS104" s="75"/>
    </row>
    <row r="105" spans="1:45" s="1" customFormat="1" ht="13.5">
      <c r="A105" s="24">
        <v>103</v>
      </c>
      <c r="B105" s="27">
        <v>513</v>
      </c>
      <c r="C105" s="30" t="s">
        <v>229</v>
      </c>
      <c r="D105" s="27" t="s">
        <v>189</v>
      </c>
      <c r="E105" s="27"/>
      <c r="F105" s="18" t="s">
        <v>34</v>
      </c>
      <c r="G105" s="29"/>
      <c r="H105" s="18">
        <v>100</v>
      </c>
      <c r="I105" s="49">
        <f t="shared" si="9"/>
        <v>400</v>
      </c>
      <c r="J105" s="24">
        <v>12540</v>
      </c>
      <c r="K105" s="45">
        <f>VLOOKUP(B:B,'[1]CXMDXSHZ'!$A:$D,3,0)</f>
        <v>5868.27</v>
      </c>
      <c r="L105" s="51">
        <f t="shared" si="10"/>
        <v>0.4679641148325359</v>
      </c>
      <c r="M105" s="52"/>
      <c r="N105" s="52"/>
      <c r="O105" s="52"/>
      <c r="P105" s="53" t="s">
        <v>526</v>
      </c>
      <c r="Q105" s="53">
        <v>13958.49</v>
      </c>
      <c r="R105" s="55">
        <f t="shared" si="11"/>
        <v>1.1131172248803827</v>
      </c>
      <c r="S105" s="52">
        <v>100</v>
      </c>
      <c r="T105" s="52">
        <v>200</v>
      </c>
      <c r="U105" s="45" t="s">
        <v>460</v>
      </c>
      <c r="V105" s="45">
        <v>13224.05</v>
      </c>
      <c r="W105" s="57">
        <f t="shared" si="12"/>
        <v>1.0545494417862837</v>
      </c>
      <c r="X105" s="52">
        <v>100</v>
      </c>
      <c r="Y105" s="52"/>
      <c r="Z105" s="45"/>
      <c r="AA105" s="45">
        <v>6845.32</v>
      </c>
      <c r="AB105" s="51">
        <f t="shared" si="13"/>
        <v>0.5458787878787879</v>
      </c>
      <c r="AC105" s="52"/>
      <c r="AD105" s="52"/>
      <c r="AE105" s="45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>
        <f t="shared" si="14"/>
        <v>50160</v>
      </c>
      <c r="AQ105" s="64">
        <f t="shared" si="15"/>
        <v>39896.13</v>
      </c>
      <c r="AR105" s="74">
        <f t="shared" si="16"/>
        <v>0.7953773923444976</v>
      </c>
      <c r="AS105" s="75"/>
    </row>
    <row r="106" spans="1:45" s="1" customFormat="1" ht="13.5">
      <c r="A106" s="24">
        <v>104</v>
      </c>
      <c r="B106" s="27">
        <v>709</v>
      </c>
      <c r="C106" s="30" t="s">
        <v>231</v>
      </c>
      <c r="D106" s="27" t="s">
        <v>189</v>
      </c>
      <c r="E106" s="27"/>
      <c r="F106" s="18" t="s">
        <v>34</v>
      </c>
      <c r="G106" s="29"/>
      <c r="H106" s="18">
        <v>100</v>
      </c>
      <c r="I106" s="49">
        <f t="shared" si="9"/>
        <v>400</v>
      </c>
      <c r="J106" s="24">
        <v>12540</v>
      </c>
      <c r="K106" s="45">
        <f>VLOOKUP(B:B,'[1]CXMDXSHZ'!$A:$D,3,0)</f>
        <v>6715.93</v>
      </c>
      <c r="L106" s="51">
        <f t="shared" si="10"/>
        <v>0.5355606060606061</v>
      </c>
      <c r="M106" s="52"/>
      <c r="N106" s="52"/>
      <c r="O106" s="52"/>
      <c r="P106" s="53" t="s">
        <v>535</v>
      </c>
      <c r="Q106" s="53">
        <v>5583.19</v>
      </c>
      <c r="R106" s="57">
        <f t="shared" si="11"/>
        <v>0.4452304625199362</v>
      </c>
      <c r="S106" s="52"/>
      <c r="T106" s="52"/>
      <c r="U106" s="45"/>
      <c r="V106" s="45">
        <v>4857.36</v>
      </c>
      <c r="W106" s="57">
        <f t="shared" si="12"/>
        <v>0.38734928229665067</v>
      </c>
      <c r="X106" s="52"/>
      <c r="Y106" s="52"/>
      <c r="Z106" s="45"/>
      <c r="AA106" s="45">
        <v>12787.64</v>
      </c>
      <c r="AB106" s="54">
        <f t="shared" si="13"/>
        <v>1.0197480063795852</v>
      </c>
      <c r="AC106" s="49">
        <v>100</v>
      </c>
      <c r="AD106" s="52">
        <v>200</v>
      </c>
      <c r="AE106" s="45" t="s">
        <v>460</v>
      </c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>
        <f t="shared" si="14"/>
        <v>50160</v>
      </c>
      <c r="AQ106" s="64">
        <f t="shared" si="15"/>
        <v>29944.12</v>
      </c>
      <c r="AR106" s="74">
        <f t="shared" si="16"/>
        <v>0.5969720893141945</v>
      </c>
      <c r="AS106" s="75"/>
    </row>
    <row r="107" spans="1:45" s="1" customFormat="1" ht="13.5">
      <c r="A107" s="17">
        <v>105</v>
      </c>
      <c r="B107" s="22">
        <v>120844</v>
      </c>
      <c r="C107" s="23" t="s">
        <v>233</v>
      </c>
      <c r="D107" s="18" t="s">
        <v>189</v>
      </c>
      <c r="E107" s="18">
        <v>10</v>
      </c>
      <c r="F107" s="18" t="s">
        <v>34</v>
      </c>
      <c r="G107" s="29"/>
      <c r="H107" s="18">
        <v>100</v>
      </c>
      <c r="I107" s="49">
        <f t="shared" si="9"/>
        <v>400</v>
      </c>
      <c r="J107" s="50">
        <v>14430</v>
      </c>
      <c r="K107" s="45">
        <f>VLOOKUP(B:B,'[1]CXMDXSHZ'!$A:$D,3,0)</f>
        <v>5046.39</v>
      </c>
      <c r="L107" s="51">
        <f t="shared" si="10"/>
        <v>0.3497151767151767</v>
      </c>
      <c r="M107" s="52"/>
      <c r="N107" s="52"/>
      <c r="O107" s="52"/>
      <c r="P107" s="45" t="s">
        <v>536</v>
      </c>
      <c r="Q107" s="45">
        <v>14544.39</v>
      </c>
      <c r="R107" s="51">
        <f t="shared" si="11"/>
        <v>1.0079272349272348</v>
      </c>
      <c r="S107" s="52">
        <v>100</v>
      </c>
      <c r="T107" s="52"/>
      <c r="U107" s="45"/>
      <c r="V107" s="45">
        <v>6459.38</v>
      </c>
      <c r="W107" s="51">
        <f t="shared" si="12"/>
        <v>0.44763548163548167</v>
      </c>
      <c r="X107" s="52"/>
      <c r="Y107" s="52"/>
      <c r="Z107" s="45"/>
      <c r="AA107" s="45">
        <v>10082.81</v>
      </c>
      <c r="AB107" s="51">
        <f t="shared" si="13"/>
        <v>0.6987394317394316</v>
      </c>
      <c r="AC107" s="52"/>
      <c r="AD107" s="52"/>
      <c r="AE107" s="45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>
        <f t="shared" si="14"/>
        <v>57720</v>
      </c>
      <c r="AQ107" s="64">
        <f t="shared" si="15"/>
        <v>36132.97</v>
      </c>
      <c r="AR107" s="74">
        <f t="shared" si="16"/>
        <v>0.6260043312543313</v>
      </c>
      <c r="AS107" s="75"/>
    </row>
    <row r="108" spans="1:45" s="1" customFormat="1" ht="27">
      <c r="A108" s="17">
        <v>106</v>
      </c>
      <c r="B108" s="85">
        <v>107658</v>
      </c>
      <c r="C108" s="86" t="s">
        <v>235</v>
      </c>
      <c r="D108" s="18" t="s">
        <v>189</v>
      </c>
      <c r="E108" s="18"/>
      <c r="F108" s="18" t="s">
        <v>34</v>
      </c>
      <c r="G108" s="29"/>
      <c r="H108" s="18">
        <v>100</v>
      </c>
      <c r="I108" s="49">
        <f t="shared" si="9"/>
        <v>400</v>
      </c>
      <c r="J108" s="50">
        <v>14520</v>
      </c>
      <c r="K108" s="45">
        <f>VLOOKUP(B:B,'[1]CXMDXSHZ'!$A:$D,3,0)</f>
        <v>10006.78</v>
      </c>
      <c r="L108" s="51">
        <f t="shared" si="10"/>
        <v>0.68917217630854</v>
      </c>
      <c r="M108" s="52"/>
      <c r="N108" s="52"/>
      <c r="O108" s="52"/>
      <c r="P108" s="45" t="s">
        <v>537</v>
      </c>
      <c r="Q108" s="45">
        <v>5883.74</v>
      </c>
      <c r="R108" s="51">
        <f t="shared" si="11"/>
        <v>0.40521625344352613</v>
      </c>
      <c r="S108" s="52"/>
      <c r="T108" s="52"/>
      <c r="U108" s="45"/>
      <c r="V108" s="45">
        <v>8041.86</v>
      </c>
      <c r="W108" s="51">
        <f t="shared" si="12"/>
        <v>0.5538471074380165</v>
      </c>
      <c r="X108" s="52"/>
      <c r="Y108" s="52"/>
      <c r="Z108" s="45"/>
      <c r="AA108" s="45">
        <v>8823.93</v>
      </c>
      <c r="AB108" s="51">
        <f t="shared" si="13"/>
        <v>0.6077086776859504</v>
      </c>
      <c r="AC108" s="52"/>
      <c r="AD108" s="52"/>
      <c r="AE108" s="45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>
        <f t="shared" si="14"/>
        <v>58080</v>
      </c>
      <c r="AQ108" s="64">
        <f t="shared" si="15"/>
        <v>32756.31</v>
      </c>
      <c r="AR108" s="74">
        <f t="shared" si="16"/>
        <v>0.5639860537190083</v>
      </c>
      <c r="AS108" s="75"/>
    </row>
    <row r="109" spans="1:45" s="1" customFormat="1" ht="13.5">
      <c r="A109" s="17">
        <v>107</v>
      </c>
      <c r="B109" s="18">
        <v>730</v>
      </c>
      <c r="C109" s="19" t="s">
        <v>237</v>
      </c>
      <c r="D109" s="18" t="s">
        <v>189</v>
      </c>
      <c r="E109" s="18"/>
      <c r="F109" s="18" t="s">
        <v>34</v>
      </c>
      <c r="G109" s="29"/>
      <c r="H109" s="18">
        <v>100</v>
      </c>
      <c r="I109" s="49">
        <f t="shared" si="9"/>
        <v>400</v>
      </c>
      <c r="J109" s="50">
        <v>15675</v>
      </c>
      <c r="K109" s="45">
        <f>VLOOKUP(B:B,'[1]CXMDXSHZ'!$A:$D,3,0)</f>
        <v>7793.57</v>
      </c>
      <c r="L109" s="51">
        <f t="shared" si="10"/>
        <v>0.4971974481658692</v>
      </c>
      <c r="M109" s="52"/>
      <c r="N109" s="52"/>
      <c r="O109" s="52"/>
      <c r="P109" s="45" t="s">
        <v>538</v>
      </c>
      <c r="Q109" s="45">
        <v>16196.63</v>
      </c>
      <c r="R109" s="54">
        <f t="shared" si="11"/>
        <v>1.0332778309409887</v>
      </c>
      <c r="S109" s="52">
        <v>100</v>
      </c>
      <c r="T109" s="52">
        <v>100</v>
      </c>
      <c r="U109" s="45" t="s">
        <v>460</v>
      </c>
      <c r="V109" s="45">
        <v>15824.51</v>
      </c>
      <c r="W109" s="54">
        <f t="shared" si="12"/>
        <v>1.0095381180223286</v>
      </c>
      <c r="X109" s="52">
        <v>100</v>
      </c>
      <c r="Y109" s="52">
        <v>200</v>
      </c>
      <c r="Z109" s="45" t="s">
        <v>460</v>
      </c>
      <c r="AA109" s="45">
        <v>15774.52</v>
      </c>
      <c r="AB109" s="54">
        <f t="shared" si="13"/>
        <v>1.0063489633173843</v>
      </c>
      <c r="AC109" s="49">
        <v>100</v>
      </c>
      <c r="AD109" s="52">
        <v>200</v>
      </c>
      <c r="AE109" s="45" t="s">
        <v>460</v>
      </c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>
        <f t="shared" si="14"/>
        <v>62700</v>
      </c>
      <c r="AQ109" s="64">
        <f t="shared" si="15"/>
        <v>55589.229999999996</v>
      </c>
      <c r="AR109" s="74">
        <f t="shared" si="16"/>
        <v>0.8865905901116427</v>
      </c>
      <c r="AS109" s="75"/>
    </row>
    <row r="110" spans="1:45" s="1" customFormat="1" ht="13.5">
      <c r="A110" s="24">
        <v>108</v>
      </c>
      <c r="B110" s="27">
        <v>339</v>
      </c>
      <c r="C110" s="30" t="s">
        <v>239</v>
      </c>
      <c r="D110" s="27" t="s">
        <v>240</v>
      </c>
      <c r="E110" s="27">
        <v>1</v>
      </c>
      <c r="F110" s="18" t="s">
        <v>34</v>
      </c>
      <c r="G110" s="29"/>
      <c r="H110" s="18">
        <v>50</v>
      </c>
      <c r="I110" s="49">
        <f t="shared" si="9"/>
        <v>200</v>
      </c>
      <c r="J110" s="24">
        <v>4000</v>
      </c>
      <c r="K110" s="45">
        <f>VLOOKUP(B:B,'[1]CXMDXSHZ'!$A:$D,3,0)</f>
        <v>1108.82</v>
      </c>
      <c r="L110" s="51">
        <f t="shared" si="10"/>
        <v>0.277205</v>
      </c>
      <c r="M110" s="52"/>
      <c r="N110" s="52"/>
      <c r="O110" s="52"/>
      <c r="P110" s="53" t="s">
        <v>539</v>
      </c>
      <c r="Q110" s="53">
        <v>1012.38</v>
      </c>
      <c r="R110" s="57">
        <f t="shared" si="11"/>
        <v>0.253095</v>
      </c>
      <c r="S110" s="52"/>
      <c r="T110" s="52"/>
      <c r="U110" s="45"/>
      <c r="V110" s="45">
        <v>910.65</v>
      </c>
      <c r="W110" s="57">
        <f t="shared" si="12"/>
        <v>0.2276625</v>
      </c>
      <c r="X110" s="52"/>
      <c r="Y110" s="52"/>
      <c r="Z110" s="45"/>
      <c r="AA110" s="45">
        <v>1518.53</v>
      </c>
      <c r="AB110" s="51">
        <f t="shared" si="13"/>
        <v>0.3796325</v>
      </c>
      <c r="AC110" s="52"/>
      <c r="AD110" s="52"/>
      <c r="AE110" s="45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>
        <f t="shared" si="14"/>
        <v>16000</v>
      </c>
      <c r="AQ110" s="64">
        <f t="shared" si="15"/>
        <v>4550.38</v>
      </c>
      <c r="AR110" s="74">
        <f t="shared" si="16"/>
        <v>0.28439875000000003</v>
      </c>
      <c r="AS110" s="75"/>
    </row>
    <row r="111" spans="1:45" s="1" customFormat="1" ht="13.5">
      <c r="A111" s="17">
        <v>109</v>
      </c>
      <c r="B111" s="22">
        <v>119262</v>
      </c>
      <c r="C111" s="23" t="s">
        <v>242</v>
      </c>
      <c r="D111" s="18" t="s">
        <v>240</v>
      </c>
      <c r="E111" s="18">
        <v>2</v>
      </c>
      <c r="F111" s="18" t="s">
        <v>34</v>
      </c>
      <c r="G111" s="29"/>
      <c r="H111" s="18">
        <v>50</v>
      </c>
      <c r="I111" s="49">
        <f t="shared" si="9"/>
        <v>200</v>
      </c>
      <c r="J111" s="50">
        <v>6498</v>
      </c>
      <c r="K111" s="45">
        <f>VLOOKUP(B:B,'[1]CXMDXSHZ'!$A:$D,3,0)</f>
        <v>3006.77</v>
      </c>
      <c r="L111" s="51">
        <f t="shared" si="10"/>
        <v>0.4627223761157279</v>
      </c>
      <c r="M111" s="52"/>
      <c r="N111" s="52"/>
      <c r="O111" s="52"/>
      <c r="P111" s="45" t="s">
        <v>540</v>
      </c>
      <c r="Q111" s="45">
        <v>2893.31</v>
      </c>
      <c r="R111" s="51">
        <f t="shared" si="11"/>
        <v>0.4452616189596799</v>
      </c>
      <c r="S111" s="52"/>
      <c r="T111" s="52"/>
      <c r="U111" s="45"/>
      <c r="V111" s="45">
        <v>2135.5</v>
      </c>
      <c r="W111" s="51">
        <f t="shared" si="12"/>
        <v>0.32863958140966454</v>
      </c>
      <c r="X111" s="52"/>
      <c r="Y111" s="52"/>
      <c r="Z111" s="45"/>
      <c r="AA111" s="45">
        <v>2886.98</v>
      </c>
      <c r="AB111" s="51">
        <f t="shared" si="13"/>
        <v>0.44428747306863653</v>
      </c>
      <c r="AC111" s="52"/>
      <c r="AD111" s="52"/>
      <c r="AE111" s="45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>
        <f t="shared" si="14"/>
        <v>25992</v>
      </c>
      <c r="AQ111" s="64">
        <f t="shared" si="15"/>
        <v>10922.56</v>
      </c>
      <c r="AR111" s="74">
        <f t="shared" si="16"/>
        <v>0.4202277623884272</v>
      </c>
      <c r="AS111" s="75"/>
    </row>
    <row r="112" spans="1:45" s="1" customFormat="1" ht="13.5">
      <c r="A112" s="17">
        <v>110</v>
      </c>
      <c r="B112" s="18">
        <v>727</v>
      </c>
      <c r="C112" s="19" t="s">
        <v>244</v>
      </c>
      <c r="D112" s="18" t="s">
        <v>240</v>
      </c>
      <c r="E112" s="18"/>
      <c r="F112" s="18" t="s">
        <v>34</v>
      </c>
      <c r="G112" s="29"/>
      <c r="H112" s="18">
        <v>50</v>
      </c>
      <c r="I112" s="49">
        <f t="shared" si="9"/>
        <v>200</v>
      </c>
      <c r="J112" s="50">
        <v>6840</v>
      </c>
      <c r="K112" s="45">
        <f>VLOOKUP(B:B,'[1]CXMDXSHZ'!$A:$D,3,0)</f>
        <v>2702.4</v>
      </c>
      <c r="L112" s="51">
        <f t="shared" si="10"/>
        <v>0.39508771929824565</v>
      </c>
      <c r="M112" s="52"/>
      <c r="N112" s="52"/>
      <c r="O112" s="52"/>
      <c r="P112" s="45" t="s">
        <v>541</v>
      </c>
      <c r="Q112" s="45">
        <v>2068.27</v>
      </c>
      <c r="R112" s="51">
        <f t="shared" si="11"/>
        <v>0.3023786549707602</v>
      </c>
      <c r="S112" s="52"/>
      <c r="T112" s="52"/>
      <c r="U112" s="45"/>
      <c r="V112" s="45">
        <v>5038.55</v>
      </c>
      <c r="W112" s="51">
        <f t="shared" si="12"/>
        <v>0.7366301169590643</v>
      </c>
      <c r="X112" s="52"/>
      <c r="Y112" s="52"/>
      <c r="Z112" s="45"/>
      <c r="AA112" s="45">
        <v>1830.7</v>
      </c>
      <c r="AB112" s="51">
        <f t="shared" si="13"/>
        <v>0.26764619883040935</v>
      </c>
      <c r="AC112" s="52"/>
      <c r="AD112" s="52"/>
      <c r="AE112" s="45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>
        <f t="shared" si="14"/>
        <v>27360</v>
      </c>
      <c r="AQ112" s="64">
        <f t="shared" si="15"/>
        <v>11639.920000000002</v>
      </c>
      <c r="AR112" s="74">
        <f t="shared" si="16"/>
        <v>0.42543567251461994</v>
      </c>
      <c r="AS112" s="75"/>
    </row>
    <row r="113" spans="1:45" s="1" customFormat="1" ht="13.5">
      <c r="A113" s="17">
        <v>111</v>
      </c>
      <c r="B113" s="22">
        <v>117310</v>
      </c>
      <c r="C113" s="23" t="s">
        <v>245</v>
      </c>
      <c r="D113" s="18" t="s">
        <v>240</v>
      </c>
      <c r="E113" s="18"/>
      <c r="F113" s="18" t="s">
        <v>34</v>
      </c>
      <c r="G113" s="29"/>
      <c r="H113" s="18">
        <v>50</v>
      </c>
      <c r="I113" s="49">
        <f t="shared" si="9"/>
        <v>200</v>
      </c>
      <c r="J113" s="50">
        <v>7236</v>
      </c>
      <c r="K113" s="45">
        <f>VLOOKUP(B:B,'[1]CXMDXSHZ'!$A:$D,3,0)</f>
        <v>2485.19</v>
      </c>
      <c r="L113" s="51">
        <f t="shared" si="10"/>
        <v>0.34344803758982867</v>
      </c>
      <c r="M113" s="52"/>
      <c r="N113" s="52"/>
      <c r="O113" s="52"/>
      <c r="P113" s="45" t="s">
        <v>542</v>
      </c>
      <c r="Q113" s="45">
        <v>7881.98</v>
      </c>
      <c r="R113" s="54">
        <f t="shared" si="11"/>
        <v>1.0892730790491985</v>
      </c>
      <c r="S113" s="52">
        <v>50</v>
      </c>
      <c r="T113" s="52">
        <v>100</v>
      </c>
      <c r="U113" s="45" t="s">
        <v>460</v>
      </c>
      <c r="V113" s="45">
        <v>2897.07</v>
      </c>
      <c r="W113" s="51">
        <f t="shared" si="12"/>
        <v>0.40036898839137647</v>
      </c>
      <c r="X113" s="52"/>
      <c r="Y113" s="52"/>
      <c r="Z113" s="45"/>
      <c r="AA113" s="45">
        <v>7304.26</v>
      </c>
      <c r="AB113" s="54">
        <f t="shared" si="13"/>
        <v>1.009433388612493</v>
      </c>
      <c r="AC113" s="52">
        <v>50</v>
      </c>
      <c r="AD113" s="52">
        <v>100</v>
      </c>
      <c r="AE113" s="45" t="s">
        <v>460</v>
      </c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>
        <f t="shared" si="14"/>
        <v>28944</v>
      </c>
      <c r="AQ113" s="64">
        <f t="shared" si="15"/>
        <v>20568.5</v>
      </c>
      <c r="AR113" s="74">
        <f t="shared" si="16"/>
        <v>0.7106308734107242</v>
      </c>
      <c r="AS113" s="75"/>
    </row>
    <row r="114" spans="1:45" s="1" customFormat="1" ht="13.5">
      <c r="A114" s="24">
        <v>112</v>
      </c>
      <c r="B114" s="25">
        <v>118151</v>
      </c>
      <c r="C114" s="26" t="s">
        <v>247</v>
      </c>
      <c r="D114" s="27" t="s">
        <v>240</v>
      </c>
      <c r="E114" s="27">
        <v>3</v>
      </c>
      <c r="F114" s="18" t="s">
        <v>34</v>
      </c>
      <c r="G114" s="29"/>
      <c r="H114" s="18">
        <v>100</v>
      </c>
      <c r="I114" s="49">
        <f t="shared" si="9"/>
        <v>400</v>
      </c>
      <c r="J114" s="24">
        <v>7416</v>
      </c>
      <c r="K114" s="45">
        <f>VLOOKUP(B:B,'[1]CXMDXSHZ'!$A:$D,3,0)</f>
        <v>3601.02</v>
      </c>
      <c r="L114" s="51">
        <f t="shared" si="10"/>
        <v>0.4855744336569579</v>
      </c>
      <c r="M114" s="52"/>
      <c r="N114" s="52"/>
      <c r="O114" s="52"/>
      <c r="P114" s="53" t="s">
        <v>543</v>
      </c>
      <c r="Q114" s="53">
        <v>4077.01</v>
      </c>
      <c r="R114" s="57">
        <f t="shared" si="11"/>
        <v>0.5497586299892125</v>
      </c>
      <c r="S114" s="52"/>
      <c r="T114" s="52"/>
      <c r="U114" s="45"/>
      <c r="V114" s="45">
        <v>4196.99</v>
      </c>
      <c r="W114" s="57">
        <f t="shared" si="12"/>
        <v>0.5659371628910463</v>
      </c>
      <c r="X114" s="52"/>
      <c r="Y114" s="52"/>
      <c r="Z114" s="45"/>
      <c r="AA114" s="45">
        <v>3675.45</v>
      </c>
      <c r="AB114" s="51">
        <f t="shared" si="13"/>
        <v>0.4956108414239482</v>
      </c>
      <c r="AC114" s="52"/>
      <c r="AD114" s="52"/>
      <c r="AE114" s="45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>
        <f t="shared" si="14"/>
        <v>29664</v>
      </c>
      <c r="AQ114" s="64">
        <f t="shared" si="15"/>
        <v>15550.470000000001</v>
      </c>
      <c r="AR114" s="74">
        <f t="shared" si="16"/>
        <v>0.5242202669902913</v>
      </c>
      <c r="AS114" s="75"/>
    </row>
    <row r="115" spans="1:45" s="1" customFormat="1" ht="13.5">
      <c r="A115" s="24">
        <v>113</v>
      </c>
      <c r="B115" s="25">
        <v>112415</v>
      </c>
      <c r="C115" s="26" t="s">
        <v>249</v>
      </c>
      <c r="D115" s="27" t="s">
        <v>240</v>
      </c>
      <c r="E115" s="27"/>
      <c r="F115" s="18" t="s">
        <v>34</v>
      </c>
      <c r="G115" s="29"/>
      <c r="H115" s="18">
        <v>100</v>
      </c>
      <c r="I115" s="49">
        <f t="shared" si="9"/>
        <v>400</v>
      </c>
      <c r="J115" s="24">
        <v>7794</v>
      </c>
      <c r="K115" s="45">
        <f>VLOOKUP(B:B,'[1]CXMDXSHZ'!$A:$D,3,0)</f>
        <v>5156.67</v>
      </c>
      <c r="L115" s="51">
        <f t="shared" si="10"/>
        <v>0.6616204772902232</v>
      </c>
      <c r="M115" s="52"/>
      <c r="N115" s="52"/>
      <c r="O115" s="52"/>
      <c r="P115" s="53" t="s">
        <v>544</v>
      </c>
      <c r="Q115" s="53">
        <v>3286.08</v>
      </c>
      <c r="R115" s="57">
        <f t="shared" si="11"/>
        <v>0.42161662817551965</v>
      </c>
      <c r="S115" s="52"/>
      <c r="T115" s="52"/>
      <c r="U115" s="45"/>
      <c r="V115" s="45">
        <v>9295.8</v>
      </c>
      <c r="W115" s="57">
        <f t="shared" si="12"/>
        <v>1.1926866820631254</v>
      </c>
      <c r="X115" s="52">
        <v>100</v>
      </c>
      <c r="Y115" s="52"/>
      <c r="Z115" s="45"/>
      <c r="AA115" s="45">
        <v>3806.36</v>
      </c>
      <c r="AB115" s="51">
        <f t="shared" si="13"/>
        <v>0.488370541442135</v>
      </c>
      <c r="AC115" s="52"/>
      <c r="AD115" s="52"/>
      <c r="AE115" s="45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>
        <f t="shared" si="14"/>
        <v>31176</v>
      </c>
      <c r="AQ115" s="64">
        <f t="shared" si="15"/>
        <v>21544.91</v>
      </c>
      <c r="AR115" s="74">
        <f t="shared" si="16"/>
        <v>0.6910735822427508</v>
      </c>
      <c r="AS115" s="75"/>
    </row>
    <row r="116" spans="1:45" s="1" customFormat="1" ht="13.5">
      <c r="A116" s="24">
        <v>114</v>
      </c>
      <c r="B116" s="27">
        <v>311</v>
      </c>
      <c r="C116" s="30" t="s">
        <v>251</v>
      </c>
      <c r="D116" s="27" t="s">
        <v>240</v>
      </c>
      <c r="E116" s="27"/>
      <c r="F116" s="18" t="s">
        <v>34</v>
      </c>
      <c r="G116" s="29"/>
      <c r="H116" s="18">
        <v>100</v>
      </c>
      <c r="I116" s="49">
        <f t="shared" si="9"/>
        <v>400</v>
      </c>
      <c r="J116" s="24">
        <v>8700</v>
      </c>
      <c r="K116" s="45">
        <f>VLOOKUP(B:B,'[1]CXMDXSHZ'!$A:$D,3,0)</f>
        <v>8772.22</v>
      </c>
      <c r="L116" s="54">
        <f t="shared" si="10"/>
        <v>1.0083011494252874</v>
      </c>
      <c r="M116" s="52">
        <v>100</v>
      </c>
      <c r="N116" s="52">
        <v>200</v>
      </c>
      <c r="O116" s="52"/>
      <c r="P116" s="53" t="s">
        <v>347</v>
      </c>
      <c r="Q116" s="53">
        <v>8891.71</v>
      </c>
      <c r="R116" s="55">
        <f t="shared" si="11"/>
        <v>1.022035632183908</v>
      </c>
      <c r="S116" s="52">
        <v>100</v>
      </c>
      <c r="T116" s="52">
        <v>200</v>
      </c>
      <c r="U116" s="45" t="s">
        <v>460</v>
      </c>
      <c r="V116" s="45">
        <v>12750.69</v>
      </c>
      <c r="W116" s="55">
        <f t="shared" si="12"/>
        <v>1.465596551724138</v>
      </c>
      <c r="X116" s="52">
        <v>100</v>
      </c>
      <c r="Y116" s="52">
        <v>100</v>
      </c>
      <c r="Z116" s="45" t="s">
        <v>460</v>
      </c>
      <c r="AA116" s="45">
        <v>9110.41</v>
      </c>
      <c r="AB116" s="54">
        <f t="shared" si="13"/>
        <v>1.0471735632183907</v>
      </c>
      <c r="AC116" s="49">
        <v>100</v>
      </c>
      <c r="AD116" s="52">
        <v>200</v>
      </c>
      <c r="AE116" s="45" t="s">
        <v>460</v>
      </c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45">
        <f t="shared" si="14"/>
        <v>34800</v>
      </c>
      <c r="AQ116" s="45">
        <f t="shared" si="15"/>
        <v>39525.03</v>
      </c>
      <c r="AR116" s="69">
        <f t="shared" si="16"/>
        <v>1.135776724137931</v>
      </c>
      <c r="AS116" s="70"/>
    </row>
    <row r="117" spans="1:45" s="1" customFormat="1" ht="13.5">
      <c r="A117" s="17">
        <v>115</v>
      </c>
      <c r="B117" s="18">
        <v>103199</v>
      </c>
      <c r="C117" s="19" t="s">
        <v>253</v>
      </c>
      <c r="D117" s="18" t="s">
        <v>240</v>
      </c>
      <c r="E117" s="18">
        <v>4</v>
      </c>
      <c r="F117" s="18" t="s">
        <v>34</v>
      </c>
      <c r="G117" s="29"/>
      <c r="H117" s="18">
        <v>100</v>
      </c>
      <c r="I117" s="49">
        <f t="shared" si="9"/>
        <v>400</v>
      </c>
      <c r="J117" s="50">
        <v>8745</v>
      </c>
      <c r="K117" s="45">
        <f>VLOOKUP(B:B,'[1]CXMDXSHZ'!$A:$D,3,0)</f>
        <v>5016.73</v>
      </c>
      <c r="L117" s="51">
        <f t="shared" si="10"/>
        <v>0.5736683819325328</v>
      </c>
      <c r="M117" s="52"/>
      <c r="N117" s="52"/>
      <c r="O117" s="52"/>
      <c r="P117" s="45" t="s">
        <v>545</v>
      </c>
      <c r="Q117" s="45">
        <v>2477.32</v>
      </c>
      <c r="R117" s="51">
        <f t="shared" si="11"/>
        <v>0.283284162378502</v>
      </c>
      <c r="S117" s="52"/>
      <c r="T117" s="52"/>
      <c r="U117" s="45"/>
      <c r="V117" s="45">
        <v>9847.44</v>
      </c>
      <c r="W117" s="54">
        <f t="shared" si="12"/>
        <v>1.126065180102916</v>
      </c>
      <c r="X117" s="52">
        <v>100</v>
      </c>
      <c r="Y117" s="52">
        <v>200</v>
      </c>
      <c r="Z117" s="45" t="s">
        <v>460</v>
      </c>
      <c r="AA117" s="45">
        <v>5830.25</v>
      </c>
      <c r="AB117" s="51">
        <f t="shared" si="13"/>
        <v>0.6666952544311034</v>
      </c>
      <c r="AC117" s="52"/>
      <c r="AD117" s="52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>
        <f t="shared" si="14"/>
        <v>34980</v>
      </c>
      <c r="AQ117" s="64">
        <f t="shared" si="15"/>
        <v>23171.739999999998</v>
      </c>
      <c r="AR117" s="74">
        <f t="shared" si="16"/>
        <v>0.6624282447112635</v>
      </c>
      <c r="AS117" s="75"/>
    </row>
    <row r="118" spans="1:45" s="1" customFormat="1" ht="13.5">
      <c r="A118" s="17">
        <v>116</v>
      </c>
      <c r="B118" s="18">
        <v>745</v>
      </c>
      <c r="C118" s="19" t="s">
        <v>255</v>
      </c>
      <c r="D118" s="18" t="s">
        <v>240</v>
      </c>
      <c r="E118" s="18"/>
      <c r="F118" s="18" t="s">
        <v>34</v>
      </c>
      <c r="G118" s="29"/>
      <c r="H118" s="18">
        <v>100</v>
      </c>
      <c r="I118" s="49">
        <f t="shared" si="9"/>
        <v>400</v>
      </c>
      <c r="J118" s="50">
        <v>8844</v>
      </c>
      <c r="K118" s="45">
        <f>VLOOKUP(B:B,'[1]CXMDXSHZ'!$A:$D,3,0)</f>
        <v>6888.21</v>
      </c>
      <c r="L118" s="51">
        <f t="shared" si="10"/>
        <v>0.7788568521031207</v>
      </c>
      <c r="M118" s="52"/>
      <c r="N118" s="52"/>
      <c r="O118" s="52"/>
      <c r="P118" s="45" t="s">
        <v>546</v>
      </c>
      <c r="Q118" s="45">
        <v>8919.84</v>
      </c>
      <c r="R118" s="54">
        <f t="shared" si="11"/>
        <v>1.0085753052917232</v>
      </c>
      <c r="S118" s="52">
        <v>100</v>
      </c>
      <c r="T118" s="52">
        <v>200</v>
      </c>
      <c r="U118" s="45" t="s">
        <v>460</v>
      </c>
      <c r="V118" s="45">
        <v>5581.24</v>
      </c>
      <c r="W118" s="51">
        <f t="shared" si="12"/>
        <v>0.6310764360018091</v>
      </c>
      <c r="X118" s="52"/>
      <c r="Y118" s="52"/>
      <c r="Z118" s="45"/>
      <c r="AA118" s="45">
        <v>4483.77</v>
      </c>
      <c r="AB118" s="51">
        <f t="shared" si="13"/>
        <v>0.5069843962008141</v>
      </c>
      <c r="AC118" s="52"/>
      <c r="AD118" s="52"/>
      <c r="AE118" s="45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>
        <f t="shared" si="14"/>
        <v>35376</v>
      </c>
      <c r="AQ118" s="64">
        <f t="shared" si="15"/>
        <v>25873.06</v>
      </c>
      <c r="AR118" s="74">
        <f t="shared" si="16"/>
        <v>0.7313732473993668</v>
      </c>
      <c r="AS118" s="75"/>
    </row>
    <row r="119" spans="1:45" s="1" customFormat="1" ht="13.5">
      <c r="A119" s="17">
        <v>117</v>
      </c>
      <c r="B119" s="18">
        <v>102565</v>
      </c>
      <c r="C119" s="19" t="s">
        <v>257</v>
      </c>
      <c r="D119" s="18" t="s">
        <v>240</v>
      </c>
      <c r="E119" s="18"/>
      <c r="F119" s="18" t="s">
        <v>34</v>
      </c>
      <c r="G119" s="29"/>
      <c r="H119" s="18">
        <v>100</v>
      </c>
      <c r="I119" s="49">
        <f t="shared" si="9"/>
        <v>400</v>
      </c>
      <c r="J119" s="50">
        <v>8910</v>
      </c>
      <c r="K119" s="45">
        <f>VLOOKUP(B:B,'[1]CXMDXSHZ'!$A:$D,3,0)</f>
        <v>9036.19</v>
      </c>
      <c r="L119" s="54">
        <f t="shared" si="10"/>
        <v>1.0141627384960719</v>
      </c>
      <c r="M119" s="52">
        <v>100</v>
      </c>
      <c r="N119" s="52">
        <v>200</v>
      </c>
      <c r="O119" s="52"/>
      <c r="P119" s="45" t="s">
        <v>547</v>
      </c>
      <c r="Q119" s="45">
        <v>5673.5</v>
      </c>
      <c r="R119" s="51">
        <f t="shared" si="11"/>
        <v>0.63675645342312</v>
      </c>
      <c r="S119" s="52"/>
      <c r="T119" s="52"/>
      <c r="U119" s="45"/>
      <c r="V119" s="45">
        <v>5439.38</v>
      </c>
      <c r="W119" s="51">
        <f t="shared" si="12"/>
        <v>0.6104803591470258</v>
      </c>
      <c r="X119" s="52"/>
      <c r="Y119" s="52"/>
      <c r="Z119" s="45"/>
      <c r="AA119" s="45">
        <v>3399.46</v>
      </c>
      <c r="AB119" s="51">
        <f t="shared" si="13"/>
        <v>0.3815331088664422</v>
      </c>
      <c r="AC119" s="52"/>
      <c r="AD119" s="52"/>
      <c r="AE119" s="45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>
        <f t="shared" si="14"/>
        <v>35640</v>
      </c>
      <c r="AQ119" s="64">
        <f t="shared" si="15"/>
        <v>23548.53</v>
      </c>
      <c r="AR119" s="74">
        <f t="shared" si="16"/>
        <v>0.6607331649831649</v>
      </c>
      <c r="AS119" s="75"/>
    </row>
    <row r="120" spans="1:45" s="1" customFormat="1" ht="13.5">
      <c r="A120" s="24">
        <v>118</v>
      </c>
      <c r="B120" s="27">
        <v>391</v>
      </c>
      <c r="C120" s="30" t="s">
        <v>259</v>
      </c>
      <c r="D120" s="27" t="s">
        <v>240</v>
      </c>
      <c r="E120" s="24">
        <v>5</v>
      </c>
      <c r="F120" s="18" t="s">
        <v>34</v>
      </c>
      <c r="G120" s="29"/>
      <c r="H120" s="18">
        <v>100</v>
      </c>
      <c r="I120" s="49">
        <f t="shared" si="9"/>
        <v>400</v>
      </c>
      <c r="J120" s="24">
        <v>9009</v>
      </c>
      <c r="K120" s="45">
        <f>VLOOKUP(B:B,'[1]CXMDXSHZ'!$A:$D,3,0)</f>
        <v>5630.53</v>
      </c>
      <c r="L120" s="51">
        <f t="shared" si="10"/>
        <v>0.6249894549894549</v>
      </c>
      <c r="M120" s="52"/>
      <c r="N120" s="52"/>
      <c r="O120" s="52"/>
      <c r="P120" s="53" t="s">
        <v>548</v>
      </c>
      <c r="Q120" s="53">
        <v>9344.01</v>
      </c>
      <c r="R120" s="57">
        <f t="shared" si="11"/>
        <v>1.0371861471861472</v>
      </c>
      <c r="S120" s="52">
        <v>100</v>
      </c>
      <c r="T120" s="52"/>
      <c r="U120" s="45"/>
      <c r="V120" s="45">
        <v>5010.41</v>
      </c>
      <c r="W120" s="57">
        <f t="shared" si="12"/>
        <v>0.5561560661560662</v>
      </c>
      <c r="X120" s="52"/>
      <c r="Y120" s="52"/>
      <c r="Z120" s="45"/>
      <c r="AA120" s="45">
        <v>3711.1</v>
      </c>
      <c r="AB120" s="51">
        <f t="shared" si="13"/>
        <v>0.4119325119325119</v>
      </c>
      <c r="AC120" s="52"/>
      <c r="AD120" s="52"/>
      <c r="AE120" s="45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>
        <f t="shared" si="14"/>
        <v>36036</v>
      </c>
      <c r="AQ120" s="64">
        <f t="shared" si="15"/>
        <v>23696.05</v>
      </c>
      <c r="AR120" s="74">
        <f t="shared" si="16"/>
        <v>0.657566045066045</v>
      </c>
      <c r="AS120" s="75"/>
    </row>
    <row r="121" spans="1:45" s="1" customFormat="1" ht="13.5">
      <c r="A121" s="24">
        <v>119</v>
      </c>
      <c r="B121" s="31">
        <v>108277</v>
      </c>
      <c r="C121" s="32" t="s">
        <v>261</v>
      </c>
      <c r="D121" s="27" t="s">
        <v>240</v>
      </c>
      <c r="E121" s="24"/>
      <c r="F121" s="18" t="s">
        <v>34</v>
      </c>
      <c r="G121" s="29"/>
      <c r="H121" s="18">
        <v>100</v>
      </c>
      <c r="I121" s="49">
        <f t="shared" si="9"/>
        <v>400</v>
      </c>
      <c r="J121" s="24">
        <v>9537</v>
      </c>
      <c r="K121" s="45">
        <f>VLOOKUP(B:B,'[1]CXMDXSHZ'!$A:$D,3,0)</f>
        <v>9803.78</v>
      </c>
      <c r="L121" s="51">
        <f t="shared" si="10"/>
        <v>1.0279731571773094</v>
      </c>
      <c r="M121" s="52">
        <v>100</v>
      </c>
      <c r="N121" s="52"/>
      <c r="O121" s="52"/>
      <c r="P121" s="53" t="s">
        <v>549</v>
      </c>
      <c r="Q121" s="53">
        <v>5967.35</v>
      </c>
      <c r="R121" s="57">
        <f t="shared" si="11"/>
        <v>0.6257051483695083</v>
      </c>
      <c r="S121" s="52"/>
      <c r="T121" s="52"/>
      <c r="U121" s="45"/>
      <c r="V121" s="45">
        <v>4239.22</v>
      </c>
      <c r="W121" s="57">
        <f t="shared" si="12"/>
        <v>0.4445024640872392</v>
      </c>
      <c r="X121" s="52"/>
      <c r="Y121" s="52"/>
      <c r="Z121" s="45"/>
      <c r="AA121" s="45">
        <v>8580.39</v>
      </c>
      <c r="AB121" s="51">
        <f t="shared" si="13"/>
        <v>0.899694872601447</v>
      </c>
      <c r="AC121" s="52"/>
      <c r="AD121" s="52"/>
      <c r="AE121" s="45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>
        <f t="shared" si="14"/>
        <v>38148</v>
      </c>
      <c r="AQ121" s="64">
        <f t="shared" si="15"/>
        <v>28590.74</v>
      </c>
      <c r="AR121" s="74">
        <f t="shared" si="16"/>
        <v>0.749468910558876</v>
      </c>
      <c r="AS121" s="75"/>
    </row>
    <row r="122" spans="1:45" s="1" customFormat="1" ht="13.5">
      <c r="A122" s="24">
        <v>120</v>
      </c>
      <c r="B122" s="27">
        <v>114622</v>
      </c>
      <c r="C122" s="30" t="s">
        <v>263</v>
      </c>
      <c r="D122" s="27" t="s">
        <v>240</v>
      </c>
      <c r="E122" s="24"/>
      <c r="F122" s="18" t="s">
        <v>34</v>
      </c>
      <c r="G122" s="29"/>
      <c r="H122" s="18">
        <v>100</v>
      </c>
      <c r="I122" s="49">
        <f t="shared" si="9"/>
        <v>400</v>
      </c>
      <c r="J122" s="24">
        <v>11055</v>
      </c>
      <c r="K122" s="45">
        <f>VLOOKUP(B:B,'[1]CXMDXSHZ'!$A:$D,3,0)</f>
        <v>11626.36</v>
      </c>
      <c r="L122" s="54">
        <f t="shared" si="10"/>
        <v>1.0516834011759386</v>
      </c>
      <c r="M122" s="52">
        <v>100</v>
      </c>
      <c r="N122" s="52">
        <v>100</v>
      </c>
      <c r="O122" s="52"/>
      <c r="P122" s="53" t="s">
        <v>367</v>
      </c>
      <c r="Q122" s="53">
        <v>11703.74</v>
      </c>
      <c r="R122" s="55">
        <f t="shared" si="11"/>
        <v>1.058682948891904</v>
      </c>
      <c r="S122" s="52">
        <v>100</v>
      </c>
      <c r="T122" s="52">
        <v>100</v>
      </c>
      <c r="U122" s="45" t="s">
        <v>460</v>
      </c>
      <c r="V122" s="45">
        <v>11232.96</v>
      </c>
      <c r="W122" s="55">
        <f t="shared" si="12"/>
        <v>1.0160976933514245</v>
      </c>
      <c r="X122" s="52">
        <v>100</v>
      </c>
      <c r="Y122" s="52">
        <v>200</v>
      </c>
      <c r="Z122" s="45" t="s">
        <v>460</v>
      </c>
      <c r="AA122" s="45">
        <v>11993.24</v>
      </c>
      <c r="AB122" s="54">
        <f t="shared" si="13"/>
        <v>1.0848701944821348</v>
      </c>
      <c r="AC122" s="49">
        <v>100</v>
      </c>
      <c r="AD122" s="52">
        <v>200</v>
      </c>
      <c r="AE122" s="45" t="s">
        <v>460</v>
      </c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45">
        <f t="shared" si="14"/>
        <v>44220</v>
      </c>
      <c r="AQ122" s="45">
        <f t="shared" si="15"/>
        <v>46556.299999999996</v>
      </c>
      <c r="AR122" s="69">
        <f t="shared" si="16"/>
        <v>1.0528335594753504</v>
      </c>
      <c r="AS122" s="70"/>
    </row>
    <row r="123" spans="1:45" s="1" customFormat="1" ht="13.5">
      <c r="A123" s="17">
        <v>121</v>
      </c>
      <c r="B123" s="18">
        <v>103198</v>
      </c>
      <c r="C123" s="19" t="s">
        <v>265</v>
      </c>
      <c r="D123" s="18" t="s">
        <v>240</v>
      </c>
      <c r="E123" s="18">
        <v>6</v>
      </c>
      <c r="F123" s="18" t="s">
        <v>34</v>
      </c>
      <c r="G123" s="29"/>
      <c r="H123" s="18">
        <v>100</v>
      </c>
      <c r="I123" s="49">
        <f t="shared" si="9"/>
        <v>400</v>
      </c>
      <c r="J123" s="50">
        <v>11536</v>
      </c>
      <c r="K123" s="45">
        <f>VLOOKUP(B:B,'[1]CXMDXSHZ'!$A:$D,3,0)</f>
        <v>11855.25</v>
      </c>
      <c r="L123" s="54">
        <f t="shared" si="10"/>
        <v>1.0276742371705965</v>
      </c>
      <c r="M123" s="52">
        <v>100</v>
      </c>
      <c r="N123" s="52">
        <v>200</v>
      </c>
      <c r="O123" s="52"/>
      <c r="P123" s="45" t="s">
        <v>370</v>
      </c>
      <c r="Q123" s="45">
        <v>5568.05</v>
      </c>
      <c r="R123" s="51">
        <f t="shared" si="11"/>
        <v>0.48266730235783634</v>
      </c>
      <c r="S123" s="52"/>
      <c r="T123" s="52"/>
      <c r="U123" s="45"/>
      <c r="V123" s="45">
        <v>10169.18</v>
      </c>
      <c r="W123" s="51">
        <f t="shared" si="12"/>
        <v>0.8815169902912622</v>
      </c>
      <c r="X123" s="52"/>
      <c r="Y123" s="52"/>
      <c r="Z123" s="45"/>
      <c r="AA123" s="45">
        <v>20042.45</v>
      </c>
      <c r="AB123" s="54">
        <f t="shared" si="13"/>
        <v>1.737382975034674</v>
      </c>
      <c r="AC123" s="33">
        <v>100</v>
      </c>
      <c r="AD123" s="67">
        <v>100</v>
      </c>
      <c r="AE123" s="45" t="s">
        <v>472</v>
      </c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45">
        <f t="shared" si="14"/>
        <v>46144</v>
      </c>
      <c r="AQ123" s="45">
        <f t="shared" si="15"/>
        <v>47634.93</v>
      </c>
      <c r="AR123" s="69">
        <f t="shared" si="16"/>
        <v>1.0323103762135923</v>
      </c>
      <c r="AS123" s="76">
        <v>200</v>
      </c>
    </row>
    <row r="124" spans="1:45" s="1" customFormat="1" ht="13.5">
      <c r="A124" s="17">
        <v>122</v>
      </c>
      <c r="B124" s="87">
        <v>105267</v>
      </c>
      <c r="C124" s="88" t="s">
        <v>266</v>
      </c>
      <c r="D124" s="18" t="s">
        <v>240</v>
      </c>
      <c r="E124" s="18"/>
      <c r="F124" s="18" t="s">
        <v>34</v>
      </c>
      <c r="G124" s="29"/>
      <c r="H124" s="18">
        <v>100</v>
      </c>
      <c r="I124" s="49">
        <f t="shared" si="9"/>
        <v>400</v>
      </c>
      <c r="J124" s="50">
        <v>11550</v>
      </c>
      <c r="K124" s="45">
        <f>VLOOKUP(B:B,'[1]CXMDXSHZ'!$A:$D,3,0)</f>
        <v>7403.69</v>
      </c>
      <c r="L124" s="51">
        <f t="shared" si="10"/>
        <v>0.6410121212121211</v>
      </c>
      <c r="M124" s="52"/>
      <c r="N124" s="52"/>
      <c r="O124" s="52"/>
      <c r="P124" s="45" t="s">
        <v>550</v>
      </c>
      <c r="Q124" s="45">
        <v>5560.06</v>
      </c>
      <c r="R124" s="51">
        <f t="shared" si="11"/>
        <v>0.4813904761904762</v>
      </c>
      <c r="S124" s="52"/>
      <c r="T124" s="52"/>
      <c r="U124" s="45"/>
      <c r="V124" s="45">
        <v>13336.38</v>
      </c>
      <c r="W124" s="54">
        <f t="shared" si="12"/>
        <v>1.154664935064935</v>
      </c>
      <c r="X124" s="67">
        <v>100</v>
      </c>
      <c r="Y124" s="67">
        <v>200</v>
      </c>
      <c r="Z124" s="45" t="s">
        <v>460</v>
      </c>
      <c r="AA124" s="45">
        <v>11727.61</v>
      </c>
      <c r="AB124" s="51">
        <f t="shared" si="13"/>
        <v>1.0153774891774892</v>
      </c>
      <c r="AC124" s="33">
        <v>100</v>
      </c>
      <c r="AD124" s="52"/>
      <c r="AE124" s="45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>
        <f t="shared" si="14"/>
        <v>46200</v>
      </c>
      <c r="AQ124" s="64">
        <f t="shared" si="15"/>
        <v>38027.74</v>
      </c>
      <c r="AR124" s="74">
        <f t="shared" si="16"/>
        <v>0.8231112554112554</v>
      </c>
      <c r="AS124" s="75"/>
    </row>
    <row r="125" spans="1:45" s="1" customFormat="1" ht="13.5">
      <c r="A125" s="17">
        <v>123</v>
      </c>
      <c r="B125" s="18">
        <v>726</v>
      </c>
      <c r="C125" s="19" t="s">
        <v>268</v>
      </c>
      <c r="D125" s="18" t="s">
        <v>240</v>
      </c>
      <c r="E125" s="18"/>
      <c r="F125" s="18" t="s">
        <v>34</v>
      </c>
      <c r="G125" s="29"/>
      <c r="H125" s="18">
        <v>100</v>
      </c>
      <c r="I125" s="49">
        <f t="shared" si="9"/>
        <v>400</v>
      </c>
      <c r="J125" s="50">
        <v>11550</v>
      </c>
      <c r="K125" s="45">
        <f>VLOOKUP(B:B,'[1]CXMDXSHZ'!$A:$D,3,0)</f>
        <v>8224.88</v>
      </c>
      <c r="L125" s="51">
        <f t="shared" si="10"/>
        <v>0.7121108225108225</v>
      </c>
      <c r="M125" s="52"/>
      <c r="N125" s="52"/>
      <c r="O125" s="52"/>
      <c r="P125" s="45" t="s">
        <v>353</v>
      </c>
      <c r="Q125" s="45">
        <v>15162.33</v>
      </c>
      <c r="R125" s="54">
        <f t="shared" si="11"/>
        <v>1.3127558441558442</v>
      </c>
      <c r="S125" s="67">
        <v>100</v>
      </c>
      <c r="T125" s="67">
        <v>200</v>
      </c>
      <c r="U125" s="45" t="s">
        <v>460</v>
      </c>
      <c r="V125" s="45">
        <v>11324.87</v>
      </c>
      <c r="W125" s="51">
        <f t="shared" si="12"/>
        <v>0.9805082251082252</v>
      </c>
      <c r="X125" s="52"/>
      <c r="Y125" s="52"/>
      <c r="Z125" s="45"/>
      <c r="AA125" s="45">
        <v>11880.83</v>
      </c>
      <c r="AB125" s="51">
        <f t="shared" si="13"/>
        <v>1.02864329004329</v>
      </c>
      <c r="AC125" s="33">
        <v>100</v>
      </c>
      <c r="AD125" s="52"/>
      <c r="AE125" s="45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45">
        <f t="shared" si="14"/>
        <v>46200</v>
      </c>
      <c r="AQ125" s="45">
        <f t="shared" si="15"/>
        <v>46592.91</v>
      </c>
      <c r="AR125" s="69">
        <f t="shared" si="16"/>
        <v>1.0085045454545456</v>
      </c>
      <c r="AS125" s="76">
        <v>200</v>
      </c>
    </row>
    <row r="126" spans="1:45" s="1" customFormat="1" ht="13.5">
      <c r="A126" s="24">
        <v>124</v>
      </c>
      <c r="B126" s="27">
        <v>359</v>
      </c>
      <c r="C126" s="30" t="s">
        <v>270</v>
      </c>
      <c r="D126" s="27" t="s">
        <v>240</v>
      </c>
      <c r="E126" s="27">
        <v>7</v>
      </c>
      <c r="F126" s="18" t="s">
        <v>34</v>
      </c>
      <c r="G126" s="29"/>
      <c r="H126" s="18">
        <v>100</v>
      </c>
      <c r="I126" s="49">
        <f t="shared" si="9"/>
        <v>400</v>
      </c>
      <c r="J126" s="24">
        <v>12375</v>
      </c>
      <c r="K126" s="45">
        <f>VLOOKUP(B:B,'[1]CXMDXSHZ'!$A:$D,3,0)</f>
        <v>13493.74</v>
      </c>
      <c r="L126" s="54">
        <f t="shared" si="10"/>
        <v>1.0904032323232322</v>
      </c>
      <c r="M126" s="52">
        <v>100</v>
      </c>
      <c r="N126" s="52">
        <v>100</v>
      </c>
      <c r="O126" s="52"/>
      <c r="P126" s="53" t="s">
        <v>551</v>
      </c>
      <c r="Q126" s="53">
        <v>7024.83</v>
      </c>
      <c r="R126" s="57">
        <f t="shared" si="11"/>
        <v>0.5676630303030303</v>
      </c>
      <c r="S126" s="52"/>
      <c r="T126" s="52"/>
      <c r="U126" s="45"/>
      <c r="V126" s="45">
        <v>12595.29</v>
      </c>
      <c r="W126" s="55">
        <f t="shared" si="12"/>
        <v>1.017801212121212</v>
      </c>
      <c r="X126" s="67">
        <v>100</v>
      </c>
      <c r="Y126" s="67">
        <v>200</v>
      </c>
      <c r="Z126" s="45" t="s">
        <v>460</v>
      </c>
      <c r="AA126" s="45">
        <v>3575.83</v>
      </c>
      <c r="AB126" s="51">
        <f t="shared" si="13"/>
        <v>0.2889559595959596</v>
      </c>
      <c r="AC126" s="52"/>
      <c r="AD126" s="52"/>
      <c r="AE126" s="45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>
        <f t="shared" si="14"/>
        <v>49500</v>
      </c>
      <c r="AQ126" s="64">
        <f t="shared" si="15"/>
        <v>36689.69</v>
      </c>
      <c r="AR126" s="74">
        <f t="shared" si="16"/>
        <v>0.7412058585858586</v>
      </c>
      <c r="AS126" s="75"/>
    </row>
    <row r="127" spans="1:45" s="1" customFormat="1" ht="13.5">
      <c r="A127" s="24">
        <v>125</v>
      </c>
      <c r="B127" s="25">
        <v>111219</v>
      </c>
      <c r="C127" s="26" t="s">
        <v>272</v>
      </c>
      <c r="D127" s="27" t="s">
        <v>240</v>
      </c>
      <c r="E127" s="27"/>
      <c r="F127" s="18" t="s">
        <v>34</v>
      </c>
      <c r="G127" s="29"/>
      <c r="H127" s="18">
        <v>100</v>
      </c>
      <c r="I127" s="49">
        <f t="shared" si="9"/>
        <v>400</v>
      </c>
      <c r="J127" s="24">
        <v>12540</v>
      </c>
      <c r="K127" s="45">
        <f>VLOOKUP(B:B,'[1]CXMDXSHZ'!$A:$D,3,0)</f>
        <v>8455.38</v>
      </c>
      <c r="L127" s="51">
        <f t="shared" si="10"/>
        <v>0.6742727272727272</v>
      </c>
      <c r="M127" s="52"/>
      <c r="N127" s="52"/>
      <c r="O127" s="52"/>
      <c r="P127" s="53" t="s">
        <v>552</v>
      </c>
      <c r="Q127" s="53">
        <v>6131.56</v>
      </c>
      <c r="R127" s="57">
        <f t="shared" si="11"/>
        <v>0.4889601275917066</v>
      </c>
      <c r="S127" s="52"/>
      <c r="T127" s="52"/>
      <c r="U127" s="45"/>
      <c r="V127" s="45">
        <v>7941.5</v>
      </c>
      <c r="W127" s="57">
        <f t="shared" si="12"/>
        <v>0.6332934609250399</v>
      </c>
      <c r="X127" s="52"/>
      <c r="Y127" s="52"/>
      <c r="Z127" s="45"/>
      <c r="AA127" s="45">
        <v>7349.85</v>
      </c>
      <c r="AB127" s="51">
        <f t="shared" si="13"/>
        <v>0.5861124401913876</v>
      </c>
      <c r="AC127" s="52"/>
      <c r="AD127" s="52"/>
      <c r="AE127" s="45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>
        <f t="shared" si="14"/>
        <v>50160</v>
      </c>
      <c r="AQ127" s="64">
        <f t="shared" si="15"/>
        <v>29878.29</v>
      </c>
      <c r="AR127" s="74">
        <f t="shared" si="16"/>
        <v>0.5956596889952154</v>
      </c>
      <c r="AS127" s="75"/>
    </row>
    <row r="128" spans="1:45" s="1" customFormat="1" ht="13.5">
      <c r="A128" s="24">
        <v>126</v>
      </c>
      <c r="B128" s="27">
        <v>102934</v>
      </c>
      <c r="C128" s="30" t="s">
        <v>274</v>
      </c>
      <c r="D128" s="27" t="s">
        <v>240</v>
      </c>
      <c r="E128" s="27"/>
      <c r="F128" s="18" t="s">
        <v>34</v>
      </c>
      <c r="G128" s="29"/>
      <c r="H128" s="18">
        <v>100</v>
      </c>
      <c r="I128" s="49">
        <f t="shared" si="9"/>
        <v>400</v>
      </c>
      <c r="J128" s="24">
        <v>12705</v>
      </c>
      <c r="K128" s="45">
        <f>VLOOKUP(B:B,'[1]CXMDXSHZ'!$A:$D,3,0)</f>
        <v>12935.81</v>
      </c>
      <c r="L128" s="51">
        <f t="shared" si="10"/>
        <v>1.0181668634395906</v>
      </c>
      <c r="M128" s="52">
        <v>100</v>
      </c>
      <c r="N128" s="52"/>
      <c r="O128" s="52"/>
      <c r="P128" s="53" t="s">
        <v>553</v>
      </c>
      <c r="Q128" s="53">
        <v>12929.35</v>
      </c>
      <c r="R128" s="55">
        <f t="shared" si="11"/>
        <v>1.0176584022038568</v>
      </c>
      <c r="S128" s="67">
        <v>100</v>
      </c>
      <c r="T128" s="67">
        <v>200</v>
      </c>
      <c r="U128" s="45" t="s">
        <v>460</v>
      </c>
      <c r="V128" s="45">
        <v>7764.29</v>
      </c>
      <c r="W128" s="57">
        <f t="shared" si="12"/>
        <v>0.611120818575364</v>
      </c>
      <c r="X128" s="52"/>
      <c r="Y128" s="52"/>
      <c r="Z128" s="45"/>
      <c r="AA128" s="45">
        <v>7845.57</v>
      </c>
      <c r="AB128" s="51">
        <f t="shared" si="13"/>
        <v>0.6175182998819362</v>
      </c>
      <c r="AC128" s="52"/>
      <c r="AD128" s="52"/>
      <c r="AE128" s="45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>
        <f t="shared" si="14"/>
        <v>50820</v>
      </c>
      <c r="AQ128" s="64">
        <f t="shared" si="15"/>
        <v>41475.02</v>
      </c>
      <c r="AR128" s="74">
        <f t="shared" si="16"/>
        <v>0.8161160960251869</v>
      </c>
      <c r="AS128" s="75"/>
    </row>
    <row r="129" spans="1:45" s="1" customFormat="1" ht="13.5">
      <c r="A129" s="17">
        <v>127</v>
      </c>
      <c r="B129" s="18">
        <v>578</v>
      </c>
      <c r="C129" s="19" t="s">
        <v>276</v>
      </c>
      <c r="D129" s="18" t="s">
        <v>240</v>
      </c>
      <c r="E129" s="18">
        <v>8</v>
      </c>
      <c r="F129" s="18" t="s">
        <v>34</v>
      </c>
      <c r="G129" s="29"/>
      <c r="H129" s="18">
        <v>100</v>
      </c>
      <c r="I129" s="49">
        <f aca="true" t="shared" si="19" ref="I129:I144">H129*4</f>
        <v>400</v>
      </c>
      <c r="J129" s="50">
        <v>13035</v>
      </c>
      <c r="K129" s="45">
        <f>VLOOKUP(B:B,'[1]CXMDXSHZ'!$A:$D,3,0)</f>
        <v>13413.56</v>
      </c>
      <c r="L129" s="54">
        <f t="shared" si="10"/>
        <v>1.0290418105101649</v>
      </c>
      <c r="M129" s="52">
        <v>100</v>
      </c>
      <c r="N129" s="52">
        <v>100</v>
      </c>
      <c r="O129" s="52"/>
      <c r="P129" s="45" t="s">
        <v>356</v>
      </c>
      <c r="Q129" s="45">
        <v>13129</v>
      </c>
      <c r="R129" s="54">
        <f t="shared" si="11"/>
        <v>1.007211354046797</v>
      </c>
      <c r="S129" s="67">
        <v>100</v>
      </c>
      <c r="T129" s="67">
        <v>100</v>
      </c>
      <c r="U129" s="45" t="s">
        <v>460</v>
      </c>
      <c r="V129" s="45">
        <v>20047.73</v>
      </c>
      <c r="W129" s="54">
        <f t="shared" si="12"/>
        <v>1.5379923283467587</v>
      </c>
      <c r="X129" s="67">
        <v>100</v>
      </c>
      <c r="Y129" s="67">
        <v>100</v>
      </c>
      <c r="Z129" s="45" t="s">
        <v>472</v>
      </c>
      <c r="AA129" s="45">
        <v>13678.37</v>
      </c>
      <c r="AB129" s="54">
        <f t="shared" si="13"/>
        <v>1.0493571154583814</v>
      </c>
      <c r="AC129" s="33">
        <v>100</v>
      </c>
      <c r="AD129" s="67">
        <v>100</v>
      </c>
      <c r="AE129" s="45" t="s">
        <v>460</v>
      </c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45">
        <f t="shared" si="14"/>
        <v>52140</v>
      </c>
      <c r="AQ129" s="45">
        <f t="shared" si="15"/>
        <v>60268.659999999996</v>
      </c>
      <c r="AR129" s="69">
        <f t="shared" si="16"/>
        <v>1.1559006520905255</v>
      </c>
      <c r="AS129" s="70"/>
    </row>
    <row r="130" spans="1:45" s="1" customFormat="1" ht="13.5">
      <c r="A130" s="17">
        <v>129</v>
      </c>
      <c r="B130" s="18">
        <v>379</v>
      </c>
      <c r="C130" s="19" t="s">
        <v>278</v>
      </c>
      <c r="D130" s="18" t="s">
        <v>240</v>
      </c>
      <c r="E130" s="18"/>
      <c r="F130" s="18" t="s">
        <v>34</v>
      </c>
      <c r="G130" s="29"/>
      <c r="H130" s="18">
        <v>100</v>
      </c>
      <c r="I130" s="49">
        <f t="shared" si="19"/>
        <v>400</v>
      </c>
      <c r="J130" s="50">
        <v>13365</v>
      </c>
      <c r="K130" s="45">
        <f>VLOOKUP(B:B,'[1]CXMDXSHZ'!$A:$D,3,0)</f>
        <v>7408.95</v>
      </c>
      <c r="L130" s="51">
        <f t="shared" si="10"/>
        <v>0.554354657687991</v>
      </c>
      <c r="M130" s="52"/>
      <c r="N130" s="52"/>
      <c r="O130" s="52"/>
      <c r="P130" s="45" t="s">
        <v>554</v>
      </c>
      <c r="Q130" s="45">
        <v>7513.15</v>
      </c>
      <c r="R130" s="51">
        <f t="shared" si="11"/>
        <v>0.56215114104003</v>
      </c>
      <c r="S130" s="52"/>
      <c r="T130" s="52"/>
      <c r="U130" s="45"/>
      <c r="V130" s="45">
        <v>15596.53</v>
      </c>
      <c r="W130" s="51">
        <f t="shared" si="12"/>
        <v>1.166968200523756</v>
      </c>
      <c r="X130" s="67">
        <v>100</v>
      </c>
      <c r="Y130" s="52"/>
      <c r="Z130" s="45"/>
      <c r="AA130" s="45">
        <v>10520.93</v>
      </c>
      <c r="AB130" s="51">
        <f t="shared" si="13"/>
        <v>0.7872001496445941</v>
      </c>
      <c r="AC130" s="52"/>
      <c r="AD130" s="52"/>
      <c r="AE130" s="45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>
        <f t="shared" si="14"/>
        <v>53460</v>
      </c>
      <c r="AQ130" s="64">
        <f t="shared" si="15"/>
        <v>41039.56</v>
      </c>
      <c r="AR130" s="74">
        <f t="shared" si="16"/>
        <v>0.7676685372240928</v>
      </c>
      <c r="AS130" s="75"/>
    </row>
    <row r="131" spans="1:45" s="1" customFormat="1" ht="13.5">
      <c r="A131" s="24">
        <v>130</v>
      </c>
      <c r="B131" s="27">
        <v>357</v>
      </c>
      <c r="C131" s="30" t="s">
        <v>279</v>
      </c>
      <c r="D131" s="27" t="s">
        <v>240</v>
      </c>
      <c r="E131" s="27">
        <v>9</v>
      </c>
      <c r="F131" s="18" t="s">
        <v>34</v>
      </c>
      <c r="G131" s="29"/>
      <c r="H131" s="18">
        <v>100</v>
      </c>
      <c r="I131" s="49">
        <f t="shared" si="19"/>
        <v>400</v>
      </c>
      <c r="J131" s="24">
        <v>13695</v>
      </c>
      <c r="K131" s="45">
        <f>VLOOKUP(B:B,'[1]CXMDXSHZ'!$A:$D,3,0)</f>
        <v>13703.99</v>
      </c>
      <c r="L131" s="54">
        <f aca="true" t="shared" si="20" ref="L131:L145">K131/J131</f>
        <v>1.0006564439576489</v>
      </c>
      <c r="M131" s="52">
        <v>100</v>
      </c>
      <c r="N131" s="52">
        <v>100</v>
      </c>
      <c r="O131" s="52"/>
      <c r="P131" s="53" t="s">
        <v>555</v>
      </c>
      <c r="Q131" s="53">
        <v>15801.33</v>
      </c>
      <c r="R131" s="57">
        <f aca="true" t="shared" si="21" ref="R131:R145">Q131/J131</f>
        <v>1.153802847754655</v>
      </c>
      <c r="S131" s="67">
        <v>100</v>
      </c>
      <c r="T131" s="52"/>
      <c r="U131" s="45"/>
      <c r="V131" s="45">
        <v>7060.78</v>
      </c>
      <c r="W131" s="57">
        <f aca="true" t="shared" si="22" ref="W131:W145">V131/J131</f>
        <v>0.5155735669952537</v>
      </c>
      <c r="X131" s="52"/>
      <c r="Y131" s="52"/>
      <c r="Z131" s="45"/>
      <c r="AA131" s="45">
        <v>7625.86</v>
      </c>
      <c r="AB131" s="51">
        <f aca="true" t="shared" si="23" ref="AB131:AB145">AA131/J131</f>
        <v>0.5568353413654619</v>
      </c>
      <c r="AC131" s="52"/>
      <c r="AD131" s="52"/>
      <c r="AE131" s="45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>
        <f aca="true" t="shared" si="24" ref="AP131:AP145">J131*4</f>
        <v>54780</v>
      </c>
      <c r="AQ131" s="64">
        <f aca="true" t="shared" si="25" ref="AQ131:AQ145">K131+Q131+V131+AA131</f>
        <v>44191.96</v>
      </c>
      <c r="AR131" s="74">
        <f aca="true" t="shared" si="26" ref="AR131:AR145">AQ131/AP131</f>
        <v>0.8067170500182548</v>
      </c>
      <c r="AS131" s="75"/>
    </row>
    <row r="132" spans="1:45" s="1" customFormat="1" ht="27">
      <c r="A132" s="24">
        <v>131</v>
      </c>
      <c r="B132" s="27">
        <v>581</v>
      </c>
      <c r="C132" s="30" t="s">
        <v>280</v>
      </c>
      <c r="D132" s="27" t="s">
        <v>240</v>
      </c>
      <c r="E132" s="27"/>
      <c r="F132" s="18" t="s">
        <v>34</v>
      </c>
      <c r="G132" s="29"/>
      <c r="H132" s="18">
        <v>100</v>
      </c>
      <c r="I132" s="49">
        <f t="shared" si="19"/>
        <v>400</v>
      </c>
      <c r="J132" s="24">
        <v>13860</v>
      </c>
      <c r="K132" s="45">
        <f>VLOOKUP(B:B,'[1]CXMDXSHZ'!$A:$D,3,0)</f>
        <v>5987.38</v>
      </c>
      <c r="L132" s="51">
        <f t="shared" si="20"/>
        <v>0.431989898989899</v>
      </c>
      <c r="M132" s="52"/>
      <c r="N132" s="52"/>
      <c r="O132" s="52"/>
      <c r="P132" s="53" t="s">
        <v>363</v>
      </c>
      <c r="Q132" s="53">
        <v>16946.36</v>
      </c>
      <c r="R132" s="55">
        <f t="shared" si="21"/>
        <v>1.2226810966810968</v>
      </c>
      <c r="S132" s="67">
        <v>100</v>
      </c>
      <c r="T132" s="67">
        <v>100</v>
      </c>
      <c r="U132" s="45" t="s">
        <v>472</v>
      </c>
      <c r="V132" s="45">
        <v>13916.9</v>
      </c>
      <c r="W132" s="55">
        <f t="shared" si="22"/>
        <v>1.0041053391053392</v>
      </c>
      <c r="X132" s="67">
        <v>100</v>
      </c>
      <c r="Y132" s="67">
        <v>100</v>
      </c>
      <c r="Z132" s="45" t="s">
        <v>460</v>
      </c>
      <c r="AA132" s="45">
        <v>22288.81</v>
      </c>
      <c r="AB132" s="54">
        <f t="shared" si="23"/>
        <v>1.6081392496392497</v>
      </c>
      <c r="AC132" s="33">
        <v>100</v>
      </c>
      <c r="AD132" s="67">
        <v>100</v>
      </c>
      <c r="AE132" s="45" t="s">
        <v>460</v>
      </c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45">
        <f t="shared" si="24"/>
        <v>55440</v>
      </c>
      <c r="AQ132" s="45">
        <f t="shared" si="25"/>
        <v>59139.45</v>
      </c>
      <c r="AR132" s="69">
        <f t="shared" si="26"/>
        <v>1.066728896103896</v>
      </c>
      <c r="AS132" s="76">
        <v>100</v>
      </c>
    </row>
    <row r="133" spans="1:45" s="1" customFormat="1" ht="27">
      <c r="A133" s="17">
        <v>132</v>
      </c>
      <c r="B133" s="18">
        <v>585</v>
      </c>
      <c r="C133" s="19" t="s">
        <v>282</v>
      </c>
      <c r="D133" s="18" t="s">
        <v>240</v>
      </c>
      <c r="E133" s="18">
        <v>10</v>
      </c>
      <c r="F133" s="18" t="s">
        <v>34</v>
      </c>
      <c r="G133" s="29"/>
      <c r="H133" s="18">
        <v>100</v>
      </c>
      <c r="I133" s="49">
        <f t="shared" si="19"/>
        <v>400</v>
      </c>
      <c r="J133" s="50">
        <v>14520</v>
      </c>
      <c r="K133" s="45">
        <f>VLOOKUP(B:B,'[1]CXMDXSHZ'!$A:$D,3,0)</f>
        <v>7693.17</v>
      </c>
      <c r="L133" s="51">
        <f t="shared" si="20"/>
        <v>0.5298326446280992</v>
      </c>
      <c r="M133" s="52"/>
      <c r="N133" s="52"/>
      <c r="O133" s="52"/>
      <c r="P133" s="45" t="s">
        <v>556</v>
      </c>
      <c r="Q133" s="45">
        <v>8355.98</v>
      </c>
      <c r="R133" s="51">
        <f t="shared" si="21"/>
        <v>0.5754807162534435</v>
      </c>
      <c r="S133" s="52"/>
      <c r="T133" s="52"/>
      <c r="U133" s="45"/>
      <c r="V133" s="45">
        <v>14845.45</v>
      </c>
      <c r="W133" s="51">
        <f t="shared" si="22"/>
        <v>1.02241391184573</v>
      </c>
      <c r="X133" s="67">
        <v>100</v>
      </c>
      <c r="Y133" s="52"/>
      <c r="Z133" s="45"/>
      <c r="AA133" s="45">
        <v>5926.36</v>
      </c>
      <c r="AB133" s="51">
        <f t="shared" si="23"/>
        <v>0.40815151515151515</v>
      </c>
      <c r="AC133" s="52"/>
      <c r="AD133" s="52"/>
      <c r="AE133" s="45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>
        <f t="shared" si="24"/>
        <v>58080</v>
      </c>
      <c r="AQ133" s="64">
        <f t="shared" si="25"/>
        <v>36820.96</v>
      </c>
      <c r="AR133" s="74">
        <f t="shared" si="26"/>
        <v>0.633969696969697</v>
      </c>
      <c r="AS133" s="75"/>
    </row>
    <row r="134" spans="1:45" s="1" customFormat="1" ht="13.5">
      <c r="A134" s="17">
        <v>133</v>
      </c>
      <c r="B134" s="22">
        <v>117491</v>
      </c>
      <c r="C134" s="23" t="s">
        <v>284</v>
      </c>
      <c r="D134" s="18" t="s">
        <v>240</v>
      </c>
      <c r="E134" s="18"/>
      <c r="F134" s="18" t="s">
        <v>34</v>
      </c>
      <c r="G134" s="29"/>
      <c r="H134" s="18">
        <v>100</v>
      </c>
      <c r="I134" s="49">
        <f t="shared" si="19"/>
        <v>400</v>
      </c>
      <c r="J134" s="50">
        <v>15180</v>
      </c>
      <c r="K134" s="45">
        <f>VLOOKUP(B:B,'[1]CXMDXSHZ'!$A:$D,3,0)</f>
        <v>15452.38</v>
      </c>
      <c r="L134" s="54">
        <f t="shared" si="20"/>
        <v>1.0179433465085639</v>
      </c>
      <c r="M134" s="52">
        <v>100</v>
      </c>
      <c r="N134" s="52">
        <v>100</v>
      </c>
      <c r="O134" s="52"/>
      <c r="P134" s="45" t="s">
        <v>557</v>
      </c>
      <c r="Q134" s="45">
        <v>7553</v>
      </c>
      <c r="R134" s="51">
        <f t="shared" si="21"/>
        <v>0.497562582345191</v>
      </c>
      <c r="S134" s="52"/>
      <c r="T134" s="52"/>
      <c r="U134" s="45"/>
      <c r="V134" s="45">
        <v>17584.15</v>
      </c>
      <c r="W134" s="54">
        <f t="shared" si="22"/>
        <v>1.1583761528326746</v>
      </c>
      <c r="X134" s="67">
        <v>100</v>
      </c>
      <c r="Y134" s="67">
        <v>100</v>
      </c>
      <c r="Z134" s="45" t="s">
        <v>472</v>
      </c>
      <c r="AA134" s="45">
        <v>15489.99</v>
      </c>
      <c r="AB134" s="54">
        <f t="shared" si="23"/>
        <v>1.0204209486166007</v>
      </c>
      <c r="AC134" s="33">
        <v>100</v>
      </c>
      <c r="AD134" s="67">
        <v>100</v>
      </c>
      <c r="AE134" s="45" t="s">
        <v>460</v>
      </c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>
        <f t="shared" si="24"/>
        <v>60720</v>
      </c>
      <c r="AQ134" s="64">
        <f t="shared" si="25"/>
        <v>56079.52</v>
      </c>
      <c r="AR134" s="74">
        <f t="shared" si="26"/>
        <v>0.9235757575757575</v>
      </c>
      <c r="AS134" s="75"/>
    </row>
    <row r="135" spans="1:45" s="1" customFormat="1" ht="13.5">
      <c r="A135" s="24">
        <v>134</v>
      </c>
      <c r="B135" s="27">
        <v>365</v>
      </c>
      <c r="C135" s="30" t="s">
        <v>286</v>
      </c>
      <c r="D135" s="27" t="s">
        <v>240</v>
      </c>
      <c r="E135" s="27">
        <v>11</v>
      </c>
      <c r="F135" s="18" t="s">
        <v>34</v>
      </c>
      <c r="G135" s="29"/>
      <c r="H135" s="18">
        <v>150</v>
      </c>
      <c r="I135" s="49">
        <f t="shared" si="19"/>
        <v>600</v>
      </c>
      <c r="J135" s="24">
        <v>17680</v>
      </c>
      <c r="K135" s="45">
        <f>VLOOKUP(B:B,'[1]CXMDXSHZ'!$A:$D,3,0)</f>
        <v>6198.99</v>
      </c>
      <c r="L135" s="51">
        <f t="shared" si="20"/>
        <v>0.35062160633484163</v>
      </c>
      <c r="M135" s="52"/>
      <c r="N135" s="52"/>
      <c r="O135" s="52"/>
      <c r="P135" s="53" t="s">
        <v>558</v>
      </c>
      <c r="Q135" s="53">
        <v>17910.59</v>
      </c>
      <c r="R135" s="57">
        <f t="shared" si="21"/>
        <v>1.0130424208144797</v>
      </c>
      <c r="S135" s="67">
        <v>150</v>
      </c>
      <c r="T135" s="52"/>
      <c r="U135" s="45"/>
      <c r="V135" s="45">
        <v>11943.68</v>
      </c>
      <c r="W135" s="57">
        <f t="shared" si="22"/>
        <v>0.6755475113122172</v>
      </c>
      <c r="X135" s="52"/>
      <c r="Y135" s="52"/>
      <c r="Z135" s="45"/>
      <c r="AA135" s="45">
        <v>10333.28</v>
      </c>
      <c r="AB135" s="51">
        <f t="shared" si="23"/>
        <v>0.5844615384615385</v>
      </c>
      <c r="AC135" s="52"/>
      <c r="AD135" s="52"/>
      <c r="AE135" s="45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>
        <f t="shared" si="24"/>
        <v>70720</v>
      </c>
      <c r="AQ135" s="64">
        <f t="shared" si="25"/>
        <v>46386.54</v>
      </c>
      <c r="AR135" s="74">
        <f t="shared" si="26"/>
        <v>0.6559182692307692</v>
      </c>
      <c r="AS135" s="75"/>
    </row>
    <row r="136" spans="1:45" s="1" customFormat="1" ht="13.5">
      <c r="A136" s="24">
        <v>135</v>
      </c>
      <c r="B136" s="27">
        <v>343</v>
      </c>
      <c r="C136" s="30" t="s">
        <v>287</v>
      </c>
      <c r="D136" s="27" t="s">
        <v>240</v>
      </c>
      <c r="E136" s="27"/>
      <c r="F136" s="18" t="s">
        <v>34</v>
      </c>
      <c r="G136" s="29"/>
      <c r="H136" s="18">
        <v>150</v>
      </c>
      <c r="I136" s="49">
        <f t="shared" si="19"/>
        <v>600</v>
      </c>
      <c r="J136" s="24">
        <v>22680</v>
      </c>
      <c r="K136" s="45">
        <f>VLOOKUP(B:B,'[1]CXMDXSHZ'!$A:$D,3,0)</f>
        <v>23391.32</v>
      </c>
      <c r="L136" s="54">
        <f t="shared" si="20"/>
        <v>1.031363315696649</v>
      </c>
      <c r="M136" s="52">
        <v>150</v>
      </c>
      <c r="N136" s="52">
        <v>300</v>
      </c>
      <c r="O136" s="52"/>
      <c r="P136" s="53" t="s">
        <v>359</v>
      </c>
      <c r="Q136" s="53">
        <v>28684.39</v>
      </c>
      <c r="R136" s="55">
        <f t="shared" si="21"/>
        <v>1.2647438271604938</v>
      </c>
      <c r="S136" s="67">
        <v>150</v>
      </c>
      <c r="T136" s="67">
        <v>150</v>
      </c>
      <c r="U136" s="45" t="s">
        <v>460</v>
      </c>
      <c r="V136" s="45">
        <v>43623.27</v>
      </c>
      <c r="W136" s="55">
        <f t="shared" si="22"/>
        <v>1.923424603174603</v>
      </c>
      <c r="X136" s="67">
        <v>150</v>
      </c>
      <c r="Y136" s="67">
        <v>300</v>
      </c>
      <c r="Z136" s="45" t="s">
        <v>460</v>
      </c>
      <c r="AA136" s="45">
        <v>22905.15</v>
      </c>
      <c r="AB136" s="54">
        <f t="shared" si="23"/>
        <v>1.0099272486772488</v>
      </c>
      <c r="AC136" s="67">
        <v>150</v>
      </c>
      <c r="AD136" s="67">
        <v>300</v>
      </c>
      <c r="AE136" s="45" t="s">
        <v>460</v>
      </c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45">
        <f t="shared" si="24"/>
        <v>90720</v>
      </c>
      <c r="AQ136" s="45">
        <f t="shared" si="25"/>
        <v>118604.13</v>
      </c>
      <c r="AR136" s="69">
        <f t="shared" si="26"/>
        <v>1.3073647486772488</v>
      </c>
      <c r="AS136" s="70"/>
    </row>
    <row r="137" spans="1:45" s="1" customFormat="1" ht="13.5">
      <c r="A137" s="24">
        <v>136</v>
      </c>
      <c r="B137" s="27">
        <v>517</v>
      </c>
      <c r="C137" s="30" t="s">
        <v>289</v>
      </c>
      <c r="D137" s="27" t="s">
        <v>240</v>
      </c>
      <c r="E137" s="27"/>
      <c r="F137" s="18" t="s">
        <v>34</v>
      </c>
      <c r="G137" s="29"/>
      <c r="H137" s="18">
        <v>150</v>
      </c>
      <c r="I137" s="49">
        <f t="shared" si="19"/>
        <v>600</v>
      </c>
      <c r="J137" s="24">
        <v>30240</v>
      </c>
      <c r="K137" s="45">
        <f>VLOOKUP(B:B,'[1]CXMDXSHZ'!$A:$D,3,0)</f>
        <v>14849.71</v>
      </c>
      <c r="L137" s="51">
        <f t="shared" si="20"/>
        <v>0.4910618386243386</v>
      </c>
      <c r="M137" s="52"/>
      <c r="N137" s="52"/>
      <c r="O137" s="52"/>
      <c r="P137" s="53" t="s">
        <v>559</v>
      </c>
      <c r="Q137" s="53">
        <v>14380.63</v>
      </c>
      <c r="R137" s="57">
        <f t="shared" si="21"/>
        <v>0.4755499338624338</v>
      </c>
      <c r="S137" s="52"/>
      <c r="T137" s="52"/>
      <c r="U137" s="45"/>
      <c r="V137" s="45">
        <v>23058.95</v>
      </c>
      <c r="W137" s="57">
        <f t="shared" si="22"/>
        <v>0.7625314153439153</v>
      </c>
      <c r="X137" s="52"/>
      <c r="Y137" s="52"/>
      <c r="Z137" s="45"/>
      <c r="AA137" s="45">
        <v>15718.24</v>
      </c>
      <c r="AB137" s="51">
        <f t="shared" si="23"/>
        <v>0.5197830687830688</v>
      </c>
      <c r="AC137" s="52"/>
      <c r="AD137" s="52"/>
      <c r="AE137" s="45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>
        <f t="shared" si="24"/>
        <v>120960</v>
      </c>
      <c r="AQ137" s="64">
        <f t="shared" si="25"/>
        <v>68007.53</v>
      </c>
      <c r="AR137" s="74">
        <f t="shared" si="26"/>
        <v>0.5622315641534391</v>
      </c>
      <c r="AS137" s="75"/>
    </row>
    <row r="138" spans="1:45" s="1" customFormat="1" ht="18.75" customHeight="1">
      <c r="A138" s="17">
        <v>128</v>
      </c>
      <c r="B138" s="18">
        <v>114844</v>
      </c>
      <c r="C138" s="19" t="s">
        <v>291</v>
      </c>
      <c r="D138" s="18" t="s">
        <v>240</v>
      </c>
      <c r="E138" s="18">
        <v>12</v>
      </c>
      <c r="F138" s="39" t="s">
        <v>182</v>
      </c>
      <c r="G138" s="29" t="s">
        <v>292</v>
      </c>
      <c r="H138" s="18">
        <v>100</v>
      </c>
      <c r="I138" s="49">
        <f t="shared" si="19"/>
        <v>400</v>
      </c>
      <c r="J138" s="50">
        <v>13365</v>
      </c>
      <c r="K138" s="45">
        <f>VLOOKUP(B:B,'[1]CXMDXSHZ'!$A:$D,3,0)</f>
        <v>14127.96</v>
      </c>
      <c r="L138" s="54">
        <f t="shared" si="20"/>
        <v>1.0570864197530863</v>
      </c>
      <c r="M138" s="52">
        <v>100</v>
      </c>
      <c r="N138" s="52">
        <v>100</v>
      </c>
      <c r="O138" s="52"/>
      <c r="P138" s="45" t="s">
        <v>350</v>
      </c>
      <c r="Q138" s="45">
        <v>14257.65</v>
      </c>
      <c r="R138" s="54">
        <f t="shared" si="21"/>
        <v>1.06679012345679</v>
      </c>
      <c r="S138" s="67">
        <v>100</v>
      </c>
      <c r="T138" s="67">
        <v>100</v>
      </c>
      <c r="U138" s="45" t="s">
        <v>472</v>
      </c>
      <c r="V138" s="45">
        <v>9099.93</v>
      </c>
      <c r="W138" s="51">
        <f t="shared" si="22"/>
        <v>0.6808776655443323</v>
      </c>
      <c r="X138" s="52"/>
      <c r="Y138" s="52"/>
      <c r="Z138" s="45"/>
      <c r="AA138" s="45">
        <v>3025</v>
      </c>
      <c r="AB138" s="51">
        <f t="shared" si="23"/>
        <v>0.22633744855967078</v>
      </c>
      <c r="AC138" s="52"/>
      <c r="AD138" s="52"/>
      <c r="AE138" s="45"/>
      <c r="AF138" s="45">
        <f>VLOOKUP(B:B,'[2]CXMDXSHZ'!$B:$D,3,0)</f>
        <v>16167.25</v>
      </c>
      <c r="AG138" s="54">
        <f>AF138/J138</f>
        <v>1.2096707818930041</v>
      </c>
      <c r="AH138" s="67">
        <v>100</v>
      </c>
      <c r="AI138" s="67">
        <v>100</v>
      </c>
      <c r="AJ138" s="45" t="s">
        <v>460</v>
      </c>
      <c r="AK138" s="66">
        <f>VLOOKUP(B:B,'[3]CXMDXSHZ'!$B:$D,3,0)</f>
        <v>18328.76</v>
      </c>
      <c r="AL138" s="54">
        <f>AK138/J138</f>
        <v>1.371399925177703</v>
      </c>
      <c r="AM138" s="33">
        <v>100</v>
      </c>
      <c r="AN138" s="67">
        <v>100</v>
      </c>
      <c r="AO138" s="66"/>
      <c r="AP138" s="64">
        <f t="shared" si="24"/>
        <v>53460</v>
      </c>
      <c r="AQ138" s="64">
        <f t="shared" si="25"/>
        <v>40510.54</v>
      </c>
      <c r="AR138" s="74">
        <f t="shared" si="26"/>
        <v>0.7577729143284699</v>
      </c>
      <c r="AS138" s="75"/>
    </row>
    <row r="139" spans="1:45" s="1" customFormat="1" ht="19.5" customHeight="1">
      <c r="A139" s="17">
        <v>137</v>
      </c>
      <c r="B139" s="18">
        <v>582</v>
      </c>
      <c r="C139" s="19" t="s">
        <v>293</v>
      </c>
      <c r="D139" s="18" t="s">
        <v>240</v>
      </c>
      <c r="E139" s="18"/>
      <c r="F139" s="39" t="s">
        <v>182</v>
      </c>
      <c r="G139" s="29" t="s">
        <v>295</v>
      </c>
      <c r="H139" s="18">
        <v>150</v>
      </c>
      <c r="I139" s="49">
        <f t="shared" si="19"/>
        <v>600</v>
      </c>
      <c r="J139" s="50">
        <v>30750</v>
      </c>
      <c r="K139" s="45">
        <f>VLOOKUP(B:B,'[1]CXMDXSHZ'!$A:$D,3,0)</f>
        <v>31757.67</v>
      </c>
      <c r="L139" s="51">
        <f t="shared" si="20"/>
        <v>1.0327697560975608</v>
      </c>
      <c r="M139" s="52">
        <v>150</v>
      </c>
      <c r="N139" s="52"/>
      <c r="O139" s="52"/>
      <c r="P139" s="45" t="s">
        <v>560</v>
      </c>
      <c r="Q139" s="45">
        <v>30948.71</v>
      </c>
      <c r="R139" s="51">
        <f t="shared" si="21"/>
        <v>1.0064621138211383</v>
      </c>
      <c r="S139" s="67">
        <v>150</v>
      </c>
      <c r="T139" s="52"/>
      <c r="U139" s="45"/>
      <c r="V139" s="45">
        <v>14728.2</v>
      </c>
      <c r="W139" s="51">
        <f t="shared" si="22"/>
        <v>0.4789658536585366</v>
      </c>
      <c r="X139" s="52"/>
      <c r="Y139" s="52"/>
      <c r="Z139" s="45"/>
      <c r="AA139" s="45">
        <v>17473.41</v>
      </c>
      <c r="AB139" s="51">
        <f t="shared" si="23"/>
        <v>0.5682409756097561</v>
      </c>
      <c r="AC139" s="52"/>
      <c r="AD139" s="52"/>
      <c r="AE139" s="45"/>
      <c r="AF139" s="45">
        <f>VLOOKUP(B:B,'[2]CXMDXSHZ'!$B:$D,3,0)</f>
        <v>12420.77</v>
      </c>
      <c r="AG139" s="51">
        <f>AF139/J139</f>
        <v>0.40392747967479675</v>
      </c>
      <c r="AH139" s="52"/>
      <c r="AI139" s="52"/>
      <c r="AJ139" s="45"/>
      <c r="AK139" s="66">
        <f>VLOOKUP(B:B,'[3]CXMDXSHZ'!$B:$D,3,0)</f>
        <v>39412.14</v>
      </c>
      <c r="AL139" s="68">
        <f>AK139/J139</f>
        <v>1.2816956097560976</v>
      </c>
      <c r="AM139" s="33">
        <v>150</v>
      </c>
      <c r="AN139" s="52"/>
      <c r="AO139" s="66"/>
      <c r="AP139" s="64">
        <f t="shared" si="24"/>
        <v>123000</v>
      </c>
      <c r="AQ139" s="64">
        <f t="shared" si="25"/>
        <v>94907.99</v>
      </c>
      <c r="AR139" s="74">
        <f t="shared" si="26"/>
        <v>0.771609674796748</v>
      </c>
      <c r="AS139" s="75"/>
    </row>
    <row r="140" spans="1:45" s="1" customFormat="1" ht="13.5">
      <c r="A140" s="24">
        <v>138</v>
      </c>
      <c r="B140" s="27">
        <v>102567</v>
      </c>
      <c r="C140" s="30" t="s">
        <v>296</v>
      </c>
      <c r="D140" s="27" t="s">
        <v>297</v>
      </c>
      <c r="E140" s="27">
        <v>1</v>
      </c>
      <c r="F140" s="18" t="s">
        <v>34</v>
      </c>
      <c r="G140" s="29"/>
      <c r="H140" s="18">
        <v>50</v>
      </c>
      <c r="I140" s="49">
        <f t="shared" si="19"/>
        <v>200</v>
      </c>
      <c r="J140" s="24">
        <v>6120</v>
      </c>
      <c r="K140" s="45">
        <f>VLOOKUP(B:B,'[1]CXMDXSHZ'!$A:$D,3,0)</f>
        <v>2514.03</v>
      </c>
      <c r="L140" s="51">
        <f t="shared" si="20"/>
        <v>0.4107892156862745</v>
      </c>
      <c r="M140" s="52"/>
      <c r="N140" s="52"/>
      <c r="O140" s="52"/>
      <c r="P140" s="53" t="s">
        <v>561</v>
      </c>
      <c r="Q140" s="53">
        <v>6130.44</v>
      </c>
      <c r="R140" s="55">
        <f t="shared" si="21"/>
        <v>1.001705882352941</v>
      </c>
      <c r="S140" s="67">
        <v>50</v>
      </c>
      <c r="T140" s="67">
        <v>50</v>
      </c>
      <c r="U140" s="45" t="s">
        <v>460</v>
      </c>
      <c r="V140" s="45">
        <v>3006.79</v>
      </c>
      <c r="W140" s="57">
        <f t="shared" si="22"/>
        <v>0.49130555555555555</v>
      </c>
      <c r="X140" s="52"/>
      <c r="Y140" s="52"/>
      <c r="Z140" s="45"/>
      <c r="AA140" s="45">
        <v>3361.35</v>
      </c>
      <c r="AB140" s="51">
        <f t="shared" si="23"/>
        <v>0.5492401960784313</v>
      </c>
      <c r="AC140" s="52"/>
      <c r="AD140" s="52"/>
      <c r="AE140" s="45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>
        <f t="shared" si="24"/>
        <v>24480</v>
      </c>
      <c r="AQ140" s="64">
        <f t="shared" si="25"/>
        <v>15012.609999999999</v>
      </c>
      <c r="AR140" s="74">
        <f t="shared" si="26"/>
        <v>0.6132602124183006</v>
      </c>
      <c r="AS140" s="75"/>
    </row>
    <row r="141" spans="1:45" s="1" customFormat="1" ht="13.5">
      <c r="A141" s="24">
        <v>139</v>
      </c>
      <c r="B141" s="27">
        <v>371</v>
      </c>
      <c r="C141" s="30" t="s">
        <v>299</v>
      </c>
      <c r="D141" s="27" t="s">
        <v>297</v>
      </c>
      <c r="E141" s="27"/>
      <c r="F141" s="18" t="s">
        <v>34</v>
      </c>
      <c r="G141" s="29"/>
      <c r="H141" s="18">
        <v>50</v>
      </c>
      <c r="I141" s="49">
        <f t="shared" si="19"/>
        <v>200</v>
      </c>
      <c r="J141" s="24">
        <v>6120</v>
      </c>
      <c r="K141" s="45">
        <f>VLOOKUP(B:B,'[1]CXMDXSHZ'!$A:$D,3,0)</f>
        <v>6123.61</v>
      </c>
      <c r="L141" s="54">
        <f t="shared" si="20"/>
        <v>1.0005898692810458</v>
      </c>
      <c r="M141" s="52">
        <v>50</v>
      </c>
      <c r="N141" s="52">
        <v>50</v>
      </c>
      <c r="O141" s="52"/>
      <c r="P141" s="53" t="s">
        <v>562</v>
      </c>
      <c r="Q141" s="53">
        <v>3037.93</v>
      </c>
      <c r="R141" s="57">
        <f t="shared" si="21"/>
        <v>0.49639379084967317</v>
      </c>
      <c r="S141" s="52"/>
      <c r="T141" s="52"/>
      <c r="U141" s="45"/>
      <c r="V141" s="45">
        <v>4387.82</v>
      </c>
      <c r="W141" s="57">
        <f t="shared" si="22"/>
        <v>0.7169640522875816</v>
      </c>
      <c r="X141" s="52"/>
      <c r="Y141" s="52"/>
      <c r="Z141" s="45"/>
      <c r="AA141" s="45">
        <v>6619.16</v>
      </c>
      <c r="AB141" s="54">
        <f t="shared" si="23"/>
        <v>1.081562091503268</v>
      </c>
      <c r="AC141" s="67">
        <v>50</v>
      </c>
      <c r="AD141" s="67">
        <v>50</v>
      </c>
      <c r="AE141" s="45" t="s">
        <v>460</v>
      </c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>
        <f t="shared" si="24"/>
        <v>24480</v>
      </c>
      <c r="AQ141" s="64">
        <f t="shared" si="25"/>
        <v>20168.519999999997</v>
      </c>
      <c r="AR141" s="74">
        <f t="shared" si="26"/>
        <v>0.823877450980392</v>
      </c>
      <c r="AS141" s="75"/>
    </row>
    <row r="142" spans="1:45" s="1" customFormat="1" ht="13.5">
      <c r="A142" s="17">
        <v>140</v>
      </c>
      <c r="B142" s="18">
        <v>514</v>
      </c>
      <c r="C142" s="19" t="s">
        <v>301</v>
      </c>
      <c r="D142" s="18" t="s">
        <v>297</v>
      </c>
      <c r="E142" s="18">
        <v>2</v>
      </c>
      <c r="F142" s="18" t="s">
        <v>34</v>
      </c>
      <c r="G142" s="29"/>
      <c r="H142" s="18">
        <v>150</v>
      </c>
      <c r="I142" s="49">
        <f t="shared" si="19"/>
        <v>600</v>
      </c>
      <c r="J142" s="50">
        <v>12580</v>
      </c>
      <c r="K142" s="45">
        <f>VLOOKUP(B:B,'[1]CXMDXSHZ'!$A:$D,3,0)</f>
        <v>13668.43</v>
      </c>
      <c r="L142" s="54">
        <f t="shared" si="20"/>
        <v>1.0865206677265502</v>
      </c>
      <c r="M142" s="52">
        <v>150</v>
      </c>
      <c r="N142" s="52">
        <v>150</v>
      </c>
      <c r="O142" s="52" t="s">
        <v>450</v>
      </c>
      <c r="P142" s="45" t="s">
        <v>563</v>
      </c>
      <c r="Q142" s="45">
        <v>13447.61</v>
      </c>
      <c r="R142" s="51">
        <f t="shared" si="21"/>
        <v>1.0689674085850558</v>
      </c>
      <c r="S142" s="33">
        <v>150</v>
      </c>
      <c r="T142" s="52"/>
      <c r="U142" s="45"/>
      <c r="V142" s="45">
        <v>15764.88</v>
      </c>
      <c r="W142" s="54">
        <f t="shared" si="22"/>
        <v>1.2531701112877582</v>
      </c>
      <c r="X142" s="67">
        <v>150</v>
      </c>
      <c r="Y142" s="67">
        <v>150</v>
      </c>
      <c r="Z142" s="45" t="s">
        <v>460</v>
      </c>
      <c r="AA142" s="45">
        <v>7725.9</v>
      </c>
      <c r="AB142" s="51">
        <f t="shared" si="23"/>
        <v>0.6141414944356121</v>
      </c>
      <c r="AC142" s="52"/>
      <c r="AD142" s="52"/>
      <c r="AE142" s="45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45">
        <f t="shared" si="24"/>
        <v>50320</v>
      </c>
      <c r="AQ142" s="45">
        <f t="shared" si="25"/>
        <v>50606.82</v>
      </c>
      <c r="AR142" s="69">
        <f t="shared" si="26"/>
        <v>1.005699920508744</v>
      </c>
      <c r="AS142" s="70"/>
    </row>
    <row r="143" spans="1:45" s="1" customFormat="1" ht="13.5">
      <c r="A143" s="17">
        <v>141</v>
      </c>
      <c r="B143" s="85">
        <v>108656</v>
      </c>
      <c r="C143" s="86" t="s">
        <v>303</v>
      </c>
      <c r="D143" s="18" t="s">
        <v>297</v>
      </c>
      <c r="E143" s="18"/>
      <c r="F143" s="18" t="s">
        <v>34</v>
      </c>
      <c r="G143" s="29"/>
      <c r="H143" s="18">
        <v>150</v>
      </c>
      <c r="I143" s="49">
        <f t="shared" si="19"/>
        <v>600</v>
      </c>
      <c r="J143" s="50">
        <v>14025</v>
      </c>
      <c r="K143" s="45">
        <f>VLOOKUP(B:B,'[1]CXMDXSHZ'!$A:$D,3,0)</f>
        <v>15184.21</v>
      </c>
      <c r="L143" s="51">
        <f t="shared" si="20"/>
        <v>1.0826531194295899</v>
      </c>
      <c r="M143" s="52">
        <v>150</v>
      </c>
      <c r="N143" s="52"/>
      <c r="O143" s="52"/>
      <c r="P143" s="45" t="s">
        <v>435</v>
      </c>
      <c r="Q143" s="45">
        <v>14503.62</v>
      </c>
      <c r="R143" s="51">
        <f t="shared" si="21"/>
        <v>1.0341262032085563</v>
      </c>
      <c r="S143" s="33">
        <v>150</v>
      </c>
      <c r="T143" s="52"/>
      <c r="U143" s="45"/>
      <c r="V143" s="45">
        <v>14312.47</v>
      </c>
      <c r="W143" s="51">
        <f t="shared" si="22"/>
        <v>1.0204969696969697</v>
      </c>
      <c r="X143" s="67">
        <v>150</v>
      </c>
      <c r="Y143" s="52"/>
      <c r="Z143" s="45"/>
      <c r="AA143" s="45">
        <v>15939.9</v>
      </c>
      <c r="AB143" s="63">
        <f t="shared" si="23"/>
        <v>1.1365347593582888</v>
      </c>
      <c r="AC143" s="67">
        <v>150</v>
      </c>
      <c r="AD143" s="52"/>
      <c r="AE143" s="45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45">
        <f t="shared" si="24"/>
        <v>56100</v>
      </c>
      <c r="AQ143" s="45">
        <f t="shared" si="25"/>
        <v>59940.200000000004</v>
      </c>
      <c r="AR143" s="69">
        <f t="shared" si="26"/>
        <v>1.0684527629233513</v>
      </c>
      <c r="AS143" s="70"/>
    </row>
    <row r="144" spans="1:45" s="1" customFormat="1" ht="13.5">
      <c r="A144" s="17">
        <v>142</v>
      </c>
      <c r="B144" s="18">
        <v>385</v>
      </c>
      <c r="C144" s="19" t="s">
        <v>305</v>
      </c>
      <c r="D144" s="18" t="s">
        <v>297</v>
      </c>
      <c r="E144" s="18"/>
      <c r="F144" s="18" t="s">
        <v>34</v>
      </c>
      <c r="G144" s="29"/>
      <c r="H144" s="18">
        <v>150</v>
      </c>
      <c r="I144" s="49">
        <f t="shared" si="19"/>
        <v>600</v>
      </c>
      <c r="J144" s="50">
        <v>18128</v>
      </c>
      <c r="K144" s="45">
        <f>VLOOKUP(B:B,'[1]CXMDXSHZ'!$A:$D,3,0)</f>
        <v>18645.98</v>
      </c>
      <c r="L144" s="51">
        <f t="shared" si="20"/>
        <v>1.0285734774933804</v>
      </c>
      <c r="M144" s="52">
        <v>150</v>
      </c>
      <c r="N144" s="52"/>
      <c r="O144" s="52"/>
      <c r="P144" s="45" t="s">
        <v>564</v>
      </c>
      <c r="Q144" s="45">
        <v>19668.38</v>
      </c>
      <c r="R144" s="54">
        <f t="shared" si="21"/>
        <v>1.0849724183583407</v>
      </c>
      <c r="S144" s="33">
        <v>150</v>
      </c>
      <c r="T144" s="67">
        <v>150</v>
      </c>
      <c r="U144" s="45" t="s">
        <v>472</v>
      </c>
      <c r="V144" s="45">
        <v>10054.37</v>
      </c>
      <c r="W144" s="51">
        <f t="shared" si="22"/>
        <v>0.5546320609002648</v>
      </c>
      <c r="X144" s="52"/>
      <c r="Y144" s="52"/>
      <c r="Z144" s="45"/>
      <c r="AA144" s="45">
        <v>21456.64</v>
      </c>
      <c r="AB144" s="54">
        <f t="shared" si="23"/>
        <v>1.1836187113857017</v>
      </c>
      <c r="AC144" s="67">
        <v>150</v>
      </c>
      <c r="AD144" s="67">
        <v>150</v>
      </c>
      <c r="AE144" s="45" t="s">
        <v>460</v>
      </c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>
        <f t="shared" si="24"/>
        <v>72512</v>
      </c>
      <c r="AQ144" s="64">
        <f t="shared" si="25"/>
        <v>69825.37</v>
      </c>
      <c r="AR144" s="74">
        <f t="shared" si="26"/>
        <v>0.9629491670344218</v>
      </c>
      <c r="AS144" s="75"/>
    </row>
    <row r="145" spans="1:45" s="1" customFormat="1" ht="13.5">
      <c r="A145" s="17"/>
      <c r="B145" s="22"/>
      <c r="C145" s="23" t="s">
        <v>307</v>
      </c>
      <c r="D145" s="22"/>
      <c r="E145" s="22"/>
      <c r="F145" s="18"/>
      <c r="G145" s="29"/>
      <c r="H145" s="18">
        <f aca="true" t="shared" si="27" ref="H145:K145">SUM(H3:H144)</f>
        <v>13900</v>
      </c>
      <c r="I145" s="49">
        <f t="shared" si="27"/>
        <v>55600</v>
      </c>
      <c r="J145" s="50">
        <v>1620418</v>
      </c>
      <c r="K145" s="45">
        <f t="shared" si="27"/>
        <v>1281161.3799999994</v>
      </c>
      <c r="L145" s="51">
        <f t="shared" si="20"/>
        <v>0.7906363543233903</v>
      </c>
      <c r="M145" s="52"/>
      <c r="N145" s="52"/>
      <c r="O145" s="52"/>
      <c r="P145" s="45" t="e">
        <v>#N/A</v>
      </c>
      <c r="Q145" s="45">
        <f>SUM(Q3:Q144)</f>
        <v>1398343.7700000005</v>
      </c>
      <c r="R145" s="51">
        <f t="shared" si="21"/>
        <v>0.8629525036132655</v>
      </c>
      <c r="S145" s="52"/>
      <c r="T145" s="52"/>
      <c r="U145" s="45"/>
      <c r="V145" s="45">
        <f>SUM(V3:V144)</f>
        <v>1310869.1999999997</v>
      </c>
      <c r="W145" s="51">
        <f t="shared" si="22"/>
        <v>0.8089697843395961</v>
      </c>
      <c r="X145" s="52"/>
      <c r="Y145" s="52"/>
      <c r="Z145" s="45"/>
      <c r="AA145" s="45">
        <f>SUM(AA3:AA144)</f>
        <v>1111436.2899999998</v>
      </c>
      <c r="AB145" s="51">
        <f t="shared" si="23"/>
        <v>0.6858948061549549</v>
      </c>
      <c r="AC145" s="52"/>
      <c r="AD145" s="52"/>
      <c r="AE145" s="45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>
        <f t="shared" si="24"/>
        <v>6481672</v>
      </c>
      <c r="AQ145" s="64">
        <f t="shared" si="25"/>
        <v>5101810.64</v>
      </c>
      <c r="AR145" s="74">
        <f t="shared" si="26"/>
        <v>0.7871133621078018</v>
      </c>
      <c r="AS145" s="75"/>
    </row>
  </sheetData>
  <sheetProtection/>
  <mergeCells count="61">
    <mergeCell ref="A1:F1"/>
    <mergeCell ref="H1:I1"/>
    <mergeCell ref="Q1:U1"/>
    <mergeCell ref="V1:Z1"/>
    <mergeCell ref="AA1:AE1"/>
    <mergeCell ref="AF1:AJ1"/>
    <mergeCell ref="AK1:AO1"/>
    <mergeCell ref="E3:E4"/>
    <mergeCell ref="E5:E6"/>
    <mergeCell ref="E7:E9"/>
    <mergeCell ref="E10:E12"/>
    <mergeCell ref="E13:E15"/>
    <mergeCell ref="E16:E18"/>
    <mergeCell ref="E19:E21"/>
    <mergeCell ref="E22:E24"/>
    <mergeCell ref="E25:E26"/>
    <mergeCell ref="E27:E29"/>
    <mergeCell ref="E30:E31"/>
    <mergeCell ref="E33:E35"/>
    <mergeCell ref="E36:E37"/>
    <mergeCell ref="E38:E39"/>
    <mergeCell ref="E40:E41"/>
    <mergeCell ref="E42:E44"/>
    <mergeCell ref="E45:E47"/>
    <mergeCell ref="E48:E50"/>
    <mergeCell ref="E51:E53"/>
    <mergeCell ref="E54:E55"/>
    <mergeCell ref="E56:E57"/>
    <mergeCell ref="E58:E60"/>
    <mergeCell ref="E61:E62"/>
    <mergeCell ref="E63:E64"/>
    <mergeCell ref="E65:E66"/>
    <mergeCell ref="E68:E69"/>
    <mergeCell ref="E70:E72"/>
    <mergeCell ref="E73:E75"/>
    <mergeCell ref="E76:E77"/>
    <mergeCell ref="E78:E80"/>
    <mergeCell ref="E81:E82"/>
    <mergeCell ref="E84:E86"/>
    <mergeCell ref="E87:E89"/>
    <mergeCell ref="E90:E92"/>
    <mergeCell ref="E93:E94"/>
    <mergeCell ref="E95:E96"/>
    <mergeCell ref="E97:E98"/>
    <mergeCell ref="E99:E101"/>
    <mergeCell ref="E102:E103"/>
    <mergeCell ref="E104:E106"/>
    <mergeCell ref="E107:E109"/>
    <mergeCell ref="E111:E113"/>
    <mergeCell ref="E114:E116"/>
    <mergeCell ref="E117:E119"/>
    <mergeCell ref="E120:E122"/>
    <mergeCell ref="E123:E125"/>
    <mergeCell ref="E126:E128"/>
    <mergeCell ref="E129:E130"/>
    <mergeCell ref="E131:E132"/>
    <mergeCell ref="E133:E134"/>
    <mergeCell ref="E135:E137"/>
    <mergeCell ref="E138:E139"/>
    <mergeCell ref="E140:E141"/>
    <mergeCell ref="E142:E1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南风</cp:lastModifiedBy>
  <dcterms:created xsi:type="dcterms:W3CDTF">2006-09-16T00:00:00Z</dcterms:created>
  <dcterms:modified xsi:type="dcterms:W3CDTF">2023-12-13T03:37:43Z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306D376E01464A71B5915CCF120520B6_13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