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品种清单" sheetId="1" r:id="rId1"/>
    <sheet name="任务指标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<sst xmlns="http://schemas.openxmlformats.org/spreadsheetml/2006/main" count="377" uniqueCount="162">
  <si>
    <t>ID</t>
  </si>
  <si>
    <t>通用名</t>
  </si>
  <si>
    <t>规格</t>
  </si>
  <si>
    <t>单位</t>
  </si>
  <si>
    <t>产地</t>
  </si>
  <si>
    <t>零售价</t>
  </si>
  <si>
    <t>考核价</t>
  </si>
  <si>
    <t>活动后  毛利率</t>
  </si>
  <si>
    <t>消费活动内容</t>
  </si>
  <si>
    <t>活动后单价</t>
  </si>
  <si>
    <t>普通员工奖励</t>
  </si>
  <si>
    <t>奖励支持</t>
  </si>
  <si>
    <t>扣除活动  奖励毛利额</t>
  </si>
  <si>
    <t>扣除活动 奖励毛利率</t>
  </si>
  <si>
    <t>普通员工处罚</t>
  </si>
  <si>
    <t>尖兵团  第一个月奖励</t>
  </si>
  <si>
    <t>奖励比例</t>
  </si>
  <si>
    <t>尖兵团  第二个月奖励</t>
  </si>
  <si>
    <t>尖兵团  第三个月奖励</t>
  </si>
  <si>
    <t>尖兵团处罚  减半</t>
  </si>
  <si>
    <t>尖兵团   日均任务</t>
  </si>
  <si>
    <t>日均任务</t>
  </si>
  <si>
    <t>10人</t>
  </si>
  <si>
    <t>20人</t>
  </si>
  <si>
    <t>人均销售</t>
  </si>
  <si>
    <t>医用皮肤修复辅料</t>
  </si>
  <si>
    <t>5片D1-0型25g</t>
  </si>
  <si>
    <t>盒</t>
  </si>
  <si>
    <t>海南众康悦</t>
  </si>
  <si>
    <t>买一盒赠送三盒
（ID：240486）
京润珍珠妆字号面膜</t>
  </si>
  <si>
    <r>
      <rPr>
        <sz val="11"/>
        <color indexed="8"/>
        <rFont val="宋体"/>
        <family val="0"/>
      </rPr>
      <t>1-3盒，</t>
    </r>
    <r>
      <rPr>
        <sz val="11"/>
        <color indexed="10"/>
        <rFont val="宋体"/>
        <family val="0"/>
      </rPr>
      <t>8元/盒</t>
    </r>
    <r>
      <rPr>
        <sz val="11"/>
        <color indexed="8"/>
        <rFont val="宋体"/>
        <family val="0"/>
      </rPr>
      <t>；      3盒以上（不含3盒），</t>
    </r>
    <r>
      <rPr>
        <sz val="11"/>
        <color indexed="10"/>
        <rFont val="宋体"/>
        <family val="0"/>
      </rPr>
      <t>11元/盒</t>
    </r>
  </si>
  <si>
    <t>厂家</t>
  </si>
  <si>
    <t>5元/盒</t>
  </si>
  <si>
    <t>2.5元/盒</t>
  </si>
  <si>
    <t>迅必诺@         抑菌漱口水</t>
  </si>
  <si>
    <t>15mlx14条(温柔樱花x7+淡雅茉莉x7)</t>
  </si>
  <si>
    <t>江苏恩为</t>
  </si>
  <si>
    <t>一盒28.8元</t>
  </si>
  <si>
    <r>
      <rPr>
        <sz val="11"/>
        <color indexed="8"/>
        <rFont val="宋体"/>
        <family val="0"/>
      </rPr>
      <t>1-10盒，2元/盒；      10盒以上，</t>
    </r>
    <r>
      <rPr>
        <sz val="11"/>
        <color indexed="10"/>
        <rFont val="宋体"/>
        <family val="0"/>
      </rPr>
      <t>3元/盒</t>
    </r>
  </si>
  <si>
    <t>公司</t>
  </si>
  <si>
    <t>1元/盒</t>
  </si>
  <si>
    <t>0.5元/盒</t>
  </si>
  <si>
    <t>二盒39.8元</t>
  </si>
  <si>
    <t>液体敷料(洗沐修护套装)</t>
  </si>
  <si>
    <t>涂抹型(沐浴露型500mlx2瓶+洗发水500ml)</t>
  </si>
  <si>
    <t>福建海乐威</t>
  </si>
  <si>
    <t>套包价：136元、    立省68元</t>
  </si>
  <si>
    <r>
      <rPr>
        <sz val="11"/>
        <color indexed="8"/>
        <rFont val="宋体"/>
        <family val="0"/>
      </rPr>
      <t>1-5套，12元/套；        6套以上，</t>
    </r>
    <r>
      <rPr>
        <sz val="11"/>
        <color indexed="10"/>
        <rFont val="宋体"/>
        <family val="0"/>
      </rPr>
      <t>15元/套</t>
    </r>
  </si>
  <si>
    <t>3元/套</t>
  </si>
  <si>
    <t>1.5元/盒</t>
  </si>
  <si>
    <t>灵芝孢子    (破壁)</t>
  </si>
  <si>
    <t>2gx30袋</t>
  </si>
  <si>
    <t>四川峨眉山</t>
  </si>
  <si>
    <t>1盒298元</t>
  </si>
  <si>
    <t>20元/盒</t>
  </si>
  <si>
    <t>10元/盒</t>
  </si>
  <si>
    <t>2盒398元</t>
  </si>
  <si>
    <t>3盒498元</t>
  </si>
  <si>
    <t>尖兵团 成员</t>
  </si>
  <si>
    <t>日均客流</t>
  </si>
  <si>
    <t>标准</t>
  </si>
  <si>
    <t>个人日均任务</t>
  </si>
  <si>
    <t>排名</t>
  </si>
  <si>
    <t>人员id</t>
  </si>
  <si>
    <t>人员名</t>
  </si>
  <si>
    <t>门店ID</t>
  </si>
  <si>
    <t>门店名称</t>
  </si>
  <si>
    <t>片区</t>
  </si>
  <si>
    <t>销售金额</t>
  </si>
  <si>
    <t>京润面膜/套   （每日考核）</t>
  </si>
  <si>
    <t>漱口水/盒（每日考核）</t>
  </si>
  <si>
    <t>马油/套  （每日考核）</t>
  </si>
  <si>
    <t>灵芝孢子粉      （按周考核）</t>
  </si>
  <si>
    <t>京润面膜</t>
  </si>
  <si>
    <t>漱口水</t>
  </si>
  <si>
    <t>马油</t>
  </si>
  <si>
    <t>灵芝孢子粉</t>
  </si>
  <si>
    <t>黄长菊</t>
  </si>
  <si>
    <t>旗舰店</t>
  </si>
  <si>
    <t>旗舰片区</t>
  </si>
  <si>
    <t>150笔以上</t>
  </si>
  <si>
    <t>每周动销1盒</t>
  </si>
  <si>
    <t>余志彬</t>
  </si>
  <si>
    <t>每周动销2盒</t>
  </si>
  <si>
    <t>毛静静</t>
  </si>
  <si>
    <t>浆洗街店</t>
  </si>
  <si>
    <t>城中片</t>
  </si>
  <si>
    <t>向海英</t>
  </si>
  <si>
    <t>青羊区北东街店</t>
  </si>
  <si>
    <t>胡荣琼</t>
  </si>
  <si>
    <t>青羊区十二桥店</t>
  </si>
  <si>
    <t>西门一片</t>
  </si>
  <si>
    <t>辜瑞琪</t>
  </si>
  <si>
    <t>冯莉</t>
  </si>
  <si>
    <t>蒋雪琴</t>
  </si>
  <si>
    <t>成汉南路店</t>
  </si>
  <si>
    <t>冯瑞坤</t>
  </si>
  <si>
    <t>李蕊彤</t>
  </si>
  <si>
    <t>高文棋</t>
  </si>
  <si>
    <t>青龙街店</t>
  </si>
  <si>
    <t>80-149笔</t>
  </si>
  <si>
    <t>魏津</t>
  </si>
  <si>
    <t>光华店</t>
  </si>
  <si>
    <t>汤雪芹</t>
  </si>
  <si>
    <t>殷岱菊</t>
  </si>
  <si>
    <t>杉板桥店</t>
  </si>
  <si>
    <t>杨伟钰</t>
  </si>
  <si>
    <t>朱晓桃</t>
  </si>
  <si>
    <t>光华村街店</t>
  </si>
  <si>
    <t>高红华</t>
  </si>
  <si>
    <t>羊子山西路店</t>
  </si>
  <si>
    <t>北门片</t>
  </si>
  <si>
    <t>蒋小琼</t>
  </si>
  <si>
    <t>汇融名城店</t>
  </si>
  <si>
    <t>杨秀娟</t>
  </si>
  <si>
    <t>高新区民丰大道店</t>
  </si>
  <si>
    <t>东南片区</t>
  </si>
  <si>
    <t>于春莲</t>
  </si>
  <si>
    <t>代志斌</t>
  </si>
  <si>
    <t>银河北街店</t>
  </si>
  <si>
    <t>古素琼</t>
  </si>
  <si>
    <t>邛崃中心店</t>
  </si>
  <si>
    <t>城郊一片</t>
  </si>
  <si>
    <t>刘新</t>
  </si>
  <si>
    <t>土龙路店</t>
  </si>
  <si>
    <t>胡艳弘</t>
  </si>
  <si>
    <t>清江东路店</t>
  </si>
  <si>
    <t>任远芳</t>
  </si>
  <si>
    <t>新乐中街店</t>
  </si>
  <si>
    <t>吴洪瑶</t>
  </si>
  <si>
    <t>崔家店</t>
  </si>
  <si>
    <t>王燕丽</t>
  </si>
  <si>
    <t>新津五津西路店</t>
  </si>
  <si>
    <t>新津片</t>
  </si>
  <si>
    <t>刘芬</t>
  </si>
  <si>
    <t>张亚红</t>
  </si>
  <si>
    <t>高新区大源北街</t>
  </si>
  <si>
    <t>潘恒旭</t>
  </si>
  <si>
    <t>蜀辉路店</t>
  </si>
  <si>
    <t>西门二片</t>
  </si>
  <si>
    <t>魏小琴</t>
  </si>
  <si>
    <t>交大三店</t>
  </si>
  <si>
    <t>80以下</t>
  </si>
  <si>
    <t>黄焰</t>
  </si>
  <si>
    <t>顺和街店</t>
  </si>
  <si>
    <t>李蕊如</t>
  </si>
  <si>
    <t>泰和二街店</t>
  </si>
  <si>
    <t>汪婷</t>
  </si>
  <si>
    <t>佳灵路店</t>
  </si>
  <si>
    <t>钟友群</t>
  </si>
  <si>
    <t>静沙南路店</t>
  </si>
  <si>
    <t>阳玲</t>
  </si>
  <si>
    <t>科华北路店</t>
  </si>
  <si>
    <t>马昕</t>
  </si>
  <si>
    <t>李海燕</t>
  </si>
  <si>
    <t>大悦路店</t>
  </si>
  <si>
    <t>邓红梅</t>
  </si>
  <si>
    <t>郫县一环路东南段店</t>
  </si>
  <si>
    <t>杨素芬</t>
  </si>
  <si>
    <t>西部店</t>
  </si>
  <si>
    <t>尖兵团人员</t>
  </si>
  <si>
    <t>序号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</si>
</sst>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sz val="11"/>
      <name val="Calibri"/>
      <family val="0"/>
    </font>
    <font>
      <b/>
      <sz val="11"/>
      <color rgb="FF000000"/>
      <name val="宋体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0" fontId="28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9" fontId="55" fillId="0" borderId="9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0" fontId="55" fillId="0" borderId="9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10" fontId="36" fillId="0" borderId="9" xfId="0" applyNumberFormat="1" applyFont="1" applyFill="1" applyBorder="1" applyAlignment="1">
      <alignment horizontal="center" vertical="center" wrapText="1"/>
    </xf>
    <xf numFmtId="9" fontId="36" fillId="0" borderId="9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13" borderId="11" xfId="0" applyFont="1" applyFill="1" applyBorder="1" applyAlignment="1">
      <alignment horizontal="center" vertical="center"/>
    </xf>
    <xf numFmtId="10" fontId="45" fillId="13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8" fillId="13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/>
    </xf>
    <xf numFmtId="10" fontId="45" fillId="13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28" fillId="13" borderId="9" xfId="0" applyFont="1" applyFill="1" applyBorder="1" applyAlignment="1">
      <alignment horizontal="center" vertical="center" wrapText="1"/>
    </xf>
    <xf numFmtId="10" fontId="28" fillId="13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9" fontId="28" fillId="0" borderId="9" xfId="0" applyNumberFormat="1" applyFont="1" applyFill="1" applyBorder="1" applyAlignment="1">
      <alignment horizontal="center" vertical="center" wrapText="1"/>
    </xf>
    <xf numFmtId="0" fontId="36" fillId="13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28" fillId="13" borderId="11" xfId="0" applyFont="1" applyFill="1" applyBorder="1" applyAlignment="1">
      <alignment horizontal="center" vertical="center" wrapText="1"/>
    </xf>
    <xf numFmtId="10" fontId="28" fillId="13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5" fillId="13" borderId="11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center" vertical="center" wrapText="1"/>
    </xf>
    <xf numFmtId="10" fontId="28" fillId="0" borderId="9" xfId="0" applyNumberFormat="1" applyFont="1" applyFill="1" applyBorder="1" applyAlignment="1">
      <alignment horizontal="center" vertical="center" wrapText="1"/>
    </xf>
    <xf numFmtId="0" fontId="55" fillId="13" borderId="9" xfId="0" applyFont="1" applyFill="1" applyBorder="1" applyAlignment="1">
      <alignment horizontal="center" vertical="center" wrapText="1"/>
    </xf>
    <xf numFmtId="0" fontId="28" fillId="13" borderId="9" xfId="0" applyFont="1" applyFill="1" applyBorder="1" applyAlignment="1">
      <alignment horizontal="center" vertical="center"/>
    </xf>
    <xf numFmtId="10" fontId="28" fillId="13" borderId="9" xfId="0" applyNumberFormat="1" applyFont="1" applyFill="1" applyBorder="1" applyAlignment="1">
      <alignment horizontal="center" vertical="center"/>
    </xf>
    <xf numFmtId="0" fontId="36" fillId="13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36" fillId="13" borderId="12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10" fontId="57" fillId="33" borderId="11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10" fontId="57" fillId="33" borderId="10" xfId="0" applyNumberFormat="1" applyFont="1" applyFill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/>
    </xf>
    <xf numFmtId="0" fontId="36" fillId="33" borderId="9" xfId="0" applyFont="1" applyFill="1" applyBorder="1" applyAlignment="1">
      <alignment horizontal="center" vertical="center" wrapText="1"/>
    </xf>
    <xf numFmtId="10" fontId="36" fillId="33" borderId="9" xfId="0" applyNumberFormat="1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9" fontId="57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SheetLayoutView="100" workbookViewId="0" topLeftCell="A1">
      <selection activeCell="T4" sqref="T4:T5"/>
    </sheetView>
  </sheetViews>
  <sheetFormatPr defaultColWidth="9.00390625" defaultRowHeight="27.75" customHeight="1"/>
  <cols>
    <col min="1" max="1" width="7.625" style="27" customWidth="1"/>
    <col min="2" max="2" width="13.125" style="28" customWidth="1"/>
    <col min="3" max="3" width="17.375" style="29" customWidth="1"/>
    <col min="4" max="4" width="4.625" style="27" customWidth="1"/>
    <col min="5" max="5" width="10.50390625" style="27" customWidth="1"/>
    <col min="6" max="6" width="7.00390625" style="30" customWidth="1"/>
    <col min="7" max="7" width="7.00390625" style="30" hidden="1" customWidth="1"/>
    <col min="8" max="8" width="8.00390625" style="31" hidden="1" customWidth="1"/>
    <col min="9" max="9" width="18.625" style="32" customWidth="1"/>
    <col min="10" max="10" width="5.875" style="33" hidden="1" customWidth="1"/>
    <col min="11" max="11" width="20.375" style="32" customWidth="1"/>
    <col min="12" max="12" width="8.25390625" style="34" hidden="1" customWidth="1"/>
    <col min="13" max="13" width="8.50390625" style="32" hidden="1" customWidth="1"/>
    <col min="14" max="14" width="11.875" style="35" hidden="1" customWidth="1"/>
    <col min="15" max="15" width="11.25390625" style="33" hidden="1" customWidth="1"/>
    <col min="16" max="16" width="8.75390625" style="31" customWidth="1"/>
    <col min="17" max="17" width="9.50390625" style="31" customWidth="1"/>
    <col min="18" max="18" width="9.50390625" style="36" hidden="1" customWidth="1"/>
    <col min="19" max="20" width="9.50390625" style="31" customWidth="1"/>
    <col min="21" max="21" width="11.875" style="31" customWidth="1"/>
    <col min="22" max="22" width="9.00390625" style="33" hidden="1" customWidth="1"/>
    <col min="23" max="24" width="9.00390625" style="32" hidden="1" customWidth="1"/>
    <col min="25" max="25" width="9.00390625" style="35" hidden="1" customWidth="1"/>
    <col min="26" max="26" width="9.00390625" style="32" hidden="1" customWidth="1"/>
    <col min="27" max="27" width="9.00390625" style="35" hidden="1" customWidth="1"/>
    <col min="28" max="28" width="9.00390625" style="32" hidden="1" customWidth="1"/>
    <col min="29" max="29" width="9.00390625" style="37" hidden="1" customWidth="1"/>
    <col min="30" max="16384" width="9.00390625" style="27" customWidth="1"/>
  </cols>
  <sheetData>
    <row r="1" spans="1:29" s="25" customFormat="1" ht="34.5" customHeight="1">
      <c r="A1" s="38" t="s">
        <v>0</v>
      </c>
      <c r="B1" s="39" t="s">
        <v>1</v>
      </c>
      <c r="C1" s="38" t="s">
        <v>2</v>
      </c>
      <c r="D1" s="38" t="s">
        <v>3</v>
      </c>
      <c r="E1" s="38" t="s">
        <v>4</v>
      </c>
      <c r="F1" s="40" t="s">
        <v>5</v>
      </c>
      <c r="G1" s="40" t="s">
        <v>6</v>
      </c>
      <c r="H1" s="41" t="s">
        <v>7</v>
      </c>
      <c r="I1" s="69" t="s">
        <v>8</v>
      </c>
      <c r="J1" s="70" t="s">
        <v>9</v>
      </c>
      <c r="K1" s="71" t="s">
        <v>10</v>
      </c>
      <c r="L1" s="72"/>
      <c r="M1" s="69" t="s">
        <v>11</v>
      </c>
      <c r="N1" s="73" t="s">
        <v>12</v>
      </c>
      <c r="O1" s="70" t="s">
        <v>13</v>
      </c>
      <c r="P1" s="74" t="s">
        <v>14</v>
      </c>
      <c r="Q1" s="104" t="s">
        <v>15</v>
      </c>
      <c r="R1" s="105" t="s">
        <v>16</v>
      </c>
      <c r="S1" s="104" t="s">
        <v>17</v>
      </c>
      <c r="T1" s="104" t="s">
        <v>18</v>
      </c>
      <c r="U1" s="104" t="s">
        <v>19</v>
      </c>
      <c r="V1" s="70" t="s">
        <v>20</v>
      </c>
      <c r="W1" s="106" t="s">
        <v>21</v>
      </c>
      <c r="X1" s="106" t="s">
        <v>22</v>
      </c>
      <c r="Y1" s="106"/>
      <c r="Z1" s="106" t="s">
        <v>23</v>
      </c>
      <c r="AA1" s="106"/>
      <c r="AB1" s="106" t="s">
        <v>22</v>
      </c>
      <c r="AC1" s="106"/>
    </row>
    <row r="2" spans="1:29" s="26" customFormat="1" ht="34.5" customHeight="1">
      <c r="A2" s="42"/>
      <c r="B2" s="43"/>
      <c r="C2" s="42"/>
      <c r="D2" s="42"/>
      <c r="E2" s="42"/>
      <c r="F2" s="44"/>
      <c r="G2" s="44"/>
      <c r="H2" s="45"/>
      <c r="I2" s="75"/>
      <c r="J2" s="76"/>
      <c r="K2" s="77"/>
      <c r="L2" s="78"/>
      <c r="M2" s="75"/>
      <c r="N2" s="79"/>
      <c r="O2" s="76"/>
      <c r="P2" s="80"/>
      <c r="Q2" s="107"/>
      <c r="R2" s="108"/>
      <c r="S2" s="107"/>
      <c r="T2" s="107"/>
      <c r="U2" s="107"/>
      <c r="V2" s="76"/>
      <c r="W2" s="106"/>
      <c r="X2" s="109">
        <v>0.4</v>
      </c>
      <c r="Y2" s="119" t="s">
        <v>24</v>
      </c>
      <c r="Z2" s="109">
        <v>0.35</v>
      </c>
      <c r="AA2" s="119" t="s">
        <v>24</v>
      </c>
      <c r="AB2" s="109">
        <v>0.25</v>
      </c>
      <c r="AC2" s="119" t="s">
        <v>24</v>
      </c>
    </row>
    <row r="3" spans="1:29" s="27" customFormat="1" ht="42" customHeight="1">
      <c r="A3" s="46">
        <v>239621</v>
      </c>
      <c r="B3" s="47" t="s">
        <v>25</v>
      </c>
      <c r="C3" s="48" t="s">
        <v>26</v>
      </c>
      <c r="D3" s="46" t="s">
        <v>27</v>
      </c>
      <c r="E3" s="46" t="s">
        <v>28</v>
      </c>
      <c r="F3" s="49">
        <v>168</v>
      </c>
      <c r="G3" s="49">
        <v>117.6</v>
      </c>
      <c r="H3" s="50">
        <v>0.3</v>
      </c>
      <c r="I3" s="81" t="s">
        <v>29</v>
      </c>
      <c r="J3" s="81">
        <v>168</v>
      </c>
      <c r="K3" s="82" t="s">
        <v>30</v>
      </c>
      <c r="L3" s="83">
        <f>11/J3</f>
        <v>0.06547619047619048</v>
      </c>
      <c r="M3" s="84" t="s">
        <v>31</v>
      </c>
      <c r="N3" s="81">
        <f>F3-G3</f>
        <v>50.400000000000006</v>
      </c>
      <c r="O3" s="85">
        <v>0.3</v>
      </c>
      <c r="P3" s="86" t="s">
        <v>32</v>
      </c>
      <c r="Q3" s="110">
        <v>20</v>
      </c>
      <c r="R3" s="111">
        <f aca="true" t="shared" si="0" ref="R3:R9">Q3/J3</f>
        <v>0.11904761904761904</v>
      </c>
      <c r="S3" s="110">
        <v>16</v>
      </c>
      <c r="T3" s="110">
        <v>12</v>
      </c>
      <c r="U3" s="110" t="s">
        <v>33</v>
      </c>
      <c r="V3" s="84">
        <v>40</v>
      </c>
      <c r="W3" s="63">
        <v>80</v>
      </c>
      <c r="X3" s="63">
        <f aca="true" t="shared" si="1" ref="X3:X7">V3*0.4</f>
        <v>16</v>
      </c>
      <c r="Y3" s="102">
        <v>2</v>
      </c>
      <c r="Z3" s="63">
        <v>12</v>
      </c>
      <c r="AA3" s="102">
        <v>1</v>
      </c>
      <c r="AB3" s="63">
        <v>9</v>
      </c>
      <c r="AC3" s="102">
        <v>1</v>
      </c>
    </row>
    <row r="4" spans="1:29" s="27" customFormat="1" ht="33" customHeight="1">
      <c r="A4" s="51">
        <v>240688</v>
      </c>
      <c r="B4" s="52" t="s">
        <v>34</v>
      </c>
      <c r="C4" s="52" t="s">
        <v>35</v>
      </c>
      <c r="D4" s="51" t="s">
        <v>27</v>
      </c>
      <c r="E4" s="53" t="s">
        <v>36</v>
      </c>
      <c r="F4" s="54">
        <v>35</v>
      </c>
      <c r="G4" s="49">
        <v>10.5</v>
      </c>
      <c r="H4" s="55">
        <v>0.635</v>
      </c>
      <c r="I4" s="87" t="s">
        <v>37</v>
      </c>
      <c r="J4" s="87">
        <v>28.8</v>
      </c>
      <c r="K4" s="88" t="s">
        <v>38</v>
      </c>
      <c r="L4" s="89">
        <f>3/J4</f>
        <v>0.10416666666666666</v>
      </c>
      <c r="M4" s="90" t="s">
        <v>39</v>
      </c>
      <c r="N4" s="81">
        <f>28.8-G4-3</f>
        <v>15.3</v>
      </c>
      <c r="O4" s="85">
        <v>0.53</v>
      </c>
      <c r="P4" s="91" t="s">
        <v>40</v>
      </c>
      <c r="Q4" s="112">
        <v>4</v>
      </c>
      <c r="R4" s="111">
        <f t="shared" si="0"/>
        <v>0.1388888888888889</v>
      </c>
      <c r="S4" s="112">
        <v>3.5</v>
      </c>
      <c r="T4" s="112">
        <v>3</v>
      </c>
      <c r="U4" s="112" t="s">
        <v>41</v>
      </c>
      <c r="V4" s="90">
        <v>50</v>
      </c>
      <c r="W4" s="53">
        <v>100</v>
      </c>
      <c r="X4" s="63">
        <f t="shared" si="1"/>
        <v>20</v>
      </c>
      <c r="Y4" s="102">
        <f>X4/10</f>
        <v>2</v>
      </c>
      <c r="Z4" s="63">
        <v>18</v>
      </c>
      <c r="AA4" s="102">
        <v>2</v>
      </c>
      <c r="AB4" s="63">
        <v>13</v>
      </c>
      <c r="AC4" s="102">
        <v>1</v>
      </c>
    </row>
    <row r="5" spans="1:29" s="27" customFormat="1" ht="33" customHeight="1">
      <c r="A5" s="56"/>
      <c r="B5" s="57"/>
      <c r="C5" s="57"/>
      <c r="D5" s="56"/>
      <c r="E5" s="58"/>
      <c r="F5" s="59"/>
      <c r="G5" s="49">
        <v>10.5</v>
      </c>
      <c r="H5" s="55">
        <v>0.472</v>
      </c>
      <c r="I5" s="87" t="s">
        <v>42</v>
      </c>
      <c r="J5" s="87">
        <v>19.9</v>
      </c>
      <c r="K5" s="92"/>
      <c r="L5" s="89">
        <f>3/J5</f>
        <v>0.15075376884422112</v>
      </c>
      <c r="M5" s="93"/>
      <c r="N5" s="81">
        <f>19.9-G5-3</f>
        <v>6.399999999999999</v>
      </c>
      <c r="O5" s="85">
        <v>0.32</v>
      </c>
      <c r="P5" s="94"/>
      <c r="Q5" s="113">
        <v>4</v>
      </c>
      <c r="R5" s="111">
        <f t="shared" si="0"/>
        <v>0.20100502512562815</v>
      </c>
      <c r="S5" s="113"/>
      <c r="T5" s="113"/>
      <c r="U5" s="113"/>
      <c r="V5" s="93"/>
      <c r="W5" s="58"/>
      <c r="X5" s="63"/>
      <c r="Y5" s="102"/>
      <c r="Z5" s="63"/>
      <c r="AA5" s="102"/>
      <c r="AB5" s="63"/>
      <c r="AC5" s="102"/>
    </row>
    <row r="6" spans="1:29" s="27" customFormat="1" ht="42.75" customHeight="1">
      <c r="A6" s="60">
        <v>242306</v>
      </c>
      <c r="B6" s="61" t="s">
        <v>43</v>
      </c>
      <c r="C6" s="61" t="s">
        <v>44</v>
      </c>
      <c r="D6" s="62" t="s">
        <v>27</v>
      </c>
      <c r="E6" s="60" t="s">
        <v>45</v>
      </c>
      <c r="F6" s="49">
        <v>204</v>
      </c>
      <c r="G6" s="49">
        <v>54.4</v>
      </c>
      <c r="H6" s="55">
        <v>0.6</v>
      </c>
      <c r="I6" s="87" t="s">
        <v>46</v>
      </c>
      <c r="J6" s="87">
        <v>136</v>
      </c>
      <c r="K6" s="82" t="s">
        <v>47</v>
      </c>
      <c r="L6" s="83">
        <f>15/J6</f>
        <v>0.11029411764705882</v>
      </c>
      <c r="M6" s="84" t="s">
        <v>39</v>
      </c>
      <c r="N6" s="81">
        <f>136-G6-15</f>
        <v>66.6</v>
      </c>
      <c r="O6" s="95">
        <f aca="true" t="shared" si="2" ref="O6:O9">N6/J6</f>
        <v>0.48970588235294116</v>
      </c>
      <c r="P6" s="96" t="s">
        <v>48</v>
      </c>
      <c r="Q6" s="110">
        <v>25</v>
      </c>
      <c r="R6" s="111">
        <f t="shared" si="0"/>
        <v>0.18382352941176472</v>
      </c>
      <c r="S6" s="110">
        <v>20</v>
      </c>
      <c r="T6" s="110">
        <v>16</v>
      </c>
      <c r="U6" s="110" t="s">
        <v>49</v>
      </c>
      <c r="V6" s="84">
        <v>25</v>
      </c>
      <c r="W6" s="63">
        <v>50</v>
      </c>
      <c r="X6" s="63">
        <f t="shared" si="1"/>
        <v>10</v>
      </c>
      <c r="Y6" s="102">
        <f>X6/10</f>
        <v>1</v>
      </c>
      <c r="Z6" s="63">
        <v>8</v>
      </c>
      <c r="AA6" s="102">
        <v>1</v>
      </c>
      <c r="AB6" s="63">
        <v>6</v>
      </c>
      <c r="AC6" s="102">
        <v>1</v>
      </c>
    </row>
    <row r="7" spans="1:29" s="27" customFormat="1" ht="33" customHeight="1">
      <c r="A7" s="63">
        <v>188362</v>
      </c>
      <c r="B7" s="64" t="s">
        <v>50</v>
      </c>
      <c r="C7" s="65" t="s">
        <v>51</v>
      </c>
      <c r="D7" s="62" t="s">
        <v>27</v>
      </c>
      <c r="E7" s="63" t="s">
        <v>52</v>
      </c>
      <c r="F7" s="66">
        <v>349</v>
      </c>
      <c r="G7" s="66">
        <v>69.8</v>
      </c>
      <c r="H7" s="67">
        <v>0.766</v>
      </c>
      <c r="I7" s="87" t="s">
        <v>53</v>
      </c>
      <c r="J7" s="87">
        <v>298</v>
      </c>
      <c r="K7" s="97" t="s">
        <v>54</v>
      </c>
      <c r="L7" s="98">
        <f aca="true" t="shared" si="3" ref="L7:L9">20/J7</f>
        <v>0.06711409395973154</v>
      </c>
      <c r="M7" s="84" t="s">
        <v>39</v>
      </c>
      <c r="N7" s="81">
        <f>298-G7-20</f>
        <v>208.2</v>
      </c>
      <c r="O7" s="95">
        <f t="shared" si="2"/>
        <v>0.6986577181208053</v>
      </c>
      <c r="P7" s="99" t="s">
        <v>55</v>
      </c>
      <c r="Q7" s="112">
        <v>30</v>
      </c>
      <c r="R7" s="111">
        <f t="shared" si="0"/>
        <v>0.10067114093959731</v>
      </c>
      <c r="S7" s="112">
        <v>26</v>
      </c>
      <c r="T7" s="112">
        <v>22</v>
      </c>
      <c r="U7" s="112" t="s">
        <v>32</v>
      </c>
      <c r="V7" s="90">
        <v>15</v>
      </c>
      <c r="W7" s="53">
        <v>30</v>
      </c>
      <c r="X7" s="63">
        <f t="shared" si="1"/>
        <v>6</v>
      </c>
      <c r="Y7" s="102">
        <v>1</v>
      </c>
      <c r="Z7" s="63">
        <v>4</v>
      </c>
      <c r="AA7" s="102">
        <v>1</v>
      </c>
      <c r="AB7" s="63">
        <v>3</v>
      </c>
      <c r="AC7" s="102">
        <v>1</v>
      </c>
    </row>
    <row r="8" spans="1:29" s="27" customFormat="1" ht="33" customHeight="1">
      <c r="A8" s="63"/>
      <c r="B8" s="64"/>
      <c r="C8" s="65"/>
      <c r="D8" s="62"/>
      <c r="E8" s="63"/>
      <c r="F8" s="66"/>
      <c r="G8" s="66">
        <v>69.8</v>
      </c>
      <c r="H8" s="67">
        <v>0.649</v>
      </c>
      <c r="I8" s="100" t="s">
        <v>56</v>
      </c>
      <c r="J8" s="87">
        <v>199</v>
      </c>
      <c r="K8" s="97"/>
      <c r="L8" s="98">
        <f t="shared" si="3"/>
        <v>0.10050251256281408</v>
      </c>
      <c r="M8" s="84"/>
      <c r="N8" s="81">
        <f>199-G8-20</f>
        <v>109.19999999999999</v>
      </c>
      <c r="O8" s="95">
        <f t="shared" si="2"/>
        <v>0.5487437185929648</v>
      </c>
      <c r="P8" s="101"/>
      <c r="Q8" s="114">
        <v>30</v>
      </c>
      <c r="R8" s="111">
        <f t="shared" si="0"/>
        <v>0.1507537688442211</v>
      </c>
      <c r="S8" s="115"/>
      <c r="T8" s="115"/>
      <c r="U8" s="115"/>
      <c r="V8" s="116"/>
      <c r="W8" s="117"/>
      <c r="X8" s="63"/>
      <c r="Y8" s="102"/>
      <c r="Z8" s="63"/>
      <c r="AA8" s="102"/>
      <c r="AB8" s="63"/>
      <c r="AC8" s="102"/>
    </row>
    <row r="9" spans="1:29" s="27" customFormat="1" ht="33" customHeight="1">
      <c r="A9" s="63"/>
      <c r="B9" s="64"/>
      <c r="C9" s="65"/>
      <c r="D9" s="62"/>
      <c r="E9" s="63"/>
      <c r="F9" s="66"/>
      <c r="G9" s="66">
        <v>69.8</v>
      </c>
      <c r="H9" s="68">
        <v>0.58</v>
      </c>
      <c r="I9" s="102" t="s">
        <v>57</v>
      </c>
      <c r="J9" s="81">
        <v>166</v>
      </c>
      <c r="K9" s="97"/>
      <c r="L9" s="98">
        <f t="shared" si="3"/>
        <v>0.12048192771084337</v>
      </c>
      <c r="M9" s="84"/>
      <c r="N9" s="81">
        <f>166-G9-20</f>
        <v>76.2</v>
      </c>
      <c r="O9" s="95">
        <f t="shared" si="2"/>
        <v>0.45903614457831327</v>
      </c>
      <c r="P9" s="103"/>
      <c r="Q9" s="118">
        <v>30</v>
      </c>
      <c r="R9" s="111">
        <f t="shared" si="0"/>
        <v>0.18072289156626506</v>
      </c>
      <c r="S9" s="113"/>
      <c r="T9" s="113"/>
      <c r="U9" s="113"/>
      <c r="V9" s="93"/>
      <c r="W9" s="58"/>
      <c r="X9" s="63"/>
      <c r="Y9" s="102"/>
      <c r="Z9" s="63"/>
      <c r="AA9" s="102"/>
      <c r="AB9" s="63"/>
      <c r="AC9" s="102"/>
    </row>
  </sheetData>
  <sheetProtection/>
  <mergeCells count="65">
    <mergeCell ref="X1:Y1"/>
    <mergeCell ref="Z1:AA1"/>
    <mergeCell ref="AB1:AC1"/>
    <mergeCell ref="A1:A2"/>
    <mergeCell ref="A4:A5"/>
    <mergeCell ref="A7:A9"/>
    <mergeCell ref="B1:B2"/>
    <mergeCell ref="B4:B5"/>
    <mergeCell ref="B7:B9"/>
    <mergeCell ref="C1:C2"/>
    <mergeCell ref="C4:C5"/>
    <mergeCell ref="C7:C9"/>
    <mergeCell ref="D1:D2"/>
    <mergeCell ref="D4:D5"/>
    <mergeCell ref="D7:D9"/>
    <mergeCell ref="E1:E2"/>
    <mergeCell ref="E4:E5"/>
    <mergeCell ref="E7:E9"/>
    <mergeCell ref="F1:F2"/>
    <mergeCell ref="F4:F5"/>
    <mergeCell ref="F7:F9"/>
    <mergeCell ref="G1:G2"/>
    <mergeCell ref="H1:H2"/>
    <mergeCell ref="I1:I2"/>
    <mergeCell ref="J1:J2"/>
    <mergeCell ref="K1:K2"/>
    <mergeCell ref="K4:K5"/>
    <mergeCell ref="K7:K9"/>
    <mergeCell ref="M1:M2"/>
    <mergeCell ref="M4:M5"/>
    <mergeCell ref="M7:M9"/>
    <mergeCell ref="N1:N2"/>
    <mergeCell ref="O1:O2"/>
    <mergeCell ref="P1:P2"/>
    <mergeCell ref="P4:P5"/>
    <mergeCell ref="P7:P9"/>
    <mergeCell ref="Q1:Q2"/>
    <mergeCell ref="R1:R2"/>
    <mergeCell ref="S1:S2"/>
    <mergeCell ref="S4:S5"/>
    <mergeCell ref="S7:S9"/>
    <mergeCell ref="T1:T2"/>
    <mergeCell ref="T4:T5"/>
    <mergeCell ref="T7:T9"/>
    <mergeCell ref="U1:U2"/>
    <mergeCell ref="U4:U5"/>
    <mergeCell ref="U7:U9"/>
    <mergeCell ref="V1:V2"/>
    <mergeCell ref="V4:V5"/>
    <mergeCell ref="V7:V9"/>
    <mergeCell ref="W1:W2"/>
    <mergeCell ref="W4:W5"/>
    <mergeCell ref="W7:W9"/>
    <mergeCell ref="X4:X5"/>
    <mergeCell ref="X7:X9"/>
    <mergeCell ref="Y4:Y5"/>
    <mergeCell ref="Y7:Y9"/>
    <mergeCell ref="Z4:Z5"/>
    <mergeCell ref="Z7:Z9"/>
    <mergeCell ref="AA4:AA5"/>
    <mergeCell ref="AA7:AA9"/>
    <mergeCell ref="AB4:AB5"/>
    <mergeCell ref="AB7:AB9"/>
    <mergeCell ref="AC4:AC5"/>
    <mergeCell ref="AC7:AC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SheetLayoutView="100" workbookViewId="0" topLeftCell="A7">
      <selection activeCell="C32" sqref="B32:C32"/>
    </sheetView>
  </sheetViews>
  <sheetFormatPr defaultColWidth="9.00390625" defaultRowHeight="18" customHeight="1"/>
  <cols>
    <col min="1" max="1" width="5.50390625" style="10" customWidth="1"/>
    <col min="2" max="2" width="10.50390625" style="10" customWidth="1"/>
    <col min="3" max="3" width="11.75390625" style="10" customWidth="1"/>
    <col min="4" max="4" width="9.125" style="10" customWidth="1"/>
    <col min="5" max="5" width="20.375" style="10" customWidth="1"/>
    <col min="6" max="6" width="15.125" style="10" customWidth="1"/>
    <col min="7" max="7" width="13.625" style="10" hidden="1" customWidth="1"/>
    <col min="8" max="9" width="10.625" style="11" hidden="1" customWidth="1"/>
    <col min="10" max="10" width="12.125" style="12" customWidth="1"/>
    <col min="11" max="11" width="11.75390625" style="12" customWidth="1"/>
    <col min="12" max="12" width="11.375" style="12" customWidth="1"/>
    <col min="13" max="13" width="17.25390625" style="12" customWidth="1"/>
    <col min="14" max="14" width="9.375" style="13" hidden="1" customWidth="1"/>
    <col min="15" max="15" width="9.00390625" style="13" hidden="1" customWidth="1"/>
    <col min="16" max="16" width="8.625" style="13" hidden="1" customWidth="1"/>
    <col min="17" max="17" width="12.25390625" style="10" hidden="1" customWidth="1"/>
    <col min="18" max="16384" width="9.00390625" style="10" customWidth="1"/>
  </cols>
  <sheetData>
    <row r="1" spans="1:17" ht="22.5" customHeight="1">
      <c r="A1" s="14" t="s">
        <v>58</v>
      </c>
      <c r="B1" s="14"/>
      <c r="C1" s="14"/>
      <c r="D1" s="14"/>
      <c r="E1" s="14"/>
      <c r="F1" s="14"/>
      <c r="G1" s="14"/>
      <c r="H1" s="15" t="s">
        <v>59</v>
      </c>
      <c r="I1" s="15" t="s">
        <v>60</v>
      </c>
      <c r="J1" s="19" t="s">
        <v>61</v>
      </c>
      <c r="K1" s="19"/>
      <c r="L1" s="19"/>
      <c r="M1" s="19"/>
      <c r="N1" s="20" t="s">
        <v>21</v>
      </c>
      <c r="O1" s="20"/>
      <c r="P1" s="20"/>
      <c r="Q1" s="20"/>
    </row>
    <row r="2" spans="1:17" ht="33" customHeight="1">
      <c r="A2" s="8" t="s">
        <v>62</v>
      </c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15"/>
      <c r="I2" s="15"/>
      <c r="J2" s="19" t="s">
        <v>69</v>
      </c>
      <c r="K2" s="19" t="s">
        <v>70</v>
      </c>
      <c r="L2" s="19" t="s">
        <v>71</v>
      </c>
      <c r="M2" s="19" t="s">
        <v>72</v>
      </c>
      <c r="N2" s="21" t="s">
        <v>73</v>
      </c>
      <c r="O2" s="21" t="s">
        <v>74</v>
      </c>
      <c r="P2" s="21" t="s">
        <v>75</v>
      </c>
      <c r="Q2" s="21" t="s">
        <v>76</v>
      </c>
    </row>
    <row r="3" spans="1:17" ht="18" customHeight="1">
      <c r="A3" s="16">
        <v>1</v>
      </c>
      <c r="B3" s="7">
        <v>7107</v>
      </c>
      <c r="C3" s="8" t="s">
        <v>77</v>
      </c>
      <c r="D3" s="8">
        <v>307</v>
      </c>
      <c r="E3" s="8" t="s">
        <v>78</v>
      </c>
      <c r="F3" s="8" t="s">
        <v>79</v>
      </c>
      <c r="G3" s="7">
        <v>240203.62</v>
      </c>
      <c r="H3" s="17">
        <v>230.48387096774192</v>
      </c>
      <c r="I3" s="17" t="s">
        <v>80</v>
      </c>
      <c r="J3" s="22">
        <v>2</v>
      </c>
      <c r="K3" s="22">
        <v>2</v>
      </c>
      <c r="L3" s="22">
        <v>1</v>
      </c>
      <c r="M3" s="22" t="s">
        <v>81</v>
      </c>
      <c r="N3" s="23">
        <v>16</v>
      </c>
      <c r="O3" s="21">
        <v>20</v>
      </c>
      <c r="P3" s="21">
        <v>10</v>
      </c>
      <c r="Q3" s="21">
        <v>6</v>
      </c>
    </row>
    <row r="4" spans="1:17" ht="18" customHeight="1">
      <c r="A4" s="16">
        <v>2</v>
      </c>
      <c r="B4" s="7">
        <v>10613</v>
      </c>
      <c r="C4" s="8" t="s">
        <v>82</v>
      </c>
      <c r="D4" s="8">
        <v>307</v>
      </c>
      <c r="E4" s="8" t="s">
        <v>78</v>
      </c>
      <c r="F4" s="8" t="s">
        <v>79</v>
      </c>
      <c r="G4" s="7">
        <v>161987.97</v>
      </c>
      <c r="H4" s="17">
        <v>230.48387096774192</v>
      </c>
      <c r="I4" s="17"/>
      <c r="J4" s="22">
        <v>2</v>
      </c>
      <c r="K4" s="22">
        <v>2</v>
      </c>
      <c r="L4" s="22">
        <v>1</v>
      </c>
      <c r="M4" s="22" t="s">
        <v>83</v>
      </c>
      <c r="N4" s="23"/>
      <c r="O4" s="21"/>
      <c r="P4" s="21"/>
      <c r="Q4" s="21"/>
    </row>
    <row r="5" spans="1:17" ht="18" customHeight="1">
      <c r="A5" s="16">
        <v>3</v>
      </c>
      <c r="B5" s="7">
        <v>7050</v>
      </c>
      <c r="C5" s="8" t="s">
        <v>84</v>
      </c>
      <c r="D5" s="8">
        <v>337</v>
      </c>
      <c r="E5" s="8" t="s">
        <v>85</v>
      </c>
      <c r="F5" s="8" t="s">
        <v>86</v>
      </c>
      <c r="G5" s="7">
        <v>101576.12</v>
      </c>
      <c r="H5" s="17">
        <v>204.51612903225808</v>
      </c>
      <c r="I5" s="17"/>
      <c r="J5" s="22">
        <v>2</v>
      </c>
      <c r="K5" s="22">
        <v>2</v>
      </c>
      <c r="L5" s="22">
        <v>1</v>
      </c>
      <c r="M5" s="22" t="s">
        <v>81</v>
      </c>
      <c r="N5" s="23"/>
      <c r="O5" s="21"/>
      <c r="P5" s="21"/>
      <c r="Q5" s="21"/>
    </row>
    <row r="6" spans="1:17" ht="18" customHeight="1">
      <c r="A6" s="16">
        <v>4</v>
      </c>
      <c r="B6" s="7">
        <v>4024</v>
      </c>
      <c r="C6" s="8" t="s">
        <v>87</v>
      </c>
      <c r="D6" s="8">
        <v>517</v>
      </c>
      <c r="E6" s="8" t="s">
        <v>88</v>
      </c>
      <c r="F6" s="8" t="s">
        <v>86</v>
      </c>
      <c r="G6" s="7">
        <v>293551.9</v>
      </c>
      <c r="H6" s="17">
        <v>197.41935483870967</v>
      </c>
      <c r="I6" s="17"/>
      <c r="J6" s="22">
        <v>2</v>
      </c>
      <c r="K6" s="22">
        <v>2</v>
      </c>
      <c r="L6" s="22">
        <v>1</v>
      </c>
      <c r="M6" s="22" t="s">
        <v>81</v>
      </c>
      <c r="N6" s="23"/>
      <c r="O6" s="21"/>
      <c r="P6" s="21"/>
      <c r="Q6" s="21"/>
    </row>
    <row r="7" spans="1:17" ht="18" customHeight="1">
      <c r="A7" s="16">
        <v>5</v>
      </c>
      <c r="B7" s="7">
        <v>8798</v>
      </c>
      <c r="C7" s="8" t="s">
        <v>89</v>
      </c>
      <c r="D7" s="8">
        <v>582</v>
      </c>
      <c r="E7" s="8" t="s">
        <v>90</v>
      </c>
      <c r="F7" s="8" t="s">
        <v>91</v>
      </c>
      <c r="G7" s="7">
        <v>293523.21</v>
      </c>
      <c r="H7" s="17">
        <v>175.48387096774192</v>
      </c>
      <c r="I7" s="17"/>
      <c r="J7" s="22">
        <v>2</v>
      </c>
      <c r="K7" s="22">
        <v>2</v>
      </c>
      <c r="L7" s="22">
        <v>1</v>
      </c>
      <c r="M7" s="22" t="s">
        <v>81</v>
      </c>
      <c r="N7" s="23"/>
      <c r="O7" s="21"/>
      <c r="P7" s="21"/>
      <c r="Q7" s="21"/>
    </row>
    <row r="8" spans="1:17" ht="18" customHeight="1">
      <c r="A8" s="16">
        <v>6</v>
      </c>
      <c r="B8" s="7">
        <v>4044</v>
      </c>
      <c r="C8" s="8" t="s">
        <v>92</v>
      </c>
      <c r="D8" s="8">
        <v>582</v>
      </c>
      <c r="E8" s="8" t="s">
        <v>90</v>
      </c>
      <c r="F8" s="8" t="s">
        <v>91</v>
      </c>
      <c r="G8" s="7">
        <v>223752.41</v>
      </c>
      <c r="H8" s="17">
        <v>175.48387096774192</v>
      </c>
      <c r="I8" s="17"/>
      <c r="J8" s="22">
        <v>2</v>
      </c>
      <c r="K8" s="22">
        <v>2</v>
      </c>
      <c r="L8" s="22">
        <v>1</v>
      </c>
      <c r="M8" s="22" t="s">
        <v>81</v>
      </c>
      <c r="N8" s="23"/>
      <c r="O8" s="21"/>
      <c r="P8" s="21"/>
      <c r="Q8" s="21"/>
    </row>
    <row r="9" spans="1:17" ht="18" customHeight="1">
      <c r="A9" s="16">
        <v>7</v>
      </c>
      <c r="B9" s="7">
        <v>4444</v>
      </c>
      <c r="C9" s="8" t="s">
        <v>93</v>
      </c>
      <c r="D9" s="8">
        <v>582</v>
      </c>
      <c r="E9" s="8" t="s">
        <v>90</v>
      </c>
      <c r="F9" s="8" t="s">
        <v>91</v>
      </c>
      <c r="G9" s="7">
        <v>204581.24</v>
      </c>
      <c r="H9" s="17">
        <v>175.48387096774192</v>
      </c>
      <c r="I9" s="17"/>
      <c r="J9" s="22">
        <v>2</v>
      </c>
      <c r="K9" s="22">
        <v>2</v>
      </c>
      <c r="L9" s="22">
        <v>1</v>
      </c>
      <c r="M9" s="22" t="s">
        <v>81</v>
      </c>
      <c r="N9" s="23"/>
      <c r="O9" s="21"/>
      <c r="P9" s="21"/>
      <c r="Q9" s="21"/>
    </row>
    <row r="10" spans="1:17" ht="18" customHeight="1">
      <c r="A10" s="16">
        <v>8</v>
      </c>
      <c r="B10" s="7">
        <v>4033</v>
      </c>
      <c r="C10" s="8" t="s">
        <v>94</v>
      </c>
      <c r="D10" s="8">
        <v>750</v>
      </c>
      <c r="E10" s="8" t="s">
        <v>95</v>
      </c>
      <c r="F10" s="8" t="s">
        <v>79</v>
      </c>
      <c r="G10" s="7">
        <v>193043.91</v>
      </c>
      <c r="H10" s="17">
        <v>175.06451612903226</v>
      </c>
      <c r="I10" s="17"/>
      <c r="J10" s="22">
        <v>2</v>
      </c>
      <c r="K10" s="22">
        <v>2</v>
      </c>
      <c r="L10" s="22">
        <v>1</v>
      </c>
      <c r="M10" s="22" t="s">
        <v>83</v>
      </c>
      <c r="N10" s="23"/>
      <c r="O10" s="21"/>
      <c r="P10" s="21"/>
      <c r="Q10" s="21"/>
    </row>
    <row r="11" spans="1:17" ht="18" customHeight="1">
      <c r="A11" s="16">
        <v>9</v>
      </c>
      <c r="B11" s="7">
        <v>12977</v>
      </c>
      <c r="C11" s="8" t="s">
        <v>96</v>
      </c>
      <c r="D11" s="8">
        <v>750</v>
      </c>
      <c r="E11" s="8" t="s">
        <v>95</v>
      </c>
      <c r="F11" s="8" t="s">
        <v>79</v>
      </c>
      <c r="G11" s="7">
        <v>179960.77</v>
      </c>
      <c r="H11" s="17">
        <v>175.06451612903226</v>
      </c>
      <c r="I11" s="17"/>
      <c r="J11" s="22">
        <v>2</v>
      </c>
      <c r="K11" s="22">
        <v>2</v>
      </c>
      <c r="L11" s="22">
        <v>1</v>
      </c>
      <c r="M11" s="22" t="s">
        <v>83</v>
      </c>
      <c r="N11" s="23"/>
      <c r="O11" s="21"/>
      <c r="P11" s="21"/>
      <c r="Q11" s="21"/>
    </row>
    <row r="12" spans="1:17" ht="18" customHeight="1">
      <c r="A12" s="16">
        <v>10</v>
      </c>
      <c r="B12" s="7">
        <v>12254</v>
      </c>
      <c r="C12" s="8" t="s">
        <v>97</v>
      </c>
      <c r="D12" s="8">
        <v>750</v>
      </c>
      <c r="E12" s="8" t="s">
        <v>95</v>
      </c>
      <c r="F12" s="8" t="s">
        <v>79</v>
      </c>
      <c r="G12" s="7">
        <v>127025.51</v>
      </c>
      <c r="H12" s="17">
        <v>175.06451612903226</v>
      </c>
      <c r="I12" s="17"/>
      <c r="J12" s="22">
        <v>2</v>
      </c>
      <c r="K12" s="22">
        <v>2</v>
      </c>
      <c r="L12" s="22">
        <v>1</v>
      </c>
      <c r="M12" s="22" t="s">
        <v>83</v>
      </c>
      <c r="N12" s="23"/>
      <c r="O12" s="21"/>
      <c r="P12" s="21"/>
      <c r="Q12" s="21"/>
    </row>
    <row r="13" spans="1:17" ht="18" customHeight="1">
      <c r="A13" s="16">
        <v>11</v>
      </c>
      <c r="B13" s="7">
        <v>4086</v>
      </c>
      <c r="C13" s="8" t="s">
        <v>98</v>
      </c>
      <c r="D13" s="8">
        <v>114685</v>
      </c>
      <c r="E13" s="8" t="s">
        <v>99</v>
      </c>
      <c r="F13" s="8" t="s">
        <v>86</v>
      </c>
      <c r="G13" s="7">
        <v>230923.28</v>
      </c>
      <c r="H13" s="18">
        <v>133.7741935483871</v>
      </c>
      <c r="I13" s="24" t="s">
        <v>100</v>
      </c>
      <c r="J13" s="22">
        <v>1</v>
      </c>
      <c r="K13" s="22">
        <v>2</v>
      </c>
      <c r="L13" s="22">
        <v>1</v>
      </c>
      <c r="M13" s="22" t="s">
        <v>81</v>
      </c>
      <c r="N13" s="23">
        <v>12</v>
      </c>
      <c r="O13" s="21">
        <v>18</v>
      </c>
      <c r="P13" s="21">
        <v>8</v>
      </c>
      <c r="Q13" s="21">
        <v>4</v>
      </c>
    </row>
    <row r="14" spans="1:17" ht="18" customHeight="1">
      <c r="A14" s="16">
        <v>12</v>
      </c>
      <c r="B14" s="7">
        <v>7583</v>
      </c>
      <c r="C14" s="8" t="s">
        <v>101</v>
      </c>
      <c r="D14" s="8">
        <v>343</v>
      </c>
      <c r="E14" s="8" t="s">
        <v>102</v>
      </c>
      <c r="F14" s="8" t="s">
        <v>91</v>
      </c>
      <c r="G14" s="7">
        <v>235134.15</v>
      </c>
      <c r="H14" s="18">
        <v>120.16129032258064</v>
      </c>
      <c r="I14" s="17"/>
      <c r="J14" s="22">
        <v>1</v>
      </c>
      <c r="K14" s="22">
        <v>2</v>
      </c>
      <c r="L14" s="22">
        <v>1</v>
      </c>
      <c r="M14" s="22" t="s">
        <v>83</v>
      </c>
      <c r="N14" s="23"/>
      <c r="O14" s="21"/>
      <c r="P14" s="21"/>
      <c r="Q14" s="21"/>
    </row>
    <row r="15" spans="1:17" ht="18" customHeight="1">
      <c r="A15" s="16">
        <v>13</v>
      </c>
      <c r="B15" s="7">
        <v>10932</v>
      </c>
      <c r="C15" s="8" t="s">
        <v>103</v>
      </c>
      <c r="D15" s="8">
        <v>343</v>
      </c>
      <c r="E15" s="8" t="s">
        <v>102</v>
      </c>
      <c r="F15" s="8" t="s">
        <v>91</v>
      </c>
      <c r="G15" s="7">
        <v>128877.38</v>
      </c>
      <c r="H15" s="18">
        <v>120.16129032258064</v>
      </c>
      <c r="I15" s="17"/>
      <c r="J15" s="22">
        <v>1</v>
      </c>
      <c r="K15" s="22">
        <v>2</v>
      </c>
      <c r="L15" s="22">
        <v>1</v>
      </c>
      <c r="M15" s="22" t="s">
        <v>83</v>
      </c>
      <c r="N15" s="23"/>
      <c r="O15" s="21"/>
      <c r="P15" s="21"/>
      <c r="Q15" s="21"/>
    </row>
    <row r="16" spans="1:17" ht="18" customHeight="1">
      <c r="A16" s="16">
        <v>14</v>
      </c>
      <c r="B16" s="7">
        <v>5527</v>
      </c>
      <c r="C16" s="8" t="s">
        <v>104</v>
      </c>
      <c r="D16" s="8">
        <v>511</v>
      </c>
      <c r="E16" s="8" t="s">
        <v>105</v>
      </c>
      <c r="F16" s="8" t="s">
        <v>86</v>
      </c>
      <c r="G16" s="7">
        <v>107562.94</v>
      </c>
      <c r="H16" s="18">
        <v>114.74193548387096</v>
      </c>
      <c r="I16" s="17"/>
      <c r="J16" s="22">
        <v>1</v>
      </c>
      <c r="K16" s="22">
        <v>2</v>
      </c>
      <c r="L16" s="22">
        <v>1</v>
      </c>
      <c r="M16" s="22" t="s">
        <v>81</v>
      </c>
      <c r="N16" s="23"/>
      <c r="O16" s="21"/>
      <c r="P16" s="21"/>
      <c r="Q16" s="21"/>
    </row>
    <row r="17" spans="1:17" ht="18" customHeight="1">
      <c r="A17" s="16">
        <v>15</v>
      </c>
      <c r="B17" s="7">
        <v>7917</v>
      </c>
      <c r="C17" s="8" t="s">
        <v>106</v>
      </c>
      <c r="D17" s="8">
        <v>511</v>
      </c>
      <c r="E17" s="8" t="s">
        <v>105</v>
      </c>
      <c r="F17" s="8" t="s">
        <v>86</v>
      </c>
      <c r="G17" s="7">
        <v>103438.96</v>
      </c>
      <c r="H17" s="18">
        <v>114.74193548387096</v>
      </c>
      <c r="I17" s="17"/>
      <c r="J17" s="22">
        <v>1</v>
      </c>
      <c r="K17" s="22">
        <v>2</v>
      </c>
      <c r="L17" s="22">
        <v>1</v>
      </c>
      <c r="M17" s="22" t="s">
        <v>81</v>
      </c>
      <c r="N17" s="23"/>
      <c r="O17" s="21"/>
      <c r="P17" s="21"/>
      <c r="Q17" s="21"/>
    </row>
    <row r="18" spans="1:17" ht="18" customHeight="1">
      <c r="A18" s="16">
        <v>16</v>
      </c>
      <c r="B18" s="7">
        <v>4301</v>
      </c>
      <c r="C18" s="8" t="s">
        <v>107</v>
      </c>
      <c r="D18" s="8">
        <v>365</v>
      </c>
      <c r="E18" s="8" t="s">
        <v>108</v>
      </c>
      <c r="F18" s="8" t="s">
        <v>91</v>
      </c>
      <c r="G18" s="7">
        <v>174221.41</v>
      </c>
      <c r="H18" s="18">
        <v>110.38709677419355</v>
      </c>
      <c r="I18" s="17"/>
      <c r="J18" s="22">
        <v>1</v>
      </c>
      <c r="K18" s="22">
        <v>2</v>
      </c>
      <c r="L18" s="22">
        <v>1</v>
      </c>
      <c r="M18" s="22" t="s">
        <v>83</v>
      </c>
      <c r="N18" s="23"/>
      <c r="O18" s="21"/>
      <c r="P18" s="21"/>
      <c r="Q18" s="21"/>
    </row>
    <row r="19" spans="1:17" ht="18" customHeight="1">
      <c r="A19" s="16">
        <v>17</v>
      </c>
      <c r="B19" s="7">
        <v>6303</v>
      </c>
      <c r="C19" s="8" t="s">
        <v>109</v>
      </c>
      <c r="D19" s="8">
        <v>585</v>
      </c>
      <c r="E19" s="8" t="s">
        <v>110</v>
      </c>
      <c r="F19" s="8" t="s">
        <v>111</v>
      </c>
      <c r="G19" s="7">
        <v>90062.57</v>
      </c>
      <c r="H19" s="18">
        <v>108.80645161290323</v>
      </c>
      <c r="I19" s="17"/>
      <c r="J19" s="22">
        <v>1</v>
      </c>
      <c r="K19" s="22">
        <v>2</v>
      </c>
      <c r="L19" s="22">
        <v>1</v>
      </c>
      <c r="M19" s="22" t="s">
        <v>81</v>
      </c>
      <c r="N19" s="23"/>
      <c r="O19" s="21"/>
      <c r="P19" s="21"/>
      <c r="Q19" s="21"/>
    </row>
    <row r="20" spans="1:17" ht="18" customHeight="1">
      <c r="A20" s="16">
        <v>18</v>
      </c>
      <c r="B20" s="7">
        <v>13581</v>
      </c>
      <c r="C20" s="8" t="s">
        <v>112</v>
      </c>
      <c r="D20" s="8">
        <v>581</v>
      </c>
      <c r="E20" s="8" t="s">
        <v>113</v>
      </c>
      <c r="F20" s="8" t="s">
        <v>111</v>
      </c>
      <c r="G20" s="7">
        <v>107536.13</v>
      </c>
      <c r="H20" s="18">
        <v>104.3225806451613</v>
      </c>
      <c r="I20" s="17"/>
      <c r="J20" s="22">
        <v>1</v>
      </c>
      <c r="K20" s="22">
        <v>2</v>
      </c>
      <c r="L20" s="22">
        <v>1</v>
      </c>
      <c r="M20" s="22" t="s">
        <v>81</v>
      </c>
      <c r="N20" s="23"/>
      <c r="O20" s="21"/>
      <c r="P20" s="21"/>
      <c r="Q20" s="21"/>
    </row>
    <row r="21" spans="1:17" ht="18" customHeight="1">
      <c r="A21" s="16">
        <v>19</v>
      </c>
      <c r="B21" s="7">
        <v>6454</v>
      </c>
      <c r="C21" s="8" t="s">
        <v>114</v>
      </c>
      <c r="D21" s="8">
        <v>571</v>
      </c>
      <c r="E21" s="8" t="s">
        <v>115</v>
      </c>
      <c r="F21" s="8" t="s">
        <v>116</v>
      </c>
      <c r="G21" s="7">
        <v>160515.16</v>
      </c>
      <c r="H21" s="18">
        <v>101.38709677419355</v>
      </c>
      <c r="I21" s="17"/>
      <c r="J21" s="22">
        <v>1</v>
      </c>
      <c r="K21" s="22">
        <v>2</v>
      </c>
      <c r="L21" s="22">
        <v>1</v>
      </c>
      <c r="M21" s="22" t="s">
        <v>81</v>
      </c>
      <c r="N21" s="23"/>
      <c r="O21" s="21"/>
      <c r="P21" s="21"/>
      <c r="Q21" s="21"/>
    </row>
    <row r="22" spans="1:17" ht="18" customHeight="1">
      <c r="A22" s="16">
        <v>20</v>
      </c>
      <c r="B22" s="7">
        <v>5471</v>
      </c>
      <c r="C22" s="8" t="s">
        <v>117</v>
      </c>
      <c r="D22" s="8">
        <v>571</v>
      </c>
      <c r="E22" s="8" t="s">
        <v>115</v>
      </c>
      <c r="F22" s="8" t="s">
        <v>116</v>
      </c>
      <c r="G22" s="7">
        <v>125370.93</v>
      </c>
      <c r="H22" s="18">
        <v>101.38709677419355</v>
      </c>
      <c r="I22" s="17"/>
      <c r="J22" s="22">
        <v>1</v>
      </c>
      <c r="K22" s="22">
        <v>2</v>
      </c>
      <c r="L22" s="22">
        <v>1</v>
      </c>
      <c r="M22" s="22" t="s">
        <v>81</v>
      </c>
      <c r="N22" s="23"/>
      <c r="O22" s="21"/>
      <c r="P22" s="21"/>
      <c r="Q22" s="21"/>
    </row>
    <row r="23" spans="1:17" ht="18" customHeight="1">
      <c r="A23" s="16">
        <v>21</v>
      </c>
      <c r="B23" s="7">
        <v>4117</v>
      </c>
      <c r="C23" s="8" t="s">
        <v>118</v>
      </c>
      <c r="D23" s="8">
        <v>102934</v>
      </c>
      <c r="E23" s="8" t="s">
        <v>119</v>
      </c>
      <c r="F23" s="8" t="s">
        <v>91</v>
      </c>
      <c r="G23" s="7">
        <v>111008.35</v>
      </c>
      <c r="H23" s="18">
        <v>100.87096774193549</v>
      </c>
      <c r="I23" s="17"/>
      <c r="J23" s="22">
        <v>1</v>
      </c>
      <c r="K23" s="22">
        <v>2</v>
      </c>
      <c r="L23" s="22">
        <v>1</v>
      </c>
      <c r="M23" s="22" t="s">
        <v>81</v>
      </c>
      <c r="N23" s="23"/>
      <c r="O23" s="21"/>
      <c r="P23" s="21"/>
      <c r="Q23" s="21"/>
    </row>
    <row r="24" spans="1:17" ht="18" customHeight="1">
      <c r="A24" s="16">
        <v>22</v>
      </c>
      <c r="B24" s="7">
        <v>11372</v>
      </c>
      <c r="C24" s="8" t="s">
        <v>120</v>
      </c>
      <c r="D24" s="8">
        <v>341</v>
      </c>
      <c r="E24" s="8" t="s">
        <v>121</v>
      </c>
      <c r="F24" s="8" t="s">
        <v>122</v>
      </c>
      <c r="G24" s="7">
        <v>111581.91</v>
      </c>
      <c r="H24" s="18">
        <v>98.83870967741936</v>
      </c>
      <c r="I24" s="17"/>
      <c r="J24" s="22">
        <v>1</v>
      </c>
      <c r="K24" s="22">
        <v>2</v>
      </c>
      <c r="L24" s="22">
        <v>1</v>
      </c>
      <c r="M24" s="22" t="s">
        <v>81</v>
      </c>
      <c r="N24" s="23"/>
      <c r="O24" s="21"/>
      <c r="P24" s="21"/>
      <c r="Q24" s="21"/>
    </row>
    <row r="25" spans="1:17" ht="18" customHeight="1">
      <c r="A25" s="16">
        <v>23</v>
      </c>
      <c r="B25" s="7">
        <v>6830</v>
      </c>
      <c r="C25" s="8" t="s">
        <v>123</v>
      </c>
      <c r="D25" s="8">
        <v>379</v>
      </c>
      <c r="E25" s="8" t="s">
        <v>124</v>
      </c>
      <c r="F25" s="8" t="s">
        <v>91</v>
      </c>
      <c r="G25" s="7">
        <v>125298.77</v>
      </c>
      <c r="H25" s="18">
        <v>93.70967741935483</v>
      </c>
      <c r="I25" s="17"/>
      <c r="J25" s="22">
        <v>1</v>
      </c>
      <c r="K25" s="22">
        <v>2</v>
      </c>
      <c r="L25" s="22">
        <v>1</v>
      </c>
      <c r="M25" s="22" t="s">
        <v>81</v>
      </c>
      <c r="N25" s="23"/>
      <c r="O25" s="21"/>
      <c r="P25" s="21"/>
      <c r="Q25" s="21"/>
    </row>
    <row r="26" spans="1:17" ht="18" customHeight="1">
      <c r="A26" s="16">
        <v>24</v>
      </c>
      <c r="B26" s="7">
        <v>6814</v>
      </c>
      <c r="C26" s="8" t="s">
        <v>125</v>
      </c>
      <c r="D26" s="8">
        <v>357</v>
      </c>
      <c r="E26" s="8" t="s">
        <v>126</v>
      </c>
      <c r="F26" s="8" t="s">
        <v>91</v>
      </c>
      <c r="G26" s="7">
        <v>183616.14</v>
      </c>
      <c r="H26" s="18">
        <v>88.61290322580645</v>
      </c>
      <c r="I26" s="17"/>
      <c r="J26" s="22">
        <v>1</v>
      </c>
      <c r="K26" s="22">
        <v>2</v>
      </c>
      <c r="L26" s="22">
        <v>1</v>
      </c>
      <c r="M26" s="22" t="s">
        <v>81</v>
      </c>
      <c r="N26" s="23"/>
      <c r="O26" s="21"/>
      <c r="P26" s="21"/>
      <c r="Q26" s="21"/>
    </row>
    <row r="27" spans="1:17" ht="18" customHeight="1">
      <c r="A27" s="16">
        <v>25</v>
      </c>
      <c r="B27" s="7">
        <v>5701</v>
      </c>
      <c r="C27" s="8" t="s">
        <v>127</v>
      </c>
      <c r="D27" s="8">
        <v>387</v>
      </c>
      <c r="E27" s="8" t="s">
        <v>128</v>
      </c>
      <c r="F27" s="8" t="s">
        <v>116</v>
      </c>
      <c r="G27" s="7">
        <v>111203.96</v>
      </c>
      <c r="H27" s="18">
        <v>87.83870967741936</v>
      </c>
      <c r="I27" s="17"/>
      <c r="J27" s="22">
        <v>1</v>
      </c>
      <c r="K27" s="22">
        <v>2</v>
      </c>
      <c r="L27" s="22">
        <v>1</v>
      </c>
      <c r="M27" s="22" t="s">
        <v>81</v>
      </c>
      <c r="N27" s="23"/>
      <c r="O27" s="21"/>
      <c r="P27" s="21"/>
      <c r="Q27" s="21"/>
    </row>
    <row r="28" spans="1:17" ht="18" customHeight="1">
      <c r="A28" s="16">
        <v>26</v>
      </c>
      <c r="B28" s="7">
        <v>12623</v>
      </c>
      <c r="C28" s="8" t="s">
        <v>129</v>
      </c>
      <c r="D28" s="8">
        <v>515</v>
      </c>
      <c r="E28" s="8" t="s">
        <v>130</v>
      </c>
      <c r="F28" s="8" t="s">
        <v>86</v>
      </c>
      <c r="G28" s="7">
        <v>97684.52</v>
      </c>
      <c r="H28" s="18">
        <v>87.41935483870968</v>
      </c>
      <c r="I28" s="17"/>
      <c r="J28" s="22">
        <v>1</v>
      </c>
      <c r="K28" s="22">
        <v>2</v>
      </c>
      <c r="L28" s="22">
        <v>1</v>
      </c>
      <c r="M28" s="22" t="s">
        <v>81</v>
      </c>
      <c r="N28" s="23"/>
      <c r="O28" s="21"/>
      <c r="P28" s="21"/>
      <c r="Q28" s="21"/>
    </row>
    <row r="29" spans="1:17" ht="18" customHeight="1">
      <c r="A29" s="16">
        <v>27</v>
      </c>
      <c r="B29" s="7">
        <v>7317</v>
      </c>
      <c r="C29" s="8" t="s">
        <v>131</v>
      </c>
      <c r="D29" s="8">
        <v>385</v>
      </c>
      <c r="E29" s="8" t="s">
        <v>132</v>
      </c>
      <c r="F29" s="8" t="s">
        <v>133</v>
      </c>
      <c r="G29" s="7">
        <v>195331.52</v>
      </c>
      <c r="H29" s="18">
        <v>85.93548387096774</v>
      </c>
      <c r="I29" s="17"/>
      <c r="J29" s="22">
        <v>1</v>
      </c>
      <c r="K29" s="22">
        <v>2</v>
      </c>
      <c r="L29" s="22">
        <v>1</v>
      </c>
      <c r="M29" s="22" t="s">
        <v>81</v>
      </c>
      <c r="N29" s="23"/>
      <c r="O29" s="21"/>
      <c r="P29" s="21"/>
      <c r="Q29" s="21"/>
    </row>
    <row r="30" spans="1:17" ht="18" customHeight="1">
      <c r="A30" s="16">
        <v>28</v>
      </c>
      <c r="B30" s="7">
        <v>7749</v>
      </c>
      <c r="C30" s="8" t="s">
        <v>134</v>
      </c>
      <c r="D30" s="8">
        <v>385</v>
      </c>
      <c r="E30" s="8" t="s">
        <v>132</v>
      </c>
      <c r="F30" s="8" t="s">
        <v>133</v>
      </c>
      <c r="G30" s="7">
        <v>127795.54</v>
      </c>
      <c r="H30" s="18">
        <v>85.93548387096774</v>
      </c>
      <c r="I30" s="17"/>
      <c r="J30" s="22">
        <v>1</v>
      </c>
      <c r="K30" s="22">
        <v>2</v>
      </c>
      <c r="L30" s="22">
        <v>1</v>
      </c>
      <c r="M30" s="22" t="s">
        <v>81</v>
      </c>
      <c r="N30" s="23"/>
      <c r="O30" s="21"/>
      <c r="P30" s="21"/>
      <c r="Q30" s="21"/>
    </row>
    <row r="31" spans="1:17" ht="18" customHeight="1">
      <c r="A31" s="16">
        <v>29</v>
      </c>
      <c r="B31" s="7">
        <v>11642</v>
      </c>
      <c r="C31" s="8" t="s">
        <v>135</v>
      </c>
      <c r="D31" s="8">
        <v>737</v>
      </c>
      <c r="E31" s="8" t="s">
        <v>136</v>
      </c>
      <c r="F31" s="8" t="s">
        <v>116</v>
      </c>
      <c r="G31" s="7">
        <v>181999.85</v>
      </c>
      <c r="H31" s="18">
        <v>84.7741935483871</v>
      </c>
      <c r="I31" s="17"/>
      <c r="J31" s="22">
        <v>1</v>
      </c>
      <c r="K31" s="22">
        <v>2</v>
      </c>
      <c r="L31" s="22">
        <v>1</v>
      </c>
      <c r="M31" s="22" t="s">
        <v>81</v>
      </c>
      <c r="N31" s="23"/>
      <c r="O31" s="21"/>
      <c r="P31" s="21"/>
      <c r="Q31" s="21"/>
    </row>
    <row r="32" spans="1:17" ht="18" customHeight="1">
      <c r="A32" s="16">
        <v>30</v>
      </c>
      <c r="B32" s="7">
        <v>13940</v>
      </c>
      <c r="C32" s="8" t="s">
        <v>137</v>
      </c>
      <c r="D32" s="8">
        <v>106399</v>
      </c>
      <c r="E32" s="8" t="s">
        <v>138</v>
      </c>
      <c r="F32" s="8" t="s">
        <v>139</v>
      </c>
      <c r="G32" s="7">
        <v>141045.39</v>
      </c>
      <c r="H32" s="18">
        <v>81.7741935483871</v>
      </c>
      <c r="I32" s="17"/>
      <c r="J32" s="22">
        <v>1</v>
      </c>
      <c r="K32" s="22">
        <v>2</v>
      </c>
      <c r="L32" s="22">
        <v>1</v>
      </c>
      <c r="M32" s="22" t="s">
        <v>81</v>
      </c>
      <c r="N32" s="23"/>
      <c r="O32" s="21"/>
      <c r="P32" s="21"/>
      <c r="Q32" s="21"/>
    </row>
    <row r="33" spans="1:17" ht="18" customHeight="1">
      <c r="A33" s="16">
        <v>31</v>
      </c>
      <c r="B33" s="7">
        <v>10177</v>
      </c>
      <c r="C33" s="8" t="s">
        <v>140</v>
      </c>
      <c r="D33" s="8">
        <v>726</v>
      </c>
      <c r="E33" s="8" t="s">
        <v>141</v>
      </c>
      <c r="F33" s="8" t="s">
        <v>91</v>
      </c>
      <c r="G33" s="7">
        <v>103431.5</v>
      </c>
      <c r="H33" s="18">
        <v>76.64516129032258</v>
      </c>
      <c r="I33" s="24" t="s">
        <v>142</v>
      </c>
      <c r="J33" s="22">
        <v>1</v>
      </c>
      <c r="K33" s="22">
        <v>1</v>
      </c>
      <c r="L33" s="22">
        <v>1</v>
      </c>
      <c r="M33" s="22" t="s">
        <v>81</v>
      </c>
      <c r="N33" s="23">
        <v>9</v>
      </c>
      <c r="O33" s="21">
        <v>13</v>
      </c>
      <c r="P33" s="21">
        <v>6</v>
      </c>
      <c r="Q33" s="21">
        <v>3</v>
      </c>
    </row>
    <row r="34" spans="1:17" ht="18" customHeight="1">
      <c r="A34" s="16">
        <v>32</v>
      </c>
      <c r="B34" s="7">
        <v>12157</v>
      </c>
      <c r="C34" s="8" t="s">
        <v>143</v>
      </c>
      <c r="D34" s="8">
        <v>513</v>
      </c>
      <c r="E34" s="8" t="s">
        <v>144</v>
      </c>
      <c r="F34" s="8" t="s">
        <v>91</v>
      </c>
      <c r="G34" s="7">
        <v>112442.89</v>
      </c>
      <c r="H34" s="18">
        <v>75.7741935483871</v>
      </c>
      <c r="I34" s="17"/>
      <c r="J34" s="22">
        <v>1</v>
      </c>
      <c r="K34" s="22">
        <v>1</v>
      </c>
      <c r="L34" s="22">
        <v>1</v>
      </c>
      <c r="M34" s="22" t="s">
        <v>81</v>
      </c>
      <c r="N34" s="23"/>
      <c r="O34" s="21"/>
      <c r="P34" s="21"/>
      <c r="Q34" s="21"/>
    </row>
    <row r="35" spans="1:17" ht="18" customHeight="1">
      <c r="A35" s="16">
        <v>33</v>
      </c>
      <c r="B35" s="7">
        <v>11109</v>
      </c>
      <c r="C35" s="8" t="s">
        <v>145</v>
      </c>
      <c r="D35" s="8">
        <v>118074</v>
      </c>
      <c r="E35" s="8" t="s">
        <v>146</v>
      </c>
      <c r="F35" s="8" t="s">
        <v>116</v>
      </c>
      <c r="G35" s="7">
        <v>112136.28</v>
      </c>
      <c r="H35" s="18">
        <v>75.64516129032258</v>
      </c>
      <c r="I35" s="17"/>
      <c r="J35" s="22">
        <v>1</v>
      </c>
      <c r="K35" s="22">
        <v>1</v>
      </c>
      <c r="L35" s="22">
        <v>1</v>
      </c>
      <c r="M35" s="22" t="s">
        <v>81</v>
      </c>
      <c r="N35" s="23"/>
      <c r="O35" s="21"/>
      <c r="P35" s="21"/>
      <c r="Q35" s="21"/>
    </row>
    <row r="36" spans="1:17" ht="18" customHeight="1">
      <c r="A36" s="16">
        <v>34</v>
      </c>
      <c r="B36" s="7">
        <v>12135</v>
      </c>
      <c r="C36" s="8" t="s">
        <v>147</v>
      </c>
      <c r="D36" s="8">
        <v>102565</v>
      </c>
      <c r="E36" s="8" t="s">
        <v>148</v>
      </c>
      <c r="F36" s="8" t="s">
        <v>91</v>
      </c>
      <c r="G36" s="7">
        <v>97414.65</v>
      </c>
      <c r="H36" s="18">
        <v>75.54838709677419</v>
      </c>
      <c r="I36" s="17"/>
      <c r="J36" s="22">
        <v>1</v>
      </c>
      <c r="K36" s="22">
        <v>1</v>
      </c>
      <c r="L36" s="22">
        <v>1</v>
      </c>
      <c r="M36" s="22" t="s">
        <v>81</v>
      </c>
      <c r="N36" s="23"/>
      <c r="O36" s="21"/>
      <c r="P36" s="21"/>
      <c r="Q36" s="21"/>
    </row>
    <row r="37" spans="1:17" ht="18" customHeight="1">
      <c r="A37" s="16">
        <v>35</v>
      </c>
      <c r="B37" s="7">
        <v>8075</v>
      </c>
      <c r="C37" s="8" t="s">
        <v>149</v>
      </c>
      <c r="D37" s="8">
        <v>117184</v>
      </c>
      <c r="E37" s="8" t="s">
        <v>150</v>
      </c>
      <c r="F37" s="8" t="s">
        <v>86</v>
      </c>
      <c r="G37" s="7">
        <v>76871.27</v>
      </c>
      <c r="H37" s="18">
        <v>74.7741935483871</v>
      </c>
      <c r="I37" s="17"/>
      <c r="J37" s="22">
        <v>1</v>
      </c>
      <c r="K37" s="22">
        <v>1</v>
      </c>
      <c r="L37" s="22">
        <v>1</v>
      </c>
      <c r="M37" s="22" t="s">
        <v>81</v>
      </c>
      <c r="N37" s="23"/>
      <c r="O37" s="21"/>
      <c r="P37" s="21"/>
      <c r="Q37" s="21"/>
    </row>
    <row r="38" spans="1:17" ht="18" customHeight="1">
      <c r="A38" s="16">
        <v>36</v>
      </c>
      <c r="B38" s="7">
        <v>10989</v>
      </c>
      <c r="C38" s="8" t="s">
        <v>151</v>
      </c>
      <c r="D38" s="8">
        <v>116919</v>
      </c>
      <c r="E38" s="8" t="s">
        <v>152</v>
      </c>
      <c r="F38" s="8" t="s">
        <v>79</v>
      </c>
      <c r="G38" s="7">
        <v>205111.49</v>
      </c>
      <c r="H38" s="18">
        <v>71.83870967741936</v>
      </c>
      <c r="I38" s="17"/>
      <c r="J38" s="22">
        <v>1</v>
      </c>
      <c r="K38" s="22">
        <v>1</v>
      </c>
      <c r="L38" s="22">
        <v>1</v>
      </c>
      <c r="M38" s="22" t="s">
        <v>81</v>
      </c>
      <c r="N38" s="23"/>
      <c r="O38" s="21"/>
      <c r="P38" s="21"/>
      <c r="Q38" s="21"/>
    </row>
    <row r="39" spans="1:17" ht="18" customHeight="1">
      <c r="A39" s="16">
        <v>37</v>
      </c>
      <c r="B39" s="7">
        <v>9563</v>
      </c>
      <c r="C39" s="8" t="s">
        <v>153</v>
      </c>
      <c r="D39" s="8">
        <v>116919</v>
      </c>
      <c r="E39" s="8" t="s">
        <v>152</v>
      </c>
      <c r="F39" s="8" t="s">
        <v>79</v>
      </c>
      <c r="G39" s="7">
        <v>173800.88</v>
      </c>
      <c r="H39" s="18">
        <v>71.83870967741936</v>
      </c>
      <c r="I39" s="17"/>
      <c r="J39" s="22">
        <v>1</v>
      </c>
      <c r="K39" s="22">
        <v>1</v>
      </c>
      <c r="L39" s="22">
        <v>1</v>
      </c>
      <c r="M39" s="22" t="s">
        <v>81</v>
      </c>
      <c r="N39" s="23"/>
      <c r="O39" s="21"/>
      <c r="P39" s="21"/>
      <c r="Q39" s="21"/>
    </row>
    <row r="40" spans="1:17" ht="18" customHeight="1">
      <c r="A40" s="16">
        <v>38</v>
      </c>
      <c r="B40" s="7">
        <v>10468</v>
      </c>
      <c r="C40" s="8" t="s">
        <v>154</v>
      </c>
      <c r="D40" s="8">
        <v>106569</v>
      </c>
      <c r="E40" s="8" t="s">
        <v>155</v>
      </c>
      <c r="F40" s="8" t="s">
        <v>91</v>
      </c>
      <c r="G40" s="7">
        <v>112868.73</v>
      </c>
      <c r="H40" s="18">
        <v>67.06451612903226</v>
      </c>
      <c r="I40" s="17"/>
      <c r="J40" s="22">
        <v>1</v>
      </c>
      <c r="K40" s="22">
        <v>1</v>
      </c>
      <c r="L40" s="22">
        <v>1</v>
      </c>
      <c r="M40" s="22" t="s">
        <v>81</v>
      </c>
      <c r="N40" s="23"/>
      <c r="O40" s="21"/>
      <c r="P40" s="21"/>
      <c r="Q40" s="21"/>
    </row>
    <row r="41" spans="1:17" ht="18" customHeight="1">
      <c r="A41" s="16">
        <v>39</v>
      </c>
      <c r="B41" s="7">
        <v>10907</v>
      </c>
      <c r="C41" s="8" t="s">
        <v>156</v>
      </c>
      <c r="D41" s="8">
        <v>747</v>
      </c>
      <c r="E41" s="8" t="s">
        <v>157</v>
      </c>
      <c r="F41" s="8" t="s">
        <v>86</v>
      </c>
      <c r="G41" s="7">
        <v>127046.28</v>
      </c>
      <c r="H41" s="18">
        <v>62.12903225806452</v>
      </c>
      <c r="I41" s="17"/>
      <c r="J41" s="22">
        <v>1</v>
      </c>
      <c r="K41" s="22">
        <v>1</v>
      </c>
      <c r="L41" s="22">
        <v>1</v>
      </c>
      <c r="M41" s="22" t="s">
        <v>81</v>
      </c>
      <c r="N41" s="23"/>
      <c r="O41" s="21"/>
      <c r="P41" s="21"/>
      <c r="Q41" s="21"/>
    </row>
    <row r="42" spans="1:17" ht="18" customHeight="1">
      <c r="A42" s="16">
        <v>40</v>
      </c>
      <c r="B42" s="7">
        <v>4093</v>
      </c>
      <c r="C42" s="8" t="s">
        <v>158</v>
      </c>
      <c r="D42" s="8">
        <v>311</v>
      </c>
      <c r="E42" s="8" t="s">
        <v>159</v>
      </c>
      <c r="F42" s="8" t="s">
        <v>111</v>
      </c>
      <c r="G42" s="7">
        <v>166166.6</v>
      </c>
      <c r="H42" s="18">
        <v>22</v>
      </c>
      <c r="I42" s="17"/>
      <c r="J42" s="22">
        <v>1</v>
      </c>
      <c r="K42" s="22">
        <v>1</v>
      </c>
      <c r="L42" s="22">
        <v>1</v>
      </c>
      <c r="M42" s="22" t="s">
        <v>81</v>
      </c>
      <c r="N42" s="23"/>
      <c r="O42" s="21"/>
      <c r="P42" s="21"/>
      <c r="Q42" s="21"/>
    </row>
  </sheetData>
  <sheetProtection/>
  <mergeCells count="20">
    <mergeCell ref="A1:G1"/>
    <mergeCell ref="J1:M1"/>
    <mergeCell ref="N1:Q1"/>
    <mergeCell ref="H1:H2"/>
    <mergeCell ref="I1:I2"/>
    <mergeCell ref="I3:I12"/>
    <mergeCell ref="I13:I32"/>
    <mergeCell ref="I33:I42"/>
    <mergeCell ref="N3:N12"/>
    <mergeCell ref="N13:N32"/>
    <mergeCell ref="N33:N42"/>
    <mergeCell ref="O3:O12"/>
    <mergeCell ref="O13:O32"/>
    <mergeCell ref="O33:O42"/>
    <mergeCell ref="P3:P12"/>
    <mergeCell ref="P13:P32"/>
    <mergeCell ref="P33:P42"/>
    <mergeCell ref="Q3:Q12"/>
    <mergeCell ref="Q13:Q32"/>
    <mergeCell ref="Q33:Q4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workbookViewId="0" topLeftCell="A1">
      <selection activeCell="N32" sqref="N32"/>
    </sheetView>
  </sheetViews>
  <sheetFormatPr defaultColWidth="9.00390625" defaultRowHeight="14.25"/>
  <cols>
    <col min="1" max="1" width="9.00390625" style="1" customWidth="1"/>
    <col min="2" max="2" width="10.50390625" style="2" customWidth="1"/>
    <col min="3" max="3" width="11.75390625" style="2" customWidth="1"/>
    <col min="4" max="4" width="9.125" style="2" customWidth="1"/>
    <col min="5" max="5" width="20.375" style="2" customWidth="1"/>
    <col min="6" max="6" width="15.125" style="2" customWidth="1"/>
    <col min="7" max="16384" width="9.00390625" style="3" customWidth="1"/>
  </cols>
  <sheetData>
    <row r="1" spans="1:6" ht="14.25">
      <c r="A1" s="4" t="s">
        <v>160</v>
      </c>
      <c r="B1" s="4"/>
      <c r="C1" s="4"/>
      <c r="D1" s="4"/>
      <c r="E1" s="4"/>
      <c r="F1" s="4"/>
    </row>
    <row r="2" spans="1:6" ht="14.25">
      <c r="A2" s="1" t="s">
        <v>161</v>
      </c>
      <c r="B2" s="5" t="s">
        <v>63</v>
      </c>
      <c r="C2" s="5" t="s">
        <v>64</v>
      </c>
      <c r="D2" s="5" t="s">
        <v>65</v>
      </c>
      <c r="E2" s="5" t="s">
        <v>66</v>
      </c>
      <c r="F2" s="5" t="s">
        <v>67</v>
      </c>
    </row>
    <row r="3" spans="1:6" ht="14.25">
      <c r="A3" s="6">
        <v>1</v>
      </c>
      <c r="B3" s="7">
        <v>6303</v>
      </c>
      <c r="C3" s="8" t="s">
        <v>109</v>
      </c>
      <c r="D3" s="8">
        <v>585</v>
      </c>
      <c r="E3" s="8" t="s">
        <v>110</v>
      </c>
      <c r="F3" s="8" t="s">
        <v>111</v>
      </c>
    </row>
    <row r="4" spans="1:6" ht="14.25">
      <c r="A4" s="6">
        <v>2</v>
      </c>
      <c r="B4" s="7">
        <v>13581</v>
      </c>
      <c r="C4" s="8" t="s">
        <v>112</v>
      </c>
      <c r="D4" s="8">
        <v>581</v>
      </c>
      <c r="E4" s="8" t="s">
        <v>113</v>
      </c>
      <c r="F4" s="8" t="s">
        <v>111</v>
      </c>
    </row>
    <row r="5" spans="1:6" ht="14.25">
      <c r="A5" s="6">
        <v>3</v>
      </c>
      <c r="B5" s="7">
        <v>4093</v>
      </c>
      <c r="C5" s="8" t="s">
        <v>158</v>
      </c>
      <c r="D5" s="8">
        <v>311</v>
      </c>
      <c r="E5" s="8" t="s">
        <v>159</v>
      </c>
      <c r="F5" s="8" t="s">
        <v>111</v>
      </c>
    </row>
    <row r="6" spans="1:6" ht="14.25">
      <c r="A6" s="6">
        <v>4</v>
      </c>
      <c r="B6" s="7">
        <v>11372</v>
      </c>
      <c r="C6" s="8" t="s">
        <v>120</v>
      </c>
      <c r="D6" s="8">
        <v>341</v>
      </c>
      <c r="E6" s="8" t="s">
        <v>121</v>
      </c>
      <c r="F6" s="8" t="s">
        <v>122</v>
      </c>
    </row>
    <row r="7" spans="1:6" ht="14.25">
      <c r="A7" s="9">
        <v>5</v>
      </c>
      <c r="B7" s="7">
        <v>7050</v>
      </c>
      <c r="C7" s="8" t="s">
        <v>84</v>
      </c>
      <c r="D7" s="8">
        <v>337</v>
      </c>
      <c r="E7" s="8" t="s">
        <v>85</v>
      </c>
      <c r="F7" s="8" t="s">
        <v>86</v>
      </c>
    </row>
    <row r="8" spans="1:6" ht="14.25">
      <c r="A8" s="9">
        <v>6</v>
      </c>
      <c r="B8" s="7">
        <v>4024</v>
      </c>
      <c r="C8" s="8" t="s">
        <v>87</v>
      </c>
      <c r="D8" s="8">
        <v>517</v>
      </c>
      <c r="E8" s="8" t="s">
        <v>88</v>
      </c>
      <c r="F8" s="8" t="s">
        <v>86</v>
      </c>
    </row>
    <row r="9" spans="1:6" ht="14.25">
      <c r="A9" s="9">
        <v>7</v>
      </c>
      <c r="B9" s="7">
        <v>4086</v>
      </c>
      <c r="C9" s="8" t="s">
        <v>98</v>
      </c>
      <c r="D9" s="8">
        <v>114685</v>
      </c>
      <c r="E9" s="8" t="s">
        <v>99</v>
      </c>
      <c r="F9" s="8" t="s">
        <v>86</v>
      </c>
    </row>
    <row r="10" spans="1:6" ht="14.25">
      <c r="A10" s="9">
        <v>8</v>
      </c>
      <c r="B10" s="7">
        <v>5527</v>
      </c>
      <c r="C10" s="8" t="s">
        <v>104</v>
      </c>
      <c r="D10" s="8">
        <v>511</v>
      </c>
      <c r="E10" s="8" t="s">
        <v>105</v>
      </c>
      <c r="F10" s="8" t="s">
        <v>86</v>
      </c>
    </row>
    <row r="11" spans="1:6" ht="14.25">
      <c r="A11" s="9">
        <v>9</v>
      </c>
      <c r="B11" s="7">
        <v>7917</v>
      </c>
      <c r="C11" s="8" t="s">
        <v>106</v>
      </c>
      <c r="D11" s="8">
        <v>511</v>
      </c>
      <c r="E11" s="8" t="s">
        <v>105</v>
      </c>
      <c r="F11" s="8" t="s">
        <v>86</v>
      </c>
    </row>
    <row r="12" spans="1:6" ht="14.25">
      <c r="A12" s="9">
        <v>10</v>
      </c>
      <c r="B12" s="7">
        <v>12623</v>
      </c>
      <c r="C12" s="8" t="s">
        <v>129</v>
      </c>
      <c r="D12" s="8">
        <v>515</v>
      </c>
      <c r="E12" s="8" t="s">
        <v>130</v>
      </c>
      <c r="F12" s="8" t="s">
        <v>86</v>
      </c>
    </row>
    <row r="13" spans="1:6" ht="14.25">
      <c r="A13" s="9">
        <v>11</v>
      </c>
      <c r="B13" s="7">
        <v>8075</v>
      </c>
      <c r="C13" s="8" t="s">
        <v>149</v>
      </c>
      <c r="D13" s="8">
        <v>117184</v>
      </c>
      <c r="E13" s="8" t="s">
        <v>150</v>
      </c>
      <c r="F13" s="8" t="s">
        <v>86</v>
      </c>
    </row>
    <row r="14" spans="1:6" ht="14.25">
      <c r="A14" s="9">
        <v>12</v>
      </c>
      <c r="B14" s="7">
        <v>10907</v>
      </c>
      <c r="C14" s="8" t="s">
        <v>156</v>
      </c>
      <c r="D14" s="8">
        <v>747</v>
      </c>
      <c r="E14" s="8" t="s">
        <v>157</v>
      </c>
      <c r="F14" s="8" t="s">
        <v>86</v>
      </c>
    </row>
    <row r="15" spans="1:6" ht="14.25">
      <c r="A15" s="6">
        <v>13</v>
      </c>
      <c r="B15" s="7">
        <v>6454</v>
      </c>
      <c r="C15" s="8" t="s">
        <v>114</v>
      </c>
      <c r="D15" s="8">
        <v>571</v>
      </c>
      <c r="E15" s="8" t="s">
        <v>115</v>
      </c>
      <c r="F15" s="8" t="s">
        <v>116</v>
      </c>
    </row>
    <row r="16" spans="1:6" ht="14.25">
      <c r="A16" s="6">
        <v>14</v>
      </c>
      <c r="B16" s="7">
        <v>5471</v>
      </c>
      <c r="C16" s="8" t="s">
        <v>117</v>
      </c>
      <c r="D16" s="8">
        <v>571</v>
      </c>
      <c r="E16" s="8" t="s">
        <v>115</v>
      </c>
      <c r="F16" s="8" t="s">
        <v>116</v>
      </c>
    </row>
    <row r="17" spans="1:6" ht="14.25">
      <c r="A17" s="6">
        <v>15</v>
      </c>
      <c r="B17" s="7">
        <v>5701</v>
      </c>
      <c r="C17" s="8" t="s">
        <v>127</v>
      </c>
      <c r="D17" s="8">
        <v>387</v>
      </c>
      <c r="E17" s="8" t="s">
        <v>128</v>
      </c>
      <c r="F17" s="8" t="s">
        <v>116</v>
      </c>
    </row>
    <row r="18" spans="1:6" ht="14.25">
      <c r="A18" s="6">
        <v>16</v>
      </c>
      <c r="B18" s="7">
        <v>11642</v>
      </c>
      <c r="C18" s="8" t="s">
        <v>135</v>
      </c>
      <c r="D18" s="8">
        <v>737</v>
      </c>
      <c r="E18" s="8" t="s">
        <v>136</v>
      </c>
      <c r="F18" s="8" t="s">
        <v>116</v>
      </c>
    </row>
    <row r="19" spans="1:6" ht="14.25">
      <c r="A19" s="6">
        <v>17</v>
      </c>
      <c r="B19" s="7">
        <v>11109</v>
      </c>
      <c r="C19" s="8" t="s">
        <v>145</v>
      </c>
      <c r="D19" s="8">
        <v>118074</v>
      </c>
      <c r="E19" s="8" t="s">
        <v>146</v>
      </c>
      <c r="F19" s="8" t="s">
        <v>116</v>
      </c>
    </row>
    <row r="20" spans="1:6" ht="14.25">
      <c r="A20" s="6">
        <v>18</v>
      </c>
      <c r="B20" s="7">
        <v>7107</v>
      </c>
      <c r="C20" s="8" t="s">
        <v>77</v>
      </c>
      <c r="D20" s="8">
        <v>307</v>
      </c>
      <c r="E20" s="8" t="s">
        <v>78</v>
      </c>
      <c r="F20" s="8" t="s">
        <v>79</v>
      </c>
    </row>
    <row r="21" spans="1:6" ht="14.25">
      <c r="A21" s="6">
        <v>19</v>
      </c>
      <c r="B21" s="7">
        <v>10613</v>
      </c>
      <c r="C21" s="8" t="s">
        <v>82</v>
      </c>
      <c r="D21" s="8">
        <v>307</v>
      </c>
      <c r="E21" s="8" t="s">
        <v>78</v>
      </c>
      <c r="F21" s="8" t="s">
        <v>79</v>
      </c>
    </row>
    <row r="22" spans="1:6" ht="14.25">
      <c r="A22" s="6">
        <v>20</v>
      </c>
      <c r="B22" s="7">
        <v>4033</v>
      </c>
      <c r="C22" s="8" t="s">
        <v>94</v>
      </c>
      <c r="D22" s="8">
        <v>750</v>
      </c>
      <c r="E22" s="8" t="s">
        <v>95</v>
      </c>
      <c r="F22" s="8" t="s">
        <v>79</v>
      </c>
    </row>
    <row r="23" spans="1:6" ht="14.25">
      <c r="A23" s="6">
        <v>21</v>
      </c>
      <c r="B23" s="7">
        <v>12977</v>
      </c>
      <c r="C23" s="8" t="s">
        <v>96</v>
      </c>
      <c r="D23" s="8">
        <v>750</v>
      </c>
      <c r="E23" s="8" t="s">
        <v>95</v>
      </c>
      <c r="F23" s="8" t="s">
        <v>79</v>
      </c>
    </row>
    <row r="24" spans="1:6" ht="14.25">
      <c r="A24" s="6">
        <v>22</v>
      </c>
      <c r="B24" s="7">
        <v>12254</v>
      </c>
      <c r="C24" s="8" t="s">
        <v>97</v>
      </c>
      <c r="D24" s="8">
        <v>750</v>
      </c>
      <c r="E24" s="8" t="s">
        <v>95</v>
      </c>
      <c r="F24" s="8" t="s">
        <v>79</v>
      </c>
    </row>
    <row r="25" spans="1:6" ht="14.25">
      <c r="A25" s="6">
        <v>23</v>
      </c>
      <c r="B25" s="7">
        <v>10989</v>
      </c>
      <c r="C25" s="8" t="s">
        <v>151</v>
      </c>
      <c r="D25" s="8">
        <v>116919</v>
      </c>
      <c r="E25" s="8" t="s">
        <v>152</v>
      </c>
      <c r="F25" s="8" t="s">
        <v>79</v>
      </c>
    </row>
    <row r="26" spans="1:6" ht="14.25">
      <c r="A26" s="6">
        <v>24</v>
      </c>
      <c r="B26" s="7">
        <v>9563</v>
      </c>
      <c r="C26" s="8" t="s">
        <v>153</v>
      </c>
      <c r="D26" s="8">
        <v>116919</v>
      </c>
      <c r="E26" s="8" t="s">
        <v>152</v>
      </c>
      <c r="F26" s="8" t="s">
        <v>79</v>
      </c>
    </row>
    <row r="27" spans="1:6" ht="14.25">
      <c r="A27" s="6">
        <v>25</v>
      </c>
      <c r="B27" s="7">
        <v>13940</v>
      </c>
      <c r="C27" s="8" t="s">
        <v>137</v>
      </c>
      <c r="D27" s="8">
        <v>106399</v>
      </c>
      <c r="E27" s="8" t="s">
        <v>138</v>
      </c>
      <c r="F27" s="8" t="s">
        <v>139</v>
      </c>
    </row>
    <row r="28" spans="1:6" ht="14.25">
      <c r="A28" s="9">
        <v>26</v>
      </c>
      <c r="B28" s="7">
        <v>8798</v>
      </c>
      <c r="C28" s="8" t="s">
        <v>89</v>
      </c>
      <c r="D28" s="8">
        <v>582</v>
      </c>
      <c r="E28" s="8" t="s">
        <v>90</v>
      </c>
      <c r="F28" s="8" t="s">
        <v>91</v>
      </c>
    </row>
    <row r="29" spans="1:6" ht="14.25">
      <c r="A29" s="9">
        <v>27</v>
      </c>
      <c r="B29" s="7">
        <v>4044</v>
      </c>
      <c r="C29" s="8" t="s">
        <v>92</v>
      </c>
      <c r="D29" s="8">
        <v>582</v>
      </c>
      <c r="E29" s="8" t="s">
        <v>90</v>
      </c>
      <c r="F29" s="8" t="s">
        <v>91</v>
      </c>
    </row>
    <row r="30" spans="1:6" ht="14.25">
      <c r="A30" s="9">
        <v>28</v>
      </c>
      <c r="B30" s="7">
        <v>4444</v>
      </c>
      <c r="C30" s="8" t="s">
        <v>93</v>
      </c>
      <c r="D30" s="8">
        <v>582</v>
      </c>
      <c r="E30" s="8" t="s">
        <v>90</v>
      </c>
      <c r="F30" s="8" t="s">
        <v>91</v>
      </c>
    </row>
    <row r="31" spans="1:6" ht="14.25">
      <c r="A31" s="9">
        <v>29</v>
      </c>
      <c r="B31" s="7">
        <v>7583</v>
      </c>
      <c r="C31" s="8" t="s">
        <v>101</v>
      </c>
      <c r="D31" s="8">
        <v>343</v>
      </c>
      <c r="E31" s="8" t="s">
        <v>102</v>
      </c>
      <c r="F31" s="8" t="s">
        <v>91</v>
      </c>
    </row>
    <row r="32" spans="1:6" ht="14.25">
      <c r="A32" s="9">
        <v>30</v>
      </c>
      <c r="B32" s="7">
        <v>10932</v>
      </c>
      <c r="C32" s="8" t="s">
        <v>103</v>
      </c>
      <c r="D32" s="8">
        <v>343</v>
      </c>
      <c r="E32" s="8" t="s">
        <v>102</v>
      </c>
      <c r="F32" s="8" t="s">
        <v>91</v>
      </c>
    </row>
    <row r="33" spans="1:6" ht="14.25">
      <c r="A33" s="9">
        <v>31</v>
      </c>
      <c r="B33" s="7">
        <v>4301</v>
      </c>
      <c r="C33" s="8" t="s">
        <v>107</v>
      </c>
      <c r="D33" s="8">
        <v>365</v>
      </c>
      <c r="E33" s="8" t="s">
        <v>108</v>
      </c>
      <c r="F33" s="8" t="s">
        <v>91</v>
      </c>
    </row>
    <row r="34" spans="1:6" ht="14.25">
      <c r="A34" s="9">
        <v>32</v>
      </c>
      <c r="B34" s="7">
        <v>4117</v>
      </c>
      <c r="C34" s="8" t="s">
        <v>118</v>
      </c>
      <c r="D34" s="8">
        <v>102934</v>
      </c>
      <c r="E34" s="8" t="s">
        <v>119</v>
      </c>
      <c r="F34" s="8" t="s">
        <v>91</v>
      </c>
    </row>
    <row r="35" spans="1:6" ht="14.25">
      <c r="A35" s="9">
        <v>33</v>
      </c>
      <c r="B35" s="7">
        <v>6830</v>
      </c>
      <c r="C35" s="8" t="s">
        <v>123</v>
      </c>
      <c r="D35" s="8">
        <v>379</v>
      </c>
      <c r="E35" s="8" t="s">
        <v>124</v>
      </c>
      <c r="F35" s="8" t="s">
        <v>91</v>
      </c>
    </row>
    <row r="36" spans="1:6" ht="14.25">
      <c r="A36" s="9">
        <v>34</v>
      </c>
      <c r="B36" s="7">
        <v>6814</v>
      </c>
      <c r="C36" s="8" t="s">
        <v>125</v>
      </c>
      <c r="D36" s="8">
        <v>357</v>
      </c>
      <c r="E36" s="8" t="s">
        <v>126</v>
      </c>
      <c r="F36" s="8" t="s">
        <v>91</v>
      </c>
    </row>
    <row r="37" spans="1:6" ht="14.25">
      <c r="A37" s="9">
        <v>35</v>
      </c>
      <c r="B37" s="7">
        <v>10177</v>
      </c>
      <c r="C37" s="8" t="s">
        <v>140</v>
      </c>
      <c r="D37" s="8">
        <v>726</v>
      </c>
      <c r="E37" s="8" t="s">
        <v>141</v>
      </c>
      <c r="F37" s="8" t="s">
        <v>91</v>
      </c>
    </row>
    <row r="38" spans="1:6" ht="14.25">
      <c r="A38" s="9">
        <v>36</v>
      </c>
      <c r="B38" s="7">
        <v>12157</v>
      </c>
      <c r="C38" s="8" t="s">
        <v>143</v>
      </c>
      <c r="D38" s="8">
        <v>513</v>
      </c>
      <c r="E38" s="8" t="s">
        <v>144</v>
      </c>
      <c r="F38" s="8" t="s">
        <v>91</v>
      </c>
    </row>
    <row r="39" spans="1:6" ht="14.25">
      <c r="A39" s="9">
        <v>37</v>
      </c>
      <c r="B39" s="7">
        <v>12135</v>
      </c>
      <c r="C39" s="8" t="s">
        <v>147</v>
      </c>
      <c r="D39" s="8">
        <v>102565</v>
      </c>
      <c r="E39" s="8" t="s">
        <v>148</v>
      </c>
      <c r="F39" s="8" t="s">
        <v>91</v>
      </c>
    </row>
    <row r="40" spans="1:6" ht="14.25">
      <c r="A40" s="9">
        <v>38</v>
      </c>
      <c r="B40" s="7">
        <v>10468</v>
      </c>
      <c r="C40" s="8" t="s">
        <v>154</v>
      </c>
      <c r="D40" s="8">
        <v>106569</v>
      </c>
      <c r="E40" s="8" t="s">
        <v>155</v>
      </c>
      <c r="F40" s="8" t="s">
        <v>91</v>
      </c>
    </row>
    <row r="41" spans="1:6" ht="14.25">
      <c r="A41" s="6">
        <v>39</v>
      </c>
      <c r="B41" s="7">
        <v>7317</v>
      </c>
      <c r="C41" s="8" t="s">
        <v>131</v>
      </c>
      <c r="D41" s="8">
        <v>385</v>
      </c>
      <c r="E41" s="8" t="s">
        <v>132</v>
      </c>
      <c r="F41" s="8" t="s">
        <v>133</v>
      </c>
    </row>
    <row r="42" spans="1:6" ht="14.25">
      <c r="A42" s="6">
        <v>40</v>
      </c>
      <c r="B42" s="7">
        <v>7749</v>
      </c>
      <c r="C42" s="8" t="s">
        <v>134</v>
      </c>
      <c r="D42" s="8">
        <v>385</v>
      </c>
      <c r="E42" s="8" t="s">
        <v>132</v>
      </c>
      <c r="F42" s="8" t="s">
        <v>133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2022-06-07T12:17:11Z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60455E0AD2F944F8BAB4A16769AD74CC</vt:lpwstr>
  </property>
</Properties>
</file>