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activeTab="1"/>
  </bookViews>
  <sheets>
    <sheet name="任务" sheetId="3" r:id="rId1"/>
    <sheet name="附表二-奖励分配表" sheetId="6" r:id="rId2"/>
    <sheet name="Sheet4" sheetId="5" state="hidden" r:id="rId3"/>
    <sheet name="Sheet3" sheetId="4" state="hidden" r:id="rId4"/>
  </sheets>
  <definedNames>
    <definedName name="_xlnm._FilterDatabase" localSheetId="0" hidden="1">任务!$A$1:$Z$140</definedName>
  </definedNames>
  <calcPr calcId="144525"/>
  <pivotCaches>
    <pivotCache cacheId="0" r:id="rId5"/>
  </pivotCaches>
</workbook>
</file>

<file path=xl/comments1.xml><?xml version="1.0" encoding="utf-8"?>
<comments xmlns="http://schemas.openxmlformats.org/spreadsheetml/2006/main">
  <authors>
    <author>Administrator</author>
  </authors>
  <commentList>
    <comment ref="R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扣除后勤下账2100盒</t>
        </r>
      </text>
    </comment>
  </commentList>
</comments>
</file>

<file path=xl/sharedStrings.xml><?xml version="1.0" encoding="utf-8"?>
<sst xmlns="http://schemas.openxmlformats.org/spreadsheetml/2006/main" count="1082" uniqueCount="241">
  <si>
    <t>序号</t>
  </si>
  <si>
    <t>门店ID</t>
  </si>
  <si>
    <t>门店名称</t>
  </si>
  <si>
    <t>片区</t>
  </si>
  <si>
    <t>10mlx10支</t>
  </si>
  <si>
    <t>10mlx5支</t>
  </si>
  <si>
    <t>任务</t>
  </si>
  <si>
    <t>4-8月总任务</t>
  </si>
  <si>
    <t>月均任务</t>
  </si>
  <si>
    <t>完成情况</t>
  </si>
  <si>
    <t>原提成</t>
  </si>
  <si>
    <t>超额提成</t>
  </si>
  <si>
    <t>合计提成</t>
  </si>
  <si>
    <r>
      <t>备注：
1、</t>
    </r>
    <r>
      <rPr>
        <sz val="12"/>
        <rFont val="Arial"/>
        <charset val="134"/>
      </rPr>
      <t>4-8</t>
    </r>
    <r>
      <rPr>
        <sz val="12"/>
        <rFont val="宋体"/>
        <charset val="134"/>
      </rPr>
      <t>月，每月按门店实际销量，按保底提成</t>
    </r>
    <r>
      <rPr>
        <sz val="12"/>
        <rFont val="Arial"/>
        <charset val="134"/>
      </rPr>
      <t>0.8</t>
    </r>
    <r>
      <rPr>
        <sz val="12"/>
        <rFont val="宋体"/>
        <charset val="134"/>
      </rPr>
      <t>元</t>
    </r>
    <r>
      <rPr>
        <sz val="12"/>
        <rFont val="Arial"/>
        <charset val="134"/>
      </rPr>
      <t>/</t>
    </r>
    <r>
      <rPr>
        <sz val="12"/>
        <rFont val="宋体"/>
        <charset val="134"/>
      </rPr>
      <t>盒造发奖励
2、活动时间结束，合并考核，4-8月完成总任务，追加超额奖励
3、5支装2盒计1盒，计入任务，不单独提成</t>
    </r>
  </si>
  <si>
    <t>四川太极旗舰店</t>
  </si>
  <si>
    <t>旗舰片区</t>
  </si>
  <si>
    <t>T</t>
  </si>
  <si>
    <t>四川太极青羊区十二桥药店</t>
  </si>
  <si>
    <t>西门一片</t>
  </si>
  <si>
    <t>A1</t>
  </si>
  <si>
    <t>四川太极青羊区北东街店</t>
  </si>
  <si>
    <t>城中片</t>
  </si>
  <si>
    <t>四川太极浆洗街药店</t>
  </si>
  <si>
    <t>成都成汉太极大药房有限公司</t>
  </si>
  <si>
    <t>三医院店</t>
  </si>
  <si>
    <t>四川太极光华药店</t>
  </si>
  <si>
    <t>四川太极光华村街药店</t>
  </si>
  <si>
    <t>A2</t>
  </si>
  <si>
    <t>四川太极五津西路药店</t>
  </si>
  <si>
    <t>新津片</t>
  </si>
  <si>
    <t>四川太极邛崃市文君街道杏林路药店</t>
  </si>
  <si>
    <t>城郊一片</t>
  </si>
  <si>
    <r>
      <t>备注：
1、</t>
    </r>
    <r>
      <rPr>
        <b/>
        <sz val="10"/>
        <rFont val="宋体"/>
        <charset val="134"/>
      </rPr>
      <t>任务：</t>
    </r>
    <r>
      <rPr>
        <sz val="10"/>
        <rFont val="宋体"/>
        <charset val="134"/>
      </rPr>
      <t>5月起，调整任务及奖励政策，5-8月每月单独制定任务，每月初下发到店（4月按原任务进行考核）
2、</t>
    </r>
    <r>
      <rPr>
        <b/>
        <sz val="10"/>
        <rFont val="宋体"/>
        <charset val="134"/>
      </rPr>
      <t>奖励政策：</t>
    </r>
    <r>
      <rPr>
        <sz val="10"/>
        <rFont val="宋体"/>
        <charset val="134"/>
      </rPr>
      <t>未完成当月任务按保底提成</t>
    </r>
    <r>
      <rPr>
        <sz val="10"/>
        <rFont val="Arial"/>
        <family val="2"/>
        <charset val="0"/>
      </rPr>
      <t>0.8</t>
    </r>
    <r>
      <rPr>
        <sz val="10"/>
        <rFont val="宋体"/>
        <charset val="134"/>
      </rPr>
      <t>元</t>
    </r>
    <r>
      <rPr>
        <sz val="10"/>
        <rFont val="Arial"/>
        <family val="2"/>
        <charset val="0"/>
      </rPr>
      <t>/</t>
    </r>
    <r>
      <rPr>
        <sz val="10"/>
        <rFont val="宋体"/>
        <charset val="134"/>
      </rPr>
      <t>盒造发奖励，完成任务按照1元/盒奖励，超额完成20%任务门店，超额部分按1.2元/盒进行奖励。
3、5支装2盒计1盒，计入任务，不单独提成</t>
    </r>
  </si>
  <si>
    <t>四川太极通盈街药店</t>
  </si>
  <si>
    <t>四川太极土龙路药店</t>
  </si>
  <si>
    <t>四川太极武侯区顺和街店</t>
  </si>
  <si>
    <t>四川太极成华区二环路北四段药店（汇融名城）</t>
  </si>
  <si>
    <t>北门片</t>
  </si>
  <si>
    <t>A3</t>
  </si>
  <si>
    <t>四川太极新都区新繁镇繁江北路药店</t>
  </si>
  <si>
    <t>四川太极锦江区榕声路店</t>
  </si>
  <si>
    <t>四川太极成华杉板桥南一路店</t>
  </si>
  <si>
    <t>四川太极高新区大源北街药店</t>
  </si>
  <si>
    <t>东南片区</t>
  </si>
  <si>
    <t>四川太极新津邓双镇岷江店</t>
  </si>
  <si>
    <t>四川太极成华区华油路药店</t>
  </si>
  <si>
    <t>四川太极新都区新都街道万和北路药店</t>
  </si>
  <si>
    <t>四川太极锦江区观音桥街药店</t>
  </si>
  <si>
    <t>四川太极新乐中街药店</t>
  </si>
  <si>
    <t>四川太极新园大道药店</t>
  </si>
  <si>
    <t>四川太极金牛区银河北街药店</t>
  </si>
  <si>
    <t>四川太极清江东路药店</t>
  </si>
  <si>
    <t>四川太极新津县五津镇五津西路二药房</t>
  </si>
  <si>
    <t>四川太极高新天久北巷药店</t>
  </si>
  <si>
    <t>四川太极温江店</t>
  </si>
  <si>
    <t>西门二片</t>
  </si>
  <si>
    <t>B1</t>
  </si>
  <si>
    <t>四川太极枣子巷药店</t>
  </si>
  <si>
    <t>四川太极郫县郫筒镇一环路东南段药店</t>
  </si>
  <si>
    <t>四川太极青羊区贝森北路药店</t>
  </si>
  <si>
    <t>四川太极新都区马超东路店</t>
  </si>
  <si>
    <t>东昌路店</t>
  </si>
  <si>
    <t>四川太极青羊区蜀辉路药店</t>
  </si>
  <si>
    <t>四川太极怀远店</t>
  </si>
  <si>
    <t>崇州片</t>
  </si>
  <si>
    <t>四川太极大邑县晋原镇内蒙古大道桃源药店</t>
  </si>
  <si>
    <t>六医院店（培华路）</t>
  </si>
  <si>
    <t>四川太极锦江区水杉街药店</t>
  </si>
  <si>
    <t>四川太极锦江区梨花街药店</t>
  </si>
  <si>
    <t>四川太极金牛区花照壁药店</t>
  </si>
  <si>
    <t>四川太极金牛区蜀汉路药店</t>
  </si>
  <si>
    <t>四川太极金牛区交大路第三药店</t>
  </si>
  <si>
    <t>四川太极金牛区花照壁中横街药店</t>
  </si>
  <si>
    <t>四川太极武侯区大悦路药店</t>
  </si>
  <si>
    <t>四川太极温江区公平街道江安路药店</t>
  </si>
  <si>
    <t>四川太极邛崃市临邛镇洪川小区药店</t>
  </si>
  <si>
    <t>四川太极武侯区科华街药店</t>
  </si>
  <si>
    <t>四川太极锦江区静沙南路药店</t>
  </si>
  <si>
    <t>四川太极高新区紫薇东路药店</t>
  </si>
  <si>
    <t>四川太极高新区新下街药店</t>
  </si>
  <si>
    <t>四川太极成华区金马河路药店</t>
  </si>
  <si>
    <t>四川太极成华区崔家店路药店</t>
  </si>
  <si>
    <t>四川太极郫县郫筒镇东大街药店</t>
  </si>
  <si>
    <t>四川太极金牛区金沙路药店</t>
  </si>
  <si>
    <t>光华北五路</t>
  </si>
  <si>
    <t>四川太极金牛区银沙路药店</t>
  </si>
  <si>
    <t>四川太极成华区羊子山西路药店（兴元华盛）</t>
  </si>
  <si>
    <t>B2</t>
  </si>
  <si>
    <t>四川太极武侯区佳灵路药店</t>
  </si>
  <si>
    <t>四川太极都江堰景中路店</t>
  </si>
  <si>
    <t>都江堰片</t>
  </si>
  <si>
    <t>四川太极大邑县晋原镇东街药店</t>
  </si>
  <si>
    <t>四川太极大邑县沙渠镇方圆路药店</t>
  </si>
  <si>
    <t>四川太极大邑县晋原镇子龙路店</t>
  </si>
  <si>
    <t>四川太极青羊区童子街药店</t>
  </si>
  <si>
    <t>四川太极崇州市崇阳镇永康东路药店</t>
  </si>
  <si>
    <t>四川太极金带街药店</t>
  </si>
  <si>
    <t>四川太极大邑县晋原镇通达东路五段药店</t>
  </si>
  <si>
    <t>四川太极大邑县安仁镇千禧街药店</t>
  </si>
  <si>
    <t>四川太极红星店</t>
  </si>
  <si>
    <t>四川太极双林路药店</t>
  </si>
  <si>
    <t>四川太极成华区万宇路药店</t>
  </si>
  <si>
    <t>四川太极武侯区丝竹路药店</t>
  </si>
  <si>
    <t>四川太极高新区泰和二街药店</t>
  </si>
  <si>
    <t>彭州店</t>
  </si>
  <si>
    <t>四川太极西部店</t>
  </si>
  <si>
    <t>C1</t>
  </si>
  <si>
    <t>四川太极崇州市崇阳镇尚贤坊街药店</t>
  </si>
  <si>
    <t>四川太极金丝街药店</t>
  </si>
  <si>
    <t>四川太极成华区西林一街药店</t>
  </si>
  <si>
    <t>四川太极大药房连锁有限公司武侯区聚萃街药店</t>
  </si>
  <si>
    <t>四川太极青羊区蜀鑫路药店</t>
  </si>
  <si>
    <t>四川太极都江堰药店</t>
  </si>
  <si>
    <t>四川太极都江堰奎光路中段药店</t>
  </si>
  <si>
    <t>四川太极都江堰幸福镇翔凤路药店</t>
  </si>
  <si>
    <t>四川太极都江堰市蒲阳路药店</t>
  </si>
  <si>
    <t>四川太极都江堰市蒲阳镇堰问道西路药店</t>
  </si>
  <si>
    <t>四川太极都江堰聚源镇药店</t>
  </si>
  <si>
    <t>四川太极崇州市崇阳镇蜀州中路药店</t>
  </si>
  <si>
    <t>四川太极大邑县晋原镇北街药店</t>
  </si>
  <si>
    <t>四川太极大邑县晋源镇东壕沟段药店</t>
  </si>
  <si>
    <t>四川太极大邑县晋原镇潘家街药店</t>
  </si>
  <si>
    <t>四川太极大邑县新场镇文昌街药店</t>
  </si>
  <si>
    <t>四川太极邛崃市羊安镇永康大道药店</t>
  </si>
  <si>
    <t>四川太极邛崃市临邛镇翠荫街药店</t>
  </si>
  <si>
    <t>四川太极锦江区劼人路药店</t>
  </si>
  <si>
    <t>宏济中路</t>
  </si>
  <si>
    <t>四川太极武侯区科华北路药店</t>
  </si>
  <si>
    <t>四川太极成都高新区元华二巷药店</t>
  </si>
  <si>
    <t>四川太极高新区天顺路药店</t>
  </si>
  <si>
    <t>四川太极武侯区倪家桥路药店</t>
  </si>
  <si>
    <t>四川太极锦江区柳翠路药店</t>
  </si>
  <si>
    <t>四川太极双流县西航港街道锦华路一段药店</t>
  </si>
  <si>
    <t>四川太极双流区东升街道三强西路药店</t>
  </si>
  <si>
    <t>四川太极成华区华康路药店</t>
  </si>
  <si>
    <t>四川太极高新区中和大道药店</t>
  </si>
  <si>
    <t>四川太极金牛区黄苑东街药店</t>
  </si>
  <si>
    <t>四川太极沙河源药店</t>
  </si>
  <si>
    <t>四川太极青羊区大石西路药店</t>
  </si>
  <si>
    <t>四川太极金牛区五福桥东路药店</t>
  </si>
  <si>
    <t>四川太极武侯区双楠路药店</t>
  </si>
  <si>
    <t>四川太极武侯区逸都路药店</t>
  </si>
  <si>
    <t>四川太极武侯区大华街药店</t>
  </si>
  <si>
    <t>四川太极青羊区金祥路药店</t>
  </si>
  <si>
    <t>四川太极青羊区蜀源路药店</t>
  </si>
  <si>
    <t>四川太极三江店</t>
  </si>
  <si>
    <t>四川太极崇州中心店</t>
  </si>
  <si>
    <t>四川太极都江堰市永丰街道宝莲路药店</t>
  </si>
  <si>
    <t>大邑观音阁街店</t>
  </si>
  <si>
    <t>金巷西街店</t>
  </si>
  <si>
    <t>四川太极武侯区长寿路店</t>
  </si>
  <si>
    <t>光华西一路店</t>
  </si>
  <si>
    <t>四川太极青羊区经一路药店</t>
  </si>
  <si>
    <t>沙湾东一路</t>
  </si>
  <si>
    <t>四川太极新津县五津镇武阳西路药店</t>
  </si>
  <si>
    <t>四川太极邛崃市临邛镇长安大道药店</t>
  </si>
  <si>
    <t>C2</t>
  </si>
  <si>
    <t>四川太极成华区水碾河路药店</t>
  </si>
  <si>
    <t>四川太极高新区中和公济桥路药店</t>
  </si>
  <si>
    <t>四川太极龙潭西路店</t>
  </si>
  <si>
    <t>剑南大道店</t>
  </si>
  <si>
    <t>四川太极兴义镇万兴路药店</t>
  </si>
  <si>
    <t>驷马桥</t>
  </si>
  <si>
    <t>四川太极武侯区聚福路药店</t>
  </si>
  <si>
    <t>四川太极崇州市怀远镇文井北路药店</t>
  </si>
  <si>
    <t>华泰二店</t>
  </si>
  <si>
    <t>大邑蜀望路药店</t>
  </si>
  <si>
    <t>四川太极大邑县晋原街道南街药店</t>
  </si>
  <si>
    <t>四川太极大邑县青霞街道元通路南段药店</t>
  </si>
  <si>
    <t>四川太极新都区斑竹园街道医贸大道药店</t>
  </si>
  <si>
    <t>尚锦店</t>
  </si>
  <si>
    <t>合计</t>
  </si>
  <si>
    <r>
      <t>门店</t>
    </r>
    <r>
      <rPr>
        <sz val="10"/>
        <rFont val="Arial"/>
        <family val="2"/>
        <charset val="0"/>
      </rPr>
      <t>id</t>
    </r>
  </si>
  <si>
    <t>门店</t>
  </si>
  <si>
    <t>人员id</t>
  </si>
  <si>
    <t>人员姓名</t>
  </si>
  <si>
    <t>门店总奖励</t>
  </si>
  <si>
    <t>个人奖励金额</t>
  </si>
  <si>
    <t>永康东路</t>
  </si>
  <si>
    <t>胡建梅</t>
  </si>
  <si>
    <t>翁尼阿呷莫</t>
  </si>
  <si>
    <t>金带街</t>
  </si>
  <si>
    <t>陈凤珍</t>
  </si>
  <si>
    <t>王依纯</t>
  </si>
  <si>
    <t>中心店</t>
  </si>
  <si>
    <t>李婷</t>
  </si>
  <si>
    <t>王鹏</t>
  </si>
  <si>
    <t>王旭</t>
  </si>
  <si>
    <t>尚贤坊</t>
  </si>
  <si>
    <t>涂思佩</t>
  </si>
  <si>
    <t>三江店</t>
  </si>
  <si>
    <t>何倩倩</t>
  </si>
  <si>
    <t>怀远文井北路电</t>
  </si>
  <si>
    <t>费诗尧</t>
  </si>
  <si>
    <t>羊薇</t>
  </si>
  <si>
    <t>蜀州中路</t>
  </si>
  <si>
    <t>彭勤</t>
  </si>
  <si>
    <t>崇州片区</t>
  </si>
  <si>
    <t>怀远店</t>
  </si>
  <si>
    <t>窦潘</t>
  </si>
  <si>
    <t>韩艳梅</t>
  </si>
  <si>
    <t>曹琼</t>
  </si>
  <si>
    <t>     </t>
  </si>
  <si>
    <t>求和项:数量</t>
  </si>
  <si>
    <t>货品id</t>
  </si>
  <si>
    <t>门店id</t>
  </si>
  <si>
    <t>总计</t>
  </si>
  <si>
    <t>门店名</t>
  </si>
  <si>
    <t>货品名</t>
  </si>
  <si>
    <t>数量</t>
  </si>
  <si>
    <t>藿香正气口服液</t>
  </si>
  <si>
    <t>四川太极邛崃中心药店</t>
  </si>
  <si>
    <t>四川太极B区西部店</t>
  </si>
  <si>
    <t>四川太极青羊区清江东路三药店</t>
  </si>
  <si>
    <t>四川太极人民中路店</t>
  </si>
  <si>
    <t>四川太极成华区龙潭西路药店</t>
  </si>
  <si>
    <t>四川太极高新区锦城大道药店</t>
  </si>
  <si>
    <t>四川太极邛崃市文君街道凤凰大道药店</t>
  </si>
  <si>
    <t>四川太极成华区万科路药店</t>
  </si>
  <si>
    <t>四川太极成华区华泰路药店</t>
  </si>
  <si>
    <t>四川太极锦江区庆云南街药店</t>
  </si>
  <si>
    <t>四川太极锦江区合欢树街药店</t>
  </si>
  <si>
    <t>四川太极锦江区静明路药店</t>
  </si>
  <si>
    <t xml:space="preserve">四川太极崇州市崇阳镇永康东路药店 </t>
  </si>
  <si>
    <t>四川太极武侯区航中街药店</t>
  </si>
  <si>
    <t>四川太极邛崃市临邛街道涌泉街药店</t>
  </si>
  <si>
    <t>四川太极高新区南华巷药店</t>
  </si>
  <si>
    <t>四川太极成华区云龙南路药店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</si>
  <si>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</si>
  <si>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</si>
  <si>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</si>
  <si>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</si>
  <si>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</si>
  <si>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</si>
  <si>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四川太极锦江区宏济中路药店</t>
  </si>
  <si>
    <t>四川太极武侯区长寿路药店</t>
  </si>
  <si>
    <t>四川太极大邑晋原街道金巷西街药店</t>
  </si>
  <si>
    <t>四川太极大邑县观音阁街西段店</t>
  </si>
  <si>
    <t>四川太极金牛区沙湾东一路药店</t>
  </si>
  <si>
    <t>四川太极成华区驷马桥三路药店</t>
  </si>
  <si>
    <t>四川太极彭州市致和镇南三环路药店</t>
  </si>
</sst>
</file>

<file path=xl/styles.xml><?xml version="1.0" encoding="utf-8"?>
<styleSheet xmlns="http://schemas.openxmlformats.org/spreadsheetml/2006/main">
  <numFmts count="6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0_ "/>
    <numFmt numFmtId="180" formatCode="_(* #,##0.00_);_(* \(#,##0.00\);_(* &quot;-&quot;??_);_(@_)"/>
    <numFmt numFmtId="181" formatCode="0.0_ "/>
  </numFmts>
  <fonts count="35">
    <font>
      <sz val="10"/>
      <name val="Arial"/>
      <family val="2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family val="2"/>
      <charset val="0"/>
    </font>
    <font>
      <sz val="10"/>
      <name val="宋体"/>
      <charset val="0"/>
    </font>
    <font>
      <sz val="10"/>
      <name val="Arial"/>
      <charset val="0"/>
    </font>
    <font>
      <sz val="9"/>
      <color rgb="FF666666"/>
      <name val="Verdana"/>
      <family val="2"/>
      <charset val="0"/>
    </font>
    <font>
      <sz val="10"/>
      <name val="宋体"/>
      <charset val="134"/>
      <scheme val="minor"/>
    </font>
    <font>
      <sz val="10"/>
      <name val="Segoe UI"/>
      <family val="2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Arial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29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EDECFF"/>
      </left>
      <right style="medium">
        <color rgb="FFEDECFF"/>
      </right>
      <top style="medium">
        <color rgb="FFEDECFF"/>
      </top>
      <bottom/>
      <diagonal/>
    </border>
    <border>
      <left style="medium">
        <color rgb="FFEDECFF"/>
      </left>
      <right style="medium">
        <color rgb="FFEDECFF"/>
      </right>
      <top/>
      <bottom style="medium">
        <color rgb="FFEDECF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2" fillId="14" borderId="0" applyNumberFormat="0" applyBorder="0" applyAlignment="0" applyProtection="0">
      <alignment vertical="center"/>
    </xf>
    <xf numFmtId="0" fontId="15" fillId="12" borderId="2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2" fillId="1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3" fillId="7" borderId="21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8" fillId="28" borderId="28" applyNumberFormat="0" applyAlignment="0" applyProtection="0">
      <alignment vertical="center"/>
    </xf>
    <xf numFmtId="0" fontId="29" fillId="28" borderId="23" applyNumberFormat="0" applyAlignment="0" applyProtection="0">
      <alignment vertical="center"/>
    </xf>
    <xf numFmtId="0" fontId="14" fillId="11" borderId="2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NumberFormat="1" applyFont="1" applyFill="1" applyAlignment="1"/>
    <xf numFmtId="49" fontId="1" fillId="0" borderId="0" xfId="0" applyNumberFormat="1" applyFont="1" applyFill="1" applyAlignment="1"/>
    <xf numFmtId="0" fontId="2" fillId="0" borderId="0" xfId="0" applyNumberFormat="1" applyFont="1" applyFill="1" applyAlignment="1"/>
    <xf numFmtId="49" fontId="2" fillId="0" borderId="0" xfId="0" applyNumberFormat="1" applyFont="1" applyFill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0" xfId="0" applyBorder="1"/>
    <xf numFmtId="0" fontId="0" fillId="2" borderId="11" xfId="0" applyFill="1" applyBorder="1"/>
    <xf numFmtId="0" fontId="7" fillId="2" borderId="1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8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79" fontId="0" fillId="0" borderId="10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10" xfId="0" applyFont="1" applyBorder="1" applyAlignment="1">
      <alignment horizontal="left" vertical="center" wrapText="1"/>
    </xf>
    <xf numFmtId="9" fontId="0" fillId="0" borderId="10" xfId="11" applyNumberFormat="1" applyBorder="1" applyAlignment="1">
      <alignment horizontal="center" vertical="center"/>
    </xf>
    <xf numFmtId="181" fontId="0" fillId="0" borderId="10" xfId="0" applyNumberForma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5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179" fontId="3" fillId="0" borderId="10" xfId="0" applyNumberFormat="1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6E0B4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4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4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4-5CC6-11CF-8D67-00AA00BDCE1D}" r:id="rId1" ax:persistence="persistStreamInit"/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0</xdr:col>
          <xdr:colOff>447675</xdr:colOff>
          <xdr:row>21</xdr:row>
          <xdr:rowOff>38100</xdr:rowOff>
        </xdr:to>
        <xdr:sp>
          <xdr:nvSpPr>
            <xdr:cNvPr id="5121" name="Host Control 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5334000"/>
              <a:ext cx="4476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447675</xdr:colOff>
          <xdr:row>21</xdr:row>
          <xdr:rowOff>38100</xdr:rowOff>
        </xdr:to>
        <xdr:sp>
          <xdr:nvSpPr>
            <xdr:cNvPr id="5122" name="Host Control 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609600" y="5334000"/>
              <a:ext cx="4476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447675</xdr:colOff>
          <xdr:row>21</xdr:row>
          <xdr:rowOff>38100</xdr:rowOff>
        </xdr:to>
        <xdr:sp>
          <xdr:nvSpPr>
            <xdr:cNvPr id="5123" name="Host Control 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609600" y="5334000"/>
              <a:ext cx="4476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651.7406944444" refreshedBy="Administrator" recordCount="290">
  <cacheSource type="worksheet">
    <worksheetSource ref="A1:E291" sheet="Sheet3"/>
  </cacheSource>
  <cacheFields count="5">
    <cacheField name="门店id" numFmtId="0">
      <sharedItems containsSemiMixedTypes="0" containsString="0" containsNumber="1" containsInteger="1" minValue="52" maxValue="120844" count="145">
        <n v="52"/>
        <n v="54"/>
        <n v="56"/>
        <n v="307"/>
        <n v="308"/>
        <n v="311"/>
        <n v="329"/>
        <n v="337"/>
        <n v="339"/>
        <n v="341"/>
        <n v="343"/>
        <n v="345"/>
        <n v="347"/>
        <n v="349"/>
        <n v="351"/>
        <n v="355"/>
        <n v="357"/>
        <n v="359"/>
        <n v="365"/>
        <n v="367"/>
        <n v="371"/>
        <n v="373"/>
        <n v="377"/>
        <n v="379"/>
        <n v="385"/>
        <n v="387"/>
        <n v="391"/>
        <n v="399"/>
        <n v="511"/>
        <n v="513"/>
        <n v="514"/>
        <n v="515"/>
        <n v="517"/>
        <n v="539"/>
        <n v="545"/>
        <n v="546"/>
        <n v="549"/>
        <n v="570"/>
        <n v="571"/>
        <n v="572"/>
        <n v="573"/>
        <n v="578"/>
        <n v="581"/>
        <n v="582"/>
        <n v="585"/>
        <n v="587"/>
        <n v="591"/>
        <n v="594"/>
        <n v="598"/>
        <n v="704"/>
        <n v="706"/>
        <n v="707"/>
        <n v="709"/>
        <n v="710"/>
        <n v="712"/>
        <n v="713"/>
        <n v="716"/>
        <n v="717"/>
        <n v="720"/>
        <n v="721"/>
        <n v="723"/>
        <n v="724"/>
        <n v="726"/>
        <n v="727"/>
        <n v="730"/>
        <n v="732"/>
        <n v="733"/>
        <n v="737"/>
        <n v="738"/>
        <n v="740"/>
        <n v="742"/>
        <n v="743"/>
        <n v="744"/>
        <n v="745"/>
        <n v="746"/>
        <n v="747"/>
        <n v="748"/>
        <n v="750"/>
        <n v="752"/>
        <n v="753"/>
        <n v="754"/>
        <n v="101453"/>
        <n v="102478"/>
        <n v="102479"/>
        <n v="102564"/>
        <n v="102565"/>
        <n v="102567"/>
        <n v="102934"/>
        <n v="102935"/>
        <n v="103198"/>
        <n v="103199"/>
        <n v="103639"/>
        <n v="104428"/>
        <n v="104429"/>
        <n v="104430"/>
        <n v="104533"/>
        <n v="104838"/>
        <n v="105267"/>
        <n v="105396"/>
        <n v="105751"/>
        <n v="105910"/>
        <n v="106066"/>
        <n v="106399"/>
        <n v="106485"/>
        <n v="106568"/>
        <n v="106569"/>
        <n v="106865"/>
        <n v="107658"/>
        <n v="107728"/>
        <n v="108277"/>
        <n v="108656"/>
        <n v="110378"/>
        <n v="111064"/>
        <n v="111219"/>
        <n v="111400"/>
        <n v="112415"/>
        <n v="112888"/>
        <n v="113008"/>
        <n v="113023"/>
        <n v="113025"/>
        <n v="113298"/>
        <n v="113299"/>
        <n v="113833"/>
        <n v="114069"/>
        <n v="114286"/>
        <n v="114622"/>
        <n v="114685"/>
        <n v="114844"/>
        <n v="115971"/>
        <n v="116482"/>
        <n v="116773"/>
        <n v="116919"/>
        <n v="117184"/>
        <n v="117310"/>
        <n v="117491"/>
        <n v="117637"/>
        <n v="117923"/>
        <n v="118074"/>
        <n v="118151"/>
        <n v="118758"/>
        <n v="118951"/>
        <n v="119262"/>
        <n v="119263"/>
        <n v="119622"/>
        <n v="120844"/>
      </sharedItems>
    </cacheField>
    <cacheField name="门店名" numFmtId="0">
      <sharedItems count="145">
        <s v="四川太极崇州中心店"/>
        <s v="四川太极怀远店"/>
        <s v="四川太极三江店"/>
        <s v="四川太极旗舰店"/>
        <s v="四川太极红星店"/>
        <s v="四川太极西部店"/>
        <s v="四川太极温江店"/>
        <s v="四川太极浆洗街药店"/>
        <s v="四川太极沙河源药店"/>
        <s v="四川太极邛崃中心药店"/>
        <s v="四川太极光华药店"/>
        <s v="四川太极B区西部店"/>
        <s v="四川太极青羊区清江东路三药店"/>
        <s v="四川太极人民中路店"/>
        <s v="四川太极都江堰药店"/>
        <s v="四川太极双林路药店"/>
        <s v="四川太极清江东路药店"/>
        <s v="四川太极枣子巷药店"/>
        <s v="四川太极光华村街药店"/>
        <s v="四川太极金带街药店"/>
        <s v="四川太极兴义镇万兴路药店"/>
        <s v="四川太极通盈街药店"/>
        <s v="四川太极新园大道药店"/>
        <s v="四川太极土龙路药店"/>
        <s v="四川太极五津西路药店"/>
        <s v="四川太极新乐中街药店"/>
        <s v="四川太极金丝街药店"/>
        <s v="四川太极高新天久北巷药店"/>
        <s v="四川太极成华杉板桥南一路店"/>
        <s v="四川太极武侯区顺和街店"/>
        <s v="四川太极新津邓双镇岷江店"/>
        <s v="四川太极成华区崔家店路药店"/>
        <s v="四川太极青羊区北东街店"/>
        <s v="四川太极大邑县晋原镇子龙路店"/>
        <s v="四川太极成华区龙潭西路药店"/>
        <s v="四川太极锦江区榕声路店"/>
        <s v="四川太极大邑县晋源镇东壕沟段药店"/>
        <s v="四川太极青羊区大石西路药店"/>
        <s v="四川太极高新区锦城大道药店"/>
        <s v="四川太极郫县郫筒镇东大街药店"/>
        <s v="四川太极双流县西航港街道锦华路一段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都江堰景中路店"/>
        <s v="四川太极邛崃市文君街道凤凰大道药店"/>
        <s v="四川太极大邑县安仁镇千禧街药店"/>
        <s v="四川太极锦江区水杉街药店"/>
        <s v="四川太极都江堰奎光路中段药店"/>
        <s v="四川太极都江堰幸福镇翔凤路药店"/>
        <s v="四川太极成华区万科路药店"/>
        <s v="四川太极新都区马超东路店"/>
        <s v="四川太极都江堰市蒲阳镇堰问道西路药店"/>
        <s v="四川太极成华区华泰路药店"/>
        <s v="四川太极都江堰聚源镇药店"/>
        <s v="四川太极大邑县沙渠镇方圆路药店"/>
        <s v="四川太极大邑县晋原镇通达东路五段药店"/>
        <s v="四川太极大邑县新场镇文昌街药店"/>
        <s v="四川太极邛崃市临邛镇洪川小区药店"/>
        <s v="四川太极锦江区柳翠路药店"/>
        <s v="四川太极锦江区观音桥街药店"/>
        <s v="四川太极金牛区交大路第三药店"/>
        <s v="四川太极金牛区黄苑东街药店"/>
        <s v="四川太极新都区新繁镇繁江北路药店"/>
        <s v="四川太极邛崃市羊安镇永康大道药店"/>
        <s v="四川太极双流区东升街道三强西路药店"/>
        <s v="四川太极高新区大源北街药店"/>
        <s v="四川太极都江堰市蒲阳路药店"/>
        <s v="四川太极成华区华康路药店"/>
        <s v="四川太极锦江区庆云南街药店"/>
        <s v="四川太极成华区万宇路药店"/>
        <s v="四川太极武侯区科华街药店"/>
        <s v="四川太极金牛区金沙路药店"/>
        <s v="四川太极大邑县晋原镇内蒙古大道桃源药店"/>
        <s v="四川太极郫县郫筒镇一环路东南段药店"/>
        <s v="四川太极大邑县晋原镇东街药店"/>
        <s v="成都成汉太极大药房有限公司"/>
        <s v="四川太极大药房连锁有限公司武侯区聚萃街药店"/>
        <s v="四川太极锦江区合欢树街药店"/>
        <s v="四川太极崇州市崇阳镇尚贤坊街药店"/>
        <s v="四川太极温江区公平街道江安路药店"/>
        <s v="四川太极锦江区静明路药店"/>
        <s v="四川太极锦江区劼人路药店"/>
        <s v="四川太极邛崃市临邛镇翠荫街药店"/>
        <s v="四川太极武侯区佳灵路药店"/>
        <s v="四川太极新津县五津镇武阳西路药店"/>
        <s v="四川太极金牛区银河北街药店"/>
        <s v="四川太极青羊区童子街药店"/>
        <s v="四川太极青羊区贝森北路药店"/>
        <s v="四川太极成华区西林一街药店"/>
        <s v="四川太极成华区金马河路药店"/>
        <s v="四川太极崇州市崇阳镇永康东路药店 "/>
        <s v="四川太极武侯区大华街药店"/>
        <s v="四川太极高新区中和大道药店"/>
        <s v="四川太极大邑县晋原镇潘家街药店"/>
        <s v="四川太极崇州市崇阳镇蜀州中路药店"/>
        <s v="四川太极金牛区蜀汉路药店"/>
        <s v="四川太极武侯区航中街药店"/>
        <s v="四川太极高新区新下街药店"/>
        <s v="四川太极高新区紫薇东路药店"/>
        <s v="四川太极锦江区梨花街药店"/>
        <s v="四川太极青羊区蜀辉路药店"/>
        <s v="四川太极成都高新区元华二巷药店"/>
        <s v="四川太极高新区中和公济桥路药店"/>
        <s v="四川太极武侯区大悦路药店"/>
        <s v="四川太极武侯区丝竹路药店"/>
        <s v="四川太极新都区新都街道万和北路药店"/>
        <s v="四川太极大邑县晋原镇北街药店"/>
        <s v="四川太极金牛区银沙路药店"/>
        <s v="四川太极新津县五津镇五津西路二药房"/>
        <s v="四川太极都江堰市永丰街道宝莲路药店"/>
        <s v="四川太极邛崃市临邛街道涌泉街药店"/>
        <s v="四川太极金牛区花照壁药店"/>
        <s v="四川太极邛崃市文君街道杏林路药店"/>
        <s v="四川太极金牛区五福桥东路药店"/>
        <s v="四川太极武侯区双楠路药店"/>
        <s v="四川太极高新区南华巷药店"/>
        <s v="四川太极成华区云龙南路药店"/>
        <s v="四川太极青羊区蜀鑫路药店"/>
        <s v="四川太极武侯区逸都路药店"/>
        <s v="四川太极武侯区倪家桥路药店"/>
        <s v="四川太极青羊区光华西一路药店"/>
        <s v="四川太极高新区剑南大道药店"/>
        <s v="四川太极青羊区光华北五路药店"/>
        <s v="四川太极成华区东昌路一药店"/>
        <s v="四川太极青羊区青龙街药店"/>
        <s v="四川太极成华区培华东路药店"/>
        <s v="四川太极高新区天顺路药店"/>
        <s v="四川太极锦江区宏济中路药店"/>
        <s v="四川太极青羊区经一路药店"/>
        <s v="四川太极武侯区科华北路药店"/>
        <s v="四川太极锦江区静沙南路药店"/>
        <s v="四川太极武侯区长寿路药店"/>
        <s v="四川太极金牛区花照壁中横街药店"/>
        <s v="四川太极大邑晋原街道金巷西街药店"/>
        <s v="四川太极大邑县观音阁街西段店"/>
        <s v="四川太极高新区泰和二街药店"/>
        <s v="四川太极金牛区沙湾东一路药店"/>
        <s v="四川太极成华区水碾河路药店"/>
        <s v="四川太极青羊区金祥路药店"/>
        <s v="四川太极成华区驷马桥三路药店"/>
        <s v="四川太极青羊区蜀源路药店"/>
        <s v="四川太极武侯区聚福路药店"/>
        <s v="四川太极彭州市致和镇南三环路药店"/>
      </sharedItems>
    </cacheField>
    <cacheField name="货品id" numFmtId="0">
      <sharedItems containsSemiMixedTypes="0" containsString="0" containsNumber="1" containsInteger="1" minValue="1846" maxValue="47683" count="2">
        <n v="47683"/>
        <n v="1846"/>
      </sharedItems>
    </cacheField>
    <cacheField name="货品名" numFmtId="0">
      <sharedItems count="1">
        <s v="藿香正气口服液"/>
      </sharedItems>
    </cacheField>
    <cacheField name="数量" numFmtId="0">
      <sharedItems containsSemiMixedTypes="0" containsString="0" containsNumber="1" minValue="1" maxValue="79688" count="254">
        <n v="1274"/>
        <n v="182"/>
        <n v="514"/>
        <n v="4611"/>
        <n v="211.01"/>
        <n v="1256"/>
        <n v="861"/>
        <n v="32974"/>
        <n v="694"/>
        <n v="64"/>
        <n v="4704"/>
        <n v="26797"/>
        <n v="349"/>
        <n v="3812"/>
        <n v="4262"/>
        <n v="211"/>
        <n v="965"/>
        <n v="186"/>
        <n v="441"/>
        <n v="2240"/>
        <n v="251.05"/>
        <n v="3135"/>
        <n v="19281"/>
        <n v="79688"/>
        <n v="901"/>
        <n v="141"/>
        <n v="424"/>
        <n v="9946"/>
        <n v="40"/>
        <n v="675"/>
        <n v="911"/>
        <n v="179"/>
        <n v="11104"/>
        <n v="1451"/>
        <n v="119"/>
        <n v="1365"/>
        <n v="1398"/>
        <n v="189"/>
        <n v="867"/>
        <n v="1490"/>
        <n v="497"/>
        <n v="1251"/>
        <n v="124"/>
        <n v="2236"/>
        <n v="1875"/>
        <n v="4092"/>
        <n v="318"/>
        <n v="24705"/>
        <n v="806"/>
        <n v="537"/>
        <n v="1023.5"/>
        <n v="1306"/>
        <n v="73"/>
        <n v="483"/>
        <n v="219"/>
        <n v="358"/>
        <n v="1389"/>
        <n v="1991"/>
        <n v="154"/>
        <n v="1191"/>
        <n v="5744"/>
        <n v="206"/>
        <n v="681"/>
        <n v="775"/>
        <n v="161"/>
        <n v="3151"/>
        <n v="288"/>
        <n v="136"/>
        <n v="588"/>
        <n v="1682"/>
        <n v="412"/>
        <n v="81"/>
        <n v="307"/>
        <n v="71"/>
        <n v="522"/>
        <n v="146"/>
        <n v="1312"/>
        <n v="1993"/>
        <n v="1037"/>
        <n v="1401"/>
        <n v="466"/>
        <n v="2751"/>
        <n v="126"/>
        <n v="233"/>
        <n v="1819"/>
        <n v="237"/>
        <n v="952"/>
        <n v="960"/>
        <n v="231"/>
        <n v="118"/>
        <n v="475"/>
        <n v="65"/>
        <n v="113"/>
        <n v="609"/>
        <n v="1084"/>
        <n v="275"/>
        <n v="102"/>
        <n v="70"/>
        <n v="348"/>
        <n v="215"/>
        <n v="1358"/>
        <n v="1667"/>
        <n v="371"/>
        <n v="152"/>
        <n v="740"/>
        <n v="4539"/>
        <n v="125"/>
        <n v="496"/>
        <n v="335"/>
        <n v="246"/>
        <n v="1419"/>
        <n v="1091"/>
        <n v="283"/>
        <n v="1098"/>
        <n v="1102"/>
        <n v="267"/>
        <n v="598"/>
        <n v="127"/>
        <n v="374"/>
        <n v="1505"/>
        <n v="1564"/>
        <n v="3992"/>
        <n v="228"/>
        <n v="3060"/>
        <n v="218"/>
        <n v="518"/>
        <n v="3296"/>
        <n v="1320"/>
        <n v="135"/>
        <n v="31560"/>
        <n v="1883"/>
        <n v="324"/>
        <n v="76"/>
        <n v="1435"/>
        <n v="646"/>
        <n v="1408"/>
        <n v="4052"/>
        <n v="170"/>
        <n v="5421"/>
        <n v="540"/>
        <n v="923"/>
        <n v="255"/>
        <n v="4568"/>
        <n v="356"/>
        <n v="167"/>
        <n v="1967"/>
        <n v="2048"/>
        <n v="203"/>
        <n v="434"/>
        <n v="84"/>
        <n v="387"/>
        <n v="9554"/>
        <n v="88"/>
        <n v="618"/>
        <n v="274"/>
        <n v="1"/>
        <n v="9"/>
        <n v="222"/>
        <n v="566"/>
        <n v="471"/>
        <n v="193"/>
        <n v="165"/>
        <n v="1096"/>
        <n v="104"/>
        <n v="719"/>
        <n v="145"/>
        <n v="470"/>
        <n v="315"/>
        <n v="727"/>
        <n v="110"/>
        <n v="556"/>
        <n v="278"/>
        <n v="639"/>
        <n v="229"/>
        <n v="116"/>
        <n v="213"/>
        <n v="1228"/>
        <n v="157"/>
        <n v="259"/>
        <n v="1313"/>
        <n v="1029"/>
        <n v="545"/>
        <n v="192"/>
        <n v="172"/>
        <n v="437"/>
        <n v="160"/>
        <n v="1675"/>
        <n v="718"/>
        <n v="1880"/>
        <n v="460"/>
        <n v="130"/>
        <n v="362"/>
        <n v="56"/>
        <n v="77"/>
        <n v="270"/>
        <n v="961"/>
        <n v="111"/>
        <n v="1526"/>
        <n v="436"/>
        <n v="1441"/>
        <n v="134"/>
        <n v="702"/>
        <n v="339"/>
        <n v="478"/>
        <n v="174"/>
        <n v="284"/>
        <n v="151"/>
        <n v="181"/>
        <n v="614"/>
        <n v="103"/>
        <n v="220"/>
        <n v="99"/>
        <n v="454"/>
        <n v="109"/>
        <n v="15"/>
        <n v="82"/>
        <n v="75"/>
        <n v="486"/>
        <n v="258"/>
        <n v="690"/>
        <n v="171"/>
        <n v="495"/>
        <n v="489"/>
        <n v="314"/>
        <n v="1013"/>
        <n v="184"/>
        <n v="1171"/>
        <n v="303"/>
        <n v="326"/>
        <n v="212"/>
        <n v="380"/>
        <n v="43"/>
        <n v="72"/>
        <n v="52"/>
        <n v="577"/>
        <n v="1242"/>
        <n v="1184"/>
        <n v="185"/>
        <n v="55"/>
        <n v="554"/>
        <n v="13"/>
        <n v="207"/>
        <n v="38"/>
        <n v="250"/>
        <n v="92"/>
        <n v="183"/>
        <n v="241"/>
        <n v="353"/>
        <n v="49"/>
        <n v="51"/>
        <n v="79"/>
        <n v="2"/>
        <n v="248"/>
        <n v="3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0">
  <r>
    <x v="0"/>
    <x v="0"/>
    <x v="0"/>
    <x v="0"/>
    <x v="0"/>
  </r>
  <r>
    <x v="0"/>
    <x v="0"/>
    <x v="1"/>
    <x v="0"/>
    <x v="1"/>
  </r>
  <r>
    <x v="1"/>
    <x v="1"/>
    <x v="1"/>
    <x v="0"/>
    <x v="2"/>
  </r>
  <r>
    <x v="1"/>
    <x v="1"/>
    <x v="0"/>
    <x v="0"/>
    <x v="3"/>
  </r>
  <r>
    <x v="2"/>
    <x v="2"/>
    <x v="1"/>
    <x v="0"/>
    <x v="4"/>
  </r>
  <r>
    <x v="2"/>
    <x v="2"/>
    <x v="0"/>
    <x v="0"/>
    <x v="5"/>
  </r>
  <r>
    <x v="3"/>
    <x v="3"/>
    <x v="1"/>
    <x v="0"/>
    <x v="6"/>
  </r>
  <r>
    <x v="3"/>
    <x v="3"/>
    <x v="0"/>
    <x v="0"/>
    <x v="7"/>
  </r>
  <r>
    <x v="4"/>
    <x v="4"/>
    <x v="0"/>
    <x v="0"/>
    <x v="8"/>
  </r>
  <r>
    <x v="4"/>
    <x v="4"/>
    <x v="1"/>
    <x v="0"/>
    <x v="9"/>
  </r>
  <r>
    <x v="5"/>
    <x v="5"/>
    <x v="1"/>
    <x v="0"/>
    <x v="10"/>
  </r>
  <r>
    <x v="5"/>
    <x v="5"/>
    <x v="0"/>
    <x v="0"/>
    <x v="11"/>
  </r>
  <r>
    <x v="6"/>
    <x v="6"/>
    <x v="0"/>
    <x v="0"/>
    <x v="12"/>
  </r>
  <r>
    <x v="6"/>
    <x v="6"/>
    <x v="1"/>
    <x v="0"/>
    <x v="13"/>
  </r>
  <r>
    <x v="7"/>
    <x v="7"/>
    <x v="0"/>
    <x v="0"/>
    <x v="14"/>
  </r>
  <r>
    <x v="7"/>
    <x v="7"/>
    <x v="1"/>
    <x v="0"/>
    <x v="15"/>
  </r>
  <r>
    <x v="8"/>
    <x v="8"/>
    <x v="0"/>
    <x v="0"/>
    <x v="16"/>
  </r>
  <r>
    <x v="8"/>
    <x v="8"/>
    <x v="1"/>
    <x v="0"/>
    <x v="17"/>
  </r>
  <r>
    <x v="9"/>
    <x v="9"/>
    <x v="1"/>
    <x v="0"/>
    <x v="18"/>
  </r>
  <r>
    <x v="9"/>
    <x v="9"/>
    <x v="0"/>
    <x v="0"/>
    <x v="19"/>
  </r>
  <r>
    <x v="10"/>
    <x v="10"/>
    <x v="1"/>
    <x v="0"/>
    <x v="20"/>
  </r>
  <r>
    <x v="10"/>
    <x v="10"/>
    <x v="0"/>
    <x v="0"/>
    <x v="21"/>
  </r>
  <r>
    <x v="11"/>
    <x v="11"/>
    <x v="1"/>
    <x v="0"/>
    <x v="22"/>
  </r>
  <r>
    <x v="11"/>
    <x v="11"/>
    <x v="0"/>
    <x v="0"/>
    <x v="23"/>
  </r>
  <r>
    <x v="12"/>
    <x v="12"/>
    <x v="0"/>
    <x v="0"/>
    <x v="24"/>
  </r>
  <r>
    <x v="12"/>
    <x v="12"/>
    <x v="1"/>
    <x v="0"/>
    <x v="25"/>
  </r>
  <r>
    <x v="13"/>
    <x v="13"/>
    <x v="0"/>
    <x v="0"/>
    <x v="26"/>
  </r>
  <r>
    <x v="13"/>
    <x v="13"/>
    <x v="1"/>
    <x v="0"/>
    <x v="27"/>
  </r>
  <r>
    <x v="14"/>
    <x v="14"/>
    <x v="1"/>
    <x v="0"/>
    <x v="28"/>
  </r>
  <r>
    <x v="14"/>
    <x v="14"/>
    <x v="0"/>
    <x v="0"/>
    <x v="29"/>
  </r>
  <r>
    <x v="15"/>
    <x v="15"/>
    <x v="0"/>
    <x v="0"/>
    <x v="30"/>
  </r>
  <r>
    <x v="15"/>
    <x v="15"/>
    <x v="1"/>
    <x v="0"/>
    <x v="31"/>
  </r>
  <r>
    <x v="16"/>
    <x v="16"/>
    <x v="1"/>
    <x v="0"/>
    <x v="32"/>
  </r>
  <r>
    <x v="16"/>
    <x v="16"/>
    <x v="0"/>
    <x v="0"/>
    <x v="33"/>
  </r>
  <r>
    <x v="17"/>
    <x v="17"/>
    <x v="1"/>
    <x v="0"/>
    <x v="34"/>
  </r>
  <r>
    <x v="17"/>
    <x v="17"/>
    <x v="0"/>
    <x v="0"/>
    <x v="35"/>
  </r>
  <r>
    <x v="18"/>
    <x v="18"/>
    <x v="1"/>
    <x v="0"/>
    <x v="9"/>
  </r>
  <r>
    <x v="18"/>
    <x v="18"/>
    <x v="0"/>
    <x v="0"/>
    <x v="36"/>
  </r>
  <r>
    <x v="19"/>
    <x v="19"/>
    <x v="1"/>
    <x v="0"/>
    <x v="37"/>
  </r>
  <r>
    <x v="19"/>
    <x v="19"/>
    <x v="0"/>
    <x v="0"/>
    <x v="38"/>
  </r>
  <r>
    <x v="20"/>
    <x v="20"/>
    <x v="0"/>
    <x v="0"/>
    <x v="39"/>
  </r>
  <r>
    <x v="20"/>
    <x v="20"/>
    <x v="1"/>
    <x v="0"/>
    <x v="40"/>
  </r>
  <r>
    <x v="21"/>
    <x v="21"/>
    <x v="0"/>
    <x v="0"/>
    <x v="41"/>
  </r>
  <r>
    <x v="21"/>
    <x v="21"/>
    <x v="1"/>
    <x v="0"/>
    <x v="42"/>
  </r>
  <r>
    <x v="22"/>
    <x v="22"/>
    <x v="0"/>
    <x v="0"/>
    <x v="43"/>
  </r>
  <r>
    <x v="22"/>
    <x v="22"/>
    <x v="1"/>
    <x v="0"/>
    <x v="44"/>
  </r>
  <r>
    <x v="23"/>
    <x v="23"/>
    <x v="0"/>
    <x v="0"/>
    <x v="45"/>
  </r>
  <r>
    <x v="23"/>
    <x v="23"/>
    <x v="1"/>
    <x v="0"/>
    <x v="46"/>
  </r>
  <r>
    <x v="24"/>
    <x v="24"/>
    <x v="0"/>
    <x v="0"/>
    <x v="47"/>
  </r>
  <r>
    <x v="24"/>
    <x v="24"/>
    <x v="1"/>
    <x v="0"/>
    <x v="48"/>
  </r>
  <r>
    <x v="25"/>
    <x v="25"/>
    <x v="1"/>
    <x v="0"/>
    <x v="49"/>
  </r>
  <r>
    <x v="25"/>
    <x v="25"/>
    <x v="0"/>
    <x v="0"/>
    <x v="50"/>
  </r>
  <r>
    <x v="26"/>
    <x v="26"/>
    <x v="0"/>
    <x v="0"/>
    <x v="51"/>
  </r>
  <r>
    <x v="26"/>
    <x v="26"/>
    <x v="1"/>
    <x v="0"/>
    <x v="52"/>
  </r>
  <r>
    <x v="27"/>
    <x v="27"/>
    <x v="0"/>
    <x v="0"/>
    <x v="53"/>
  </r>
  <r>
    <x v="27"/>
    <x v="27"/>
    <x v="1"/>
    <x v="0"/>
    <x v="54"/>
  </r>
  <r>
    <x v="28"/>
    <x v="28"/>
    <x v="1"/>
    <x v="0"/>
    <x v="55"/>
  </r>
  <r>
    <x v="28"/>
    <x v="28"/>
    <x v="0"/>
    <x v="0"/>
    <x v="56"/>
  </r>
  <r>
    <x v="29"/>
    <x v="29"/>
    <x v="0"/>
    <x v="0"/>
    <x v="57"/>
  </r>
  <r>
    <x v="29"/>
    <x v="29"/>
    <x v="1"/>
    <x v="0"/>
    <x v="58"/>
  </r>
  <r>
    <x v="30"/>
    <x v="30"/>
    <x v="1"/>
    <x v="0"/>
    <x v="59"/>
  </r>
  <r>
    <x v="30"/>
    <x v="30"/>
    <x v="0"/>
    <x v="0"/>
    <x v="60"/>
  </r>
  <r>
    <x v="31"/>
    <x v="31"/>
    <x v="1"/>
    <x v="0"/>
    <x v="61"/>
  </r>
  <r>
    <x v="31"/>
    <x v="31"/>
    <x v="0"/>
    <x v="0"/>
    <x v="62"/>
  </r>
  <r>
    <x v="32"/>
    <x v="32"/>
    <x v="0"/>
    <x v="0"/>
    <x v="63"/>
  </r>
  <r>
    <x v="32"/>
    <x v="32"/>
    <x v="1"/>
    <x v="0"/>
    <x v="64"/>
  </r>
  <r>
    <x v="33"/>
    <x v="33"/>
    <x v="0"/>
    <x v="0"/>
    <x v="65"/>
  </r>
  <r>
    <x v="33"/>
    <x v="33"/>
    <x v="1"/>
    <x v="0"/>
    <x v="66"/>
  </r>
  <r>
    <x v="34"/>
    <x v="34"/>
    <x v="1"/>
    <x v="0"/>
    <x v="67"/>
  </r>
  <r>
    <x v="34"/>
    <x v="34"/>
    <x v="0"/>
    <x v="0"/>
    <x v="68"/>
  </r>
  <r>
    <x v="35"/>
    <x v="35"/>
    <x v="0"/>
    <x v="0"/>
    <x v="69"/>
  </r>
  <r>
    <x v="35"/>
    <x v="35"/>
    <x v="1"/>
    <x v="0"/>
    <x v="70"/>
  </r>
  <r>
    <x v="36"/>
    <x v="36"/>
    <x v="1"/>
    <x v="0"/>
    <x v="71"/>
  </r>
  <r>
    <x v="36"/>
    <x v="36"/>
    <x v="0"/>
    <x v="0"/>
    <x v="72"/>
  </r>
  <r>
    <x v="37"/>
    <x v="37"/>
    <x v="1"/>
    <x v="0"/>
    <x v="73"/>
  </r>
  <r>
    <x v="37"/>
    <x v="37"/>
    <x v="0"/>
    <x v="0"/>
    <x v="74"/>
  </r>
  <r>
    <x v="38"/>
    <x v="38"/>
    <x v="1"/>
    <x v="0"/>
    <x v="75"/>
  </r>
  <r>
    <x v="38"/>
    <x v="38"/>
    <x v="0"/>
    <x v="0"/>
    <x v="76"/>
  </r>
  <r>
    <x v="39"/>
    <x v="39"/>
    <x v="1"/>
    <x v="0"/>
    <x v="77"/>
  </r>
  <r>
    <x v="39"/>
    <x v="39"/>
    <x v="0"/>
    <x v="0"/>
    <x v="78"/>
  </r>
  <r>
    <x v="40"/>
    <x v="40"/>
    <x v="0"/>
    <x v="0"/>
    <x v="79"/>
  </r>
  <r>
    <x v="40"/>
    <x v="40"/>
    <x v="1"/>
    <x v="0"/>
    <x v="80"/>
  </r>
  <r>
    <x v="41"/>
    <x v="41"/>
    <x v="0"/>
    <x v="0"/>
    <x v="81"/>
  </r>
  <r>
    <x v="41"/>
    <x v="41"/>
    <x v="1"/>
    <x v="0"/>
    <x v="82"/>
  </r>
  <r>
    <x v="42"/>
    <x v="42"/>
    <x v="1"/>
    <x v="0"/>
    <x v="83"/>
  </r>
  <r>
    <x v="42"/>
    <x v="42"/>
    <x v="0"/>
    <x v="0"/>
    <x v="84"/>
  </r>
  <r>
    <x v="43"/>
    <x v="43"/>
    <x v="1"/>
    <x v="0"/>
    <x v="85"/>
  </r>
  <r>
    <x v="43"/>
    <x v="43"/>
    <x v="0"/>
    <x v="0"/>
    <x v="86"/>
  </r>
  <r>
    <x v="44"/>
    <x v="44"/>
    <x v="0"/>
    <x v="0"/>
    <x v="87"/>
  </r>
  <r>
    <x v="44"/>
    <x v="44"/>
    <x v="1"/>
    <x v="0"/>
    <x v="88"/>
  </r>
  <r>
    <x v="45"/>
    <x v="45"/>
    <x v="1"/>
    <x v="0"/>
    <x v="89"/>
  </r>
  <r>
    <x v="45"/>
    <x v="45"/>
    <x v="0"/>
    <x v="0"/>
    <x v="90"/>
  </r>
  <r>
    <x v="46"/>
    <x v="46"/>
    <x v="0"/>
    <x v="0"/>
    <x v="75"/>
  </r>
  <r>
    <x v="46"/>
    <x v="46"/>
    <x v="1"/>
    <x v="0"/>
    <x v="91"/>
  </r>
  <r>
    <x v="47"/>
    <x v="47"/>
    <x v="1"/>
    <x v="0"/>
    <x v="92"/>
  </r>
  <r>
    <x v="47"/>
    <x v="47"/>
    <x v="0"/>
    <x v="0"/>
    <x v="93"/>
  </r>
  <r>
    <x v="48"/>
    <x v="48"/>
    <x v="1"/>
    <x v="0"/>
    <x v="15"/>
  </r>
  <r>
    <x v="48"/>
    <x v="48"/>
    <x v="0"/>
    <x v="0"/>
    <x v="94"/>
  </r>
  <r>
    <x v="49"/>
    <x v="49"/>
    <x v="0"/>
    <x v="0"/>
    <x v="95"/>
  </r>
  <r>
    <x v="49"/>
    <x v="49"/>
    <x v="1"/>
    <x v="0"/>
    <x v="96"/>
  </r>
  <r>
    <x v="50"/>
    <x v="50"/>
    <x v="1"/>
    <x v="0"/>
    <x v="97"/>
  </r>
  <r>
    <x v="50"/>
    <x v="50"/>
    <x v="0"/>
    <x v="0"/>
    <x v="98"/>
  </r>
  <r>
    <x v="51"/>
    <x v="51"/>
    <x v="1"/>
    <x v="0"/>
    <x v="99"/>
  </r>
  <r>
    <x v="51"/>
    <x v="51"/>
    <x v="0"/>
    <x v="0"/>
    <x v="100"/>
  </r>
  <r>
    <x v="52"/>
    <x v="52"/>
    <x v="0"/>
    <x v="0"/>
    <x v="101"/>
  </r>
  <r>
    <x v="52"/>
    <x v="52"/>
    <x v="1"/>
    <x v="0"/>
    <x v="102"/>
  </r>
  <r>
    <x v="53"/>
    <x v="53"/>
    <x v="1"/>
    <x v="0"/>
    <x v="103"/>
  </r>
  <r>
    <x v="53"/>
    <x v="53"/>
    <x v="0"/>
    <x v="0"/>
    <x v="104"/>
  </r>
  <r>
    <x v="54"/>
    <x v="54"/>
    <x v="0"/>
    <x v="0"/>
    <x v="105"/>
  </r>
  <r>
    <x v="54"/>
    <x v="54"/>
    <x v="1"/>
    <x v="0"/>
    <x v="106"/>
  </r>
  <r>
    <x v="55"/>
    <x v="55"/>
    <x v="0"/>
    <x v="0"/>
    <x v="107"/>
  </r>
  <r>
    <x v="55"/>
    <x v="55"/>
    <x v="1"/>
    <x v="0"/>
    <x v="108"/>
  </r>
  <r>
    <x v="56"/>
    <x v="56"/>
    <x v="1"/>
    <x v="0"/>
    <x v="109"/>
  </r>
  <r>
    <x v="56"/>
    <x v="56"/>
    <x v="0"/>
    <x v="0"/>
    <x v="110"/>
  </r>
  <r>
    <x v="57"/>
    <x v="57"/>
    <x v="0"/>
    <x v="0"/>
    <x v="111"/>
  </r>
  <r>
    <x v="57"/>
    <x v="57"/>
    <x v="1"/>
    <x v="0"/>
    <x v="112"/>
  </r>
  <r>
    <x v="58"/>
    <x v="58"/>
    <x v="1"/>
    <x v="0"/>
    <x v="46"/>
  </r>
  <r>
    <x v="58"/>
    <x v="58"/>
    <x v="0"/>
    <x v="0"/>
    <x v="113"/>
  </r>
  <r>
    <x v="59"/>
    <x v="59"/>
    <x v="0"/>
    <x v="0"/>
    <x v="114"/>
  </r>
  <r>
    <x v="59"/>
    <x v="59"/>
    <x v="1"/>
    <x v="0"/>
    <x v="115"/>
  </r>
  <r>
    <x v="60"/>
    <x v="60"/>
    <x v="0"/>
    <x v="0"/>
    <x v="116"/>
  </r>
  <r>
    <x v="60"/>
    <x v="60"/>
    <x v="1"/>
    <x v="0"/>
    <x v="117"/>
  </r>
  <r>
    <x v="61"/>
    <x v="61"/>
    <x v="1"/>
    <x v="0"/>
    <x v="118"/>
  </r>
  <r>
    <x v="61"/>
    <x v="61"/>
    <x v="0"/>
    <x v="0"/>
    <x v="119"/>
  </r>
  <r>
    <x v="62"/>
    <x v="62"/>
    <x v="1"/>
    <x v="0"/>
    <x v="120"/>
  </r>
  <r>
    <x v="62"/>
    <x v="62"/>
    <x v="0"/>
    <x v="0"/>
    <x v="121"/>
  </r>
  <r>
    <x v="63"/>
    <x v="63"/>
    <x v="1"/>
    <x v="0"/>
    <x v="122"/>
  </r>
  <r>
    <x v="63"/>
    <x v="63"/>
    <x v="0"/>
    <x v="0"/>
    <x v="116"/>
  </r>
  <r>
    <x v="64"/>
    <x v="64"/>
    <x v="0"/>
    <x v="0"/>
    <x v="123"/>
  </r>
  <r>
    <x v="64"/>
    <x v="64"/>
    <x v="1"/>
    <x v="0"/>
    <x v="124"/>
  </r>
  <r>
    <x v="65"/>
    <x v="65"/>
    <x v="1"/>
    <x v="0"/>
    <x v="125"/>
  </r>
  <r>
    <x v="65"/>
    <x v="65"/>
    <x v="0"/>
    <x v="0"/>
    <x v="126"/>
  </r>
  <r>
    <x v="66"/>
    <x v="66"/>
    <x v="0"/>
    <x v="0"/>
    <x v="127"/>
  </r>
  <r>
    <x v="66"/>
    <x v="66"/>
    <x v="1"/>
    <x v="0"/>
    <x v="128"/>
  </r>
  <r>
    <x v="67"/>
    <x v="67"/>
    <x v="1"/>
    <x v="0"/>
    <x v="129"/>
  </r>
  <r>
    <x v="67"/>
    <x v="67"/>
    <x v="0"/>
    <x v="0"/>
    <x v="130"/>
  </r>
  <r>
    <x v="68"/>
    <x v="68"/>
    <x v="0"/>
    <x v="0"/>
    <x v="131"/>
  </r>
  <r>
    <x v="68"/>
    <x v="68"/>
    <x v="1"/>
    <x v="0"/>
    <x v="132"/>
  </r>
  <r>
    <x v="69"/>
    <x v="69"/>
    <x v="1"/>
    <x v="0"/>
    <x v="133"/>
  </r>
  <r>
    <x v="69"/>
    <x v="69"/>
    <x v="0"/>
    <x v="0"/>
    <x v="134"/>
  </r>
  <r>
    <x v="70"/>
    <x v="70"/>
    <x v="1"/>
    <x v="0"/>
    <x v="9"/>
  </r>
  <r>
    <x v="70"/>
    <x v="70"/>
    <x v="0"/>
    <x v="0"/>
    <x v="135"/>
  </r>
  <r>
    <x v="71"/>
    <x v="71"/>
    <x v="0"/>
    <x v="0"/>
    <x v="136"/>
  </r>
  <r>
    <x v="71"/>
    <x v="71"/>
    <x v="1"/>
    <x v="0"/>
    <x v="137"/>
  </r>
  <r>
    <x v="72"/>
    <x v="72"/>
    <x v="1"/>
    <x v="0"/>
    <x v="138"/>
  </r>
  <r>
    <x v="72"/>
    <x v="72"/>
    <x v="0"/>
    <x v="0"/>
    <x v="139"/>
  </r>
  <r>
    <x v="73"/>
    <x v="73"/>
    <x v="0"/>
    <x v="0"/>
    <x v="140"/>
  </r>
  <r>
    <x v="73"/>
    <x v="73"/>
    <x v="1"/>
    <x v="0"/>
    <x v="124"/>
  </r>
  <r>
    <x v="74"/>
    <x v="74"/>
    <x v="1"/>
    <x v="0"/>
    <x v="141"/>
  </r>
  <r>
    <x v="74"/>
    <x v="74"/>
    <x v="0"/>
    <x v="0"/>
    <x v="142"/>
  </r>
  <r>
    <x v="75"/>
    <x v="75"/>
    <x v="0"/>
    <x v="0"/>
    <x v="143"/>
  </r>
  <r>
    <x v="75"/>
    <x v="75"/>
    <x v="1"/>
    <x v="0"/>
    <x v="144"/>
  </r>
  <r>
    <x v="76"/>
    <x v="76"/>
    <x v="0"/>
    <x v="0"/>
    <x v="145"/>
  </r>
  <r>
    <x v="76"/>
    <x v="76"/>
    <x v="1"/>
    <x v="0"/>
    <x v="82"/>
  </r>
  <r>
    <x v="77"/>
    <x v="77"/>
    <x v="0"/>
    <x v="0"/>
    <x v="146"/>
  </r>
  <r>
    <x v="77"/>
    <x v="77"/>
    <x v="1"/>
    <x v="0"/>
    <x v="147"/>
  </r>
  <r>
    <x v="78"/>
    <x v="78"/>
    <x v="0"/>
    <x v="0"/>
    <x v="148"/>
  </r>
  <r>
    <x v="78"/>
    <x v="78"/>
    <x v="1"/>
    <x v="0"/>
    <x v="128"/>
  </r>
  <r>
    <x v="79"/>
    <x v="79"/>
    <x v="1"/>
    <x v="0"/>
    <x v="149"/>
  </r>
  <r>
    <x v="79"/>
    <x v="79"/>
    <x v="0"/>
    <x v="0"/>
    <x v="150"/>
  </r>
  <r>
    <x v="80"/>
    <x v="80"/>
    <x v="0"/>
    <x v="0"/>
    <x v="151"/>
  </r>
  <r>
    <x v="80"/>
    <x v="80"/>
    <x v="1"/>
    <x v="0"/>
    <x v="152"/>
  </r>
  <r>
    <x v="81"/>
    <x v="81"/>
    <x v="0"/>
    <x v="0"/>
    <x v="153"/>
  </r>
  <r>
    <x v="81"/>
    <x v="81"/>
    <x v="1"/>
    <x v="0"/>
    <x v="154"/>
  </r>
  <r>
    <x v="82"/>
    <x v="82"/>
    <x v="1"/>
    <x v="0"/>
    <x v="155"/>
  </r>
  <r>
    <x v="82"/>
    <x v="82"/>
    <x v="0"/>
    <x v="0"/>
    <x v="156"/>
  </r>
  <r>
    <x v="83"/>
    <x v="83"/>
    <x v="1"/>
    <x v="0"/>
    <x v="157"/>
  </r>
  <r>
    <x v="83"/>
    <x v="83"/>
    <x v="0"/>
    <x v="0"/>
    <x v="158"/>
  </r>
  <r>
    <x v="84"/>
    <x v="84"/>
    <x v="0"/>
    <x v="0"/>
    <x v="159"/>
  </r>
  <r>
    <x v="84"/>
    <x v="84"/>
    <x v="1"/>
    <x v="0"/>
    <x v="160"/>
  </r>
  <r>
    <x v="85"/>
    <x v="85"/>
    <x v="1"/>
    <x v="0"/>
    <x v="109"/>
  </r>
  <r>
    <x v="85"/>
    <x v="85"/>
    <x v="0"/>
    <x v="0"/>
    <x v="104"/>
  </r>
  <r>
    <x v="86"/>
    <x v="86"/>
    <x v="1"/>
    <x v="0"/>
    <x v="161"/>
  </r>
  <r>
    <x v="86"/>
    <x v="86"/>
    <x v="0"/>
    <x v="0"/>
    <x v="162"/>
  </r>
  <r>
    <x v="87"/>
    <x v="87"/>
    <x v="1"/>
    <x v="0"/>
    <x v="163"/>
  </r>
  <r>
    <x v="87"/>
    <x v="87"/>
    <x v="0"/>
    <x v="0"/>
    <x v="164"/>
  </r>
  <r>
    <x v="88"/>
    <x v="88"/>
    <x v="1"/>
    <x v="0"/>
    <x v="165"/>
  </r>
  <r>
    <x v="88"/>
    <x v="88"/>
    <x v="0"/>
    <x v="0"/>
    <x v="166"/>
  </r>
  <r>
    <x v="89"/>
    <x v="89"/>
    <x v="1"/>
    <x v="0"/>
    <x v="167"/>
  </r>
  <r>
    <x v="89"/>
    <x v="89"/>
    <x v="0"/>
    <x v="0"/>
    <x v="168"/>
  </r>
  <r>
    <x v="90"/>
    <x v="90"/>
    <x v="1"/>
    <x v="0"/>
    <x v="169"/>
  </r>
  <r>
    <x v="90"/>
    <x v="90"/>
    <x v="0"/>
    <x v="0"/>
    <x v="170"/>
  </r>
  <r>
    <x v="91"/>
    <x v="91"/>
    <x v="1"/>
    <x v="0"/>
    <x v="171"/>
  </r>
  <r>
    <x v="91"/>
    <x v="91"/>
    <x v="0"/>
    <x v="0"/>
    <x v="172"/>
  </r>
  <r>
    <x v="92"/>
    <x v="92"/>
    <x v="0"/>
    <x v="0"/>
    <x v="62"/>
  </r>
  <r>
    <x v="92"/>
    <x v="92"/>
    <x v="1"/>
    <x v="0"/>
    <x v="173"/>
  </r>
  <r>
    <x v="93"/>
    <x v="93"/>
    <x v="1"/>
    <x v="0"/>
    <x v="174"/>
  </r>
  <r>
    <x v="93"/>
    <x v="93"/>
    <x v="0"/>
    <x v="0"/>
    <x v="175"/>
  </r>
  <r>
    <x v="94"/>
    <x v="94"/>
    <x v="0"/>
    <x v="0"/>
    <x v="176"/>
  </r>
  <r>
    <x v="94"/>
    <x v="94"/>
    <x v="1"/>
    <x v="0"/>
    <x v="177"/>
  </r>
  <r>
    <x v="95"/>
    <x v="95"/>
    <x v="0"/>
    <x v="0"/>
    <x v="178"/>
  </r>
  <r>
    <x v="95"/>
    <x v="95"/>
    <x v="1"/>
    <x v="0"/>
    <x v="109"/>
  </r>
  <r>
    <x v="96"/>
    <x v="96"/>
    <x v="0"/>
    <x v="0"/>
    <x v="179"/>
  </r>
  <r>
    <x v="96"/>
    <x v="96"/>
    <x v="1"/>
    <x v="0"/>
    <x v="180"/>
  </r>
  <r>
    <x v="97"/>
    <x v="97"/>
    <x v="0"/>
    <x v="0"/>
    <x v="181"/>
  </r>
  <r>
    <x v="97"/>
    <x v="97"/>
    <x v="1"/>
    <x v="0"/>
    <x v="182"/>
  </r>
  <r>
    <x v="98"/>
    <x v="98"/>
    <x v="1"/>
    <x v="0"/>
    <x v="183"/>
  </r>
  <r>
    <x v="98"/>
    <x v="98"/>
    <x v="0"/>
    <x v="0"/>
    <x v="184"/>
  </r>
  <r>
    <x v="99"/>
    <x v="99"/>
    <x v="1"/>
    <x v="0"/>
    <x v="185"/>
  </r>
  <r>
    <x v="99"/>
    <x v="99"/>
    <x v="0"/>
    <x v="0"/>
    <x v="186"/>
  </r>
  <r>
    <x v="100"/>
    <x v="100"/>
    <x v="1"/>
    <x v="0"/>
    <x v="157"/>
  </r>
  <r>
    <x v="100"/>
    <x v="100"/>
    <x v="0"/>
    <x v="0"/>
    <x v="187"/>
  </r>
  <r>
    <x v="101"/>
    <x v="101"/>
    <x v="1"/>
    <x v="0"/>
    <x v="157"/>
  </r>
  <r>
    <x v="101"/>
    <x v="101"/>
    <x v="0"/>
    <x v="0"/>
    <x v="188"/>
  </r>
  <r>
    <x v="102"/>
    <x v="102"/>
    <x v="0"/>
    <x v="0"/>
    <x v="189"/>
  </r>
  <r>
    <x v="102"/>
    <x v="102"/>
    <x v="1"/>
    <x v="0"/>
    <x v="190"/>
  </r>
  <r>
    <x v="103"/>
    <x v="103"/>
    <x v="0"/>
    <x v="0"/>
    <x v="191"/>
  </r>
  <r>
    <x v="103"/>
    <x v="103"/>
    <x v="1"/>
    <x v="0"/>
    <x v="192"/>
  </r>
  <r>
    <x v="104"/>
    <x v="104"/>
    <x v="1"/>
    <x v="0"/>
    <x v="193"/>
  </r>
  <r>
    <x v="104"/>
    <x v="104"/>
    <x v="0"/>
    <x v="0"/>
    <x v="83"/>
  </r>
  <r>
    <x v="105"/>
    <x v="105"/>
    <x v="1"/>
    <x v="0"/>
    <x v="194"/>
  </r>
  <r>
    <x v="105"/>
    <x v="105"/>
    <x v="0"/>
    <x v="0"/>
    <x v="195"/>
  </r>
  <r>
    <x v="106"/>
    <x v="106"/>
    <x v="1"/>
    <x v="0"/>
    <x v="196"/>
  </r>
  <r>
    <x v="106"/>
    <x v="106"/>
    <x v="0"/>
    <x v="0"/>
    <x v="197"/>
  </r>
  <r>
    <x v="107"/>
    <x v="107"/>
    <x v="1"/>
    <x v="0"/>
    <x v="198"/>
  </r>
  <r>
    <x v="107"/>
    <x v="107"/>
    <x v="0"/>
    <x v="0"/>
    <x v="199"/>
  </r>
  <r>
    <x v="108"/>
    <x v="108"/>
    <x v="1"/>
    <x v="0"/>
    <x v="169"/>
  </r>
  <r>
    <x v="108"/>
    <x v="108"/>
    <x v="0"/>
    <x v="0"/>
    <x v="200"/>
  </r>
  <r>
    <x v="109"/>
    <x v="109"/>
    <x v="0"/>
    <x v="0"/>
    <x v="201"/>
  </r>
  <r>
    <x v="109"/>
    <x v="109"/>
    <x v="1"/>
    <x v="0"/>
    <x v="202"/>
  </r>
  <r>
    <x v="110"/>
    <x v="110"/>
    <x v="0"/>
    <x v="0"/>
    <x v="203"/>
  </r>
  <r>
    <x v="110"/>
    <x v="110"/>
    <x v="1"/>
    <x v="0"/>
    <x v="204"/>
  </r>
  <r>
    <x v="111"/>
    <x v="111"/>
    <x v="0"/>
    <x v="0"/>
    <x v="205"/>
  </r>
  <r>
    <x v="111"/>
    <x v="111"/>
    <x v="1"/>
    <x v="0"/>
    <x v="206"/>
  </r>
  <r>
    <x v="112"/>
    <x v="112"/>
    <x v="0"/>
    <x v="0"/>
    <x v="207"/>
  </r>
  <r>
    <x v="112"/>
    <x v="112"/>
    <x v="1"/>
    <x v="0"/>
    <x v="1"/>
  </r>
  <r>
    <x v="113"/>
    <x v="113"/>
    <x v="0"/>
    <x v="0"/>
    <x v="208"/>
  </r>
  <r>
    <x v="113"/>
    <x v="113"/>
    <x v="1"/>
    <x v="0"/>
    <x v="207"/>
  </r>
  <r>
    <x v="114"/>
    <x v="114"/>
    <x v="1"/>
    <x v="0"/>
    <x v="209"/>
  </r>
  <r>
    <x v="114"/>
    <x v="114"/>
    <x v="0"/>
    <x v="0"/>
    <x v="210"/>
  </r>
  <r>
    <x v="115"/>
    <x v="115"/>
    <x v="1"/>
    <x v="0"/>
    <x v="211"/>
  </r>
  <r>
    <x v="115"/>
    <x v="115"/>
    <x v="0"/>
    <x v="0"/>
    <x v="212"/>
  </r>
  <r>
    <x v="116"/>
    <x v="116"/>
    <x v="0"/>
    <x v="0"/>
    <x v="108"/>
  </r>
  <r>
    <x v="116"/>
    <x v="116"/>
    <x v="1"/>
    <x v="0"/>
    <x v="213"/>
  </r>
  <r>
    <x v="117"/>
    <x v="117"/>
    <x v="0"/>
    <x v="0"/>
    <x v="214"/>
  </r>
  <r>
    <x v="117"/>
    <x v="117"/>
    <x v="1"/>
    <x v="0"/>
    <x v="155"/>
  </r>
  <r>
    <x v="118"/>
    <x v="118"/>
    <x v="1"/>
    <x v="0"/>
    <x v="215"/>
  </r>
  <r>
    <x v="118"/>
    <x v="118"/>
    <x v="0"/>
    <x v="0"/>
    <x v="173"/>
  </r>
  <r>
    <x v="119"/>
    <x v="119"/>
    <x v="1"/>
    <x v="0"/>
    <x v="216"/>
  </r>
  <r>
    <x v="119"/>
    <x v="119"/>
    <x v="0"/>
    <x v="0"/>
    <x v="217"/>
  </r>
  <r>
    <x v="120"/>
    <x v="120"/>
    <x v="0"/>
    <x v="0"/>
    <x v="218"/>
  </r>
  <r>
    <x v="120"/>
    <x v="120"/>
    <x v="1"/>
    <x v="0"/>
    <x v="52"/>
  </r>
  <r>
    <x v="121"/>
    <x v="121"/>
    <x v="0"/>
    <x v="0"/>
    <x v="219"/>
  </r>
  <r>
    <x v="121"/>
    <x v="121"/>
    <x v="1"/>
    <x v="0"/>
    <x v="220"/>
  </r>
  <r>
    <x v="122"/>
    <x v="122"/>
    <x v="1"/>
    <x v="0"/>
    <x v="221"/>
  </r>
  <r>
    <x v="122"/>
    <x v="122"/>
    <x v="0"/>
    <x v="0"/>
    <x v="222"/>
  </r>
  <r>
    <x v="123"/>
    <x v="123"/>
    <x v="0"/>
    <x v="0"/>
    <x v="223"/>
  </r>
  <r>
    <x v="123"/>
    <x v="123"/>
    <x v="1"/>
    <x v="0"/>
    <x v="157"/>
  </r>
  <r>
    <x v="124"/>
    <x v="124"/>
    <x v="1"/>
    <x v="0"/>
    <x v="207"/>
  </r>
  <r>
    <x v="124"/>
    <x v="124"/>
    <x v="0"/>
    <x v="0"/>
    <x v="224"/>
  </r>
  <r>
    <x v="125"/>
    <x v="125"/>
    <x v="1"/>
    <x v="0"/>
    <x v="225"/>
  </r>
  <r>
    <x v="125"/>
    <x v="125"/>
    <x v="0"/>
    <x v="0"/>
    <x v="226"/>
  </r>
  <r>
    <x v="126"/>
    <x v="126"/>
    <x v="1"/>
    <x v="0"/>
    <x v="227"/>
  </r>
  <r>
    <x v="126"/>
    <x v="126"/>
    <x v="0"/>
    <x v="0"/>
    <x v="228"/>
  </r>
  <r>
    <x v="127"/>
    <x v="127"/>
    <x v="1"/>
    <x v="0"/>
    <x v="91"/>
  </r>
  <r>
    <x v="127"/>
    <x v="127"/>
    <x v="0"/>
    <x v="0"/>
    <x v="229"/>
  </r>
  <r>
    <x v="128"/>
    <x v="128"/>
    <x v="0"/>
    <x v="0"/>
    <x v="230"/>
  </r>
  <r>
    <x v="128"/>
    <x v="128"/>
    <x v="1"/>
    <x v="0"/>
    <x v="231"/>
  </r>
  <r>
    <x v="129"/>
    <x v="129"/>
    <x v="0"/>
    <x v="0"/>
    <x v="219"/>
  </r>
  <r>
    <x v="129"/>
    <x v="129"/>
    <x v="1"/>
    <x v="0"/>
    <x v="232"/>
  </r>
  <r>
    <x v="130"/>
    <x v="130"/>
    <x v="1"/>
    <x v="0"/>
    <x v="233"/>
  </r>
  <r>
    <x v="130"/>
    <x v="130"/>
    <x v="0"/>
    <x v="0"/>
    <x v="2"/>
  </r>
  <r>
    <x v="131"/>
    <x v="131"/>
    <x v="0"/>
    <x v="0"/>
    <x v="234"/>
  </r>
  <r>
    <x v="131"/>
    <x v="131"/>
    <x v="1"/>
    <x v="0"/>
    <x v="220"/>
  </r>
  <r>
    <x v="132"/>
    <x v="132"/>
    <x v="1"/>
    <x v="0"/>
    <x v="235"/>
  </r>
  <r>
    <x v="132"/>
    <x v="132"/>
    <x v="0"/>
    <x v="0"/>
    <x v="236"/>
  </r>
  <r>
    <x v="133"/>
    <x v="133"/>
    <x v="0"/>
    <x v="0"/>
    <x v="237"/>
  </r>
  <r>
    <x v="133"/>
    <x v="133"/>
    <x v="1"/>
    <x v="0"/>
    <x v="238"/>
  </r>
  <r>
    <x v="134"/>
    <x v="134"/>
    <x v="0"/>
    <x v="0"/>
    <x v="239"/>
  </r>
  <r>
    <x v="134"/>
    <x v="134"/>
    <x v="1"/>
    <x v="0"/>
    <x v="240"/>
  </r>
  <r>
    <x v="135"/>
    <x v="135"/>
    <x v="0"/>
    <x v="0"/>
    <x v="241"/>
  </r>
  <r>
    <x v="135"/>
    <x v="135"/>
    <x v="1"/>
    <x v="0"/>
    <x v="132"/>
  </r>
  <r>
    <x v="136"/>
    <x v="136"/>
    <x v="1"/>
    <x v="0"/>
    <x v="242"/>
  </r>
  <r>
    <x v="136"/>
    <x v="136"/>
    <x v="0"/>
    <x v="0"/>
    <x v="243"/>
  </r>
  <r>
    <x v="137"/>
    <x v="137"/>
    <x v="1"/>
    <x v="0"/>
    <x v="244"/>
  </r>
  <r>
    <x v="137"/>
    <x v="137"/>
    <x v="0"/>
    <x v="0"/>
    <x v="15"/>
  </r>
  <r>
    <x v="138"/>
    <x v="138"/>
    <x v="1"/>
    <x v="0"/>
    <x v="64"/>
  </r>
  <r>
    <x v="138"/>
    <x v="138"/>
    <x v="0"/>
    <x v="0"/>
    <x v="245"/>
  </r>
  <r>
    <x v="139"/>
    <x v="139"/>
    <x v="0"/>
    <x v="0"/>
    <x v="246"/>
  </r>
  <r>
    <x v="139"/>
    <x v="139"/>
    <x v="1"/>
    <x v="0"/>
    <x v="28"/>
  </r>
  <r>
    <x v="140"/>
    <x v="140"/>
    <x v="0"/>
    <x v="0"/>
    <x v="247"/>
  </r>
  <r>
    <x v="140"/>
    <x v="140"/>
    <x v="1"/>
    <x v="0"/>
    <x v="248"/>
  </r>
  <r>
    <x v="141"/>
    <x v="141"/>
    <x v="1"/>
    <x v="0"/>
    <x v="249"/>
  </r>
  <r>
    <x v="141"/>
    <x v="141"/>
    <x v="0"/>
    <x v="0"/>
    <x v="250"/>
  </r>
  <r>
    <x v="142"/>
    <x v="142"/>
    <x v="0"/>
    <x v="0"/>
    <x v="177"/>
  </r>
  <r>
    <x v="142"/>
    <x v="142"/>
    <x v="1"/>
    <x v="0"/>
    <x v="244"/>
  </r>
  <r>
    <x v="143"/>
    <x v="143"/>
    <x v="1"/>
    <x v="0"/>
    <x v="155"/>
  </r>
  <r>
    <x v="143"/>
    <x v="143"/>
    <x v="0"/>
    <x v="0"/>
    <x v="251"/>
  </r>
  <r>
    <x v="144"/>
    <x v="144"/>
    <x v="0"/>
    <x v="0"/>
    <x v="252"/>
  </r>
  <r>
    <x v="144"/>
    <x v="144"/>
    <x v="1"/>
    <x v="0"/>
    <x v="25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7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D150" firstHeaderRow="1" firstDataRow="2" firstDataCol="1"/>
  <pivotFields count="5">
    <pivotField axis="axisRow" compact="0" outline="0" subtotalTop="0" showAll="0" includeNewItemsInFilter="1">
      <items count="14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3">
        <item x="1"/>
        <item x="0"/>
        <item t="default"/>
      </items>
    </pivotField>
    <pivotField compact="0" outline="0" subtotalTop="0" showAll="0" includeNewItemsInFilter="1"/>
    <pivotField dataField="1" compact="0" outline="0" subtotalTop="0" showAll="0" includeNewItemsInFilter="1">
      <items count="255">
        <item x="155"/>
        <item x="251"/>
        <item x="156"/>
        <item x="240"/>
        <item x="214"/>
        <item x="253"/>
        <item x="242"/>
        <item x="28"/>
        <item x="231"/>
        <item x="248"/>
        <item x="249"/>
        <item x="233"/>
        <item x="238"/>
        <item x="192"/>
        <item x="9"/>
        <item x="91"/>
        <item x="97"/>
        <item x="73"/>
        <item x="232"/>
        <item x="52"/>
        <item x="216"/>
        <item x="132"/>
        <item x="193"/>
        <item x="250"/>
        <item x="71"/>
        <item x="215"/>
        <item x="149"/>
        <item x="152"/>
        <item x="244"/>
        <item x="211"/>
        <item x="96"/>
        <item x="209"/>
        <item x="163"/>
        <item x="213"/>
        <item x="169"/>
        <item x="196"/>
        <item x="92"/>
        <item x="174"/>
        <item x="89"/>
        <item x="34"/>
        <item x="42"/>
        <item x="106"/>
        <item x="82"/>
        <item x="117"/>
        <item x="190"/>
        <item x="200"/>
        <item x="128"/>
        <item x="67"/>
        <item x="25"/>
        <item x="165"/>
        <item x="75"/>
        <item x="206"/>
        <item x="103"/>
        <item x="58"/>
        <item x="177"/>
        <item x="185"/>
        <item x="64"/>
        <item x="161"/>
        <item x="144"/>
        <item x="137"/>
        <item x="220"/>
        <item x="183"/>
        <item x="204"/>
        <item x="31"/>
        <item x="207"/>
        <item x="1"/>
        <item x="245"/>
        <item x="225"/>
        <item x="237"/>
        <item x="17"/>
        <item x="37"/>
        <item x="182"/>
        <item x="160"/>
        <item x="147"/>
        <item x="61"/>
        <item x="241"/>
        <item x="15"/>
        <item x="4"/>
        <item x="229"/>
        <item x="175"/>
        <item x="99"/>
        <item x="124"/>
        <item x="54"/>
        <item x="210"/>
        <item x="157"/>
        <item x="122"/>
        <item x="173"/>
        <item x="88"/>
        <item x="83"/>
        <item x="85"/>
        <item x="246"/>
        <item x="109"/>
        <item x="252"/>
        <item x="243"/>
        <item x="20"/>
        <item x="141"/>
        <item x="218"/>
        <item x="178"/>
        <item x="115"/>
        <item x="194"/>
        <item x="154"/>
        <item x="95"/>
        <item x="171"/>
        <item x="112"/>
        <item x="205"/>
        <item x="66"/>
        <item x="227"/>
        <item x="72"/>
        <item x="223"/>
        <item x="167"/>
        <item x="46"/>
        <item x="131"/>
        <item x="228"/>
        <item x="108"/>
        <item x="202"/>
        <item x="98"/>
        <item x="12"/>
        <item x="247"/>
        <item x="143"/>
        <item x="55"/>
        <item x="191"/>
        <item x="102"/>
        <item x="118"/>
        <item x="230"/>
        <item x="150"/>
        <item x="70"/>
        <item x="26"/>
        <item x="148"/>
        <item x="198"/>
        <item x="184"/>
        <item x="18"/>
        <item x="212"/>
        <item x="189"/>
        <item x="80"/>
        <item x="166"/>
        <item x="159"/>
        <item x="90"/>
        <item x="203"/>
        <item x="53"/>
        <item x="217"/>
        <item x="222"/>
        <item x="221"/>
        <item x="107"/>
        <item x="40"/>
        <item x="2"/>
        <item x="125"/>
        <item x="74"/>
        <item x="49"/>
        <item x="139"/>
        <item x="181"/>
        <item x="239"/>
        <item x="170"/>
        <item x="158"/>
        <item x="234"/>
        <item x="68"/>
        <item x="116"/>
        <item x="93"/>
        <item x="208"/>
        <item x="153"/>
        <item x="172"/>
        <item x="134"/>
        <item x="29"/>
        <item x="62"/>
        <item x="219"/>
        <item x="8"/>
        <item x="201"/>
        <item x="187"/>
        <item x="164"/>
        <item x="168"/>
        <item x="104"/>
        <item x="63"/>
        <item x="48"/>
        <item x="6"/>
        <item x="38"/>
        <item x="24"/>
        <item x="30"/>
        <item x="140"/>
        <item x="86"/>
        <item x="87"/>
        <item x="195"/>
        <item x="16"/>
        <item x="224"/>
        <item x="50"/>
        <item x="180"/>
        <item x="78"/>
        <item x="94"/>
        <item x="111"/>
        <item x="162"/>
        <item x="113"/>
        <item x="114"/>
        <item x="226"/>
        <item x="236"/>
        <item x="59"/>
        <item x="176"/>
        <item x="235"/>
        <item x="41"/>
        <item x="5"/>
        <item x="0"/>
        <item x="51"/>
        <item x="76"/>
        <item x="179"/>
        <item x="127"/>
        <item x="100"/>
        <item x="35"/>
        <item x="56"/>
        <item x="36"/>
        <item x="79"/>
        <item x="135"/>
        <item x="110"/>
        <item x="133"/>
        <item x="199"/>
        <item x="33"/>
        <item x="39"/>
        <item x="119"/>
        <item x="197"/>
        <item x="120"/>
        <item x="101"/>
        <item x="186"/>
        <item x="69"/>
        <item x="84"/>
        <item x="44"/>
        <item x="188"/>
        <item x="130"/>
        <item x="145"/>
        <item x="57"/>
        <item x="77"/>
        <item x="146"/>
        <item x="43"/>
        <item x="19"/>
        <item x="81"/>
        <item x="123"/>
        <item x="21"/>
        <item x="65"/>
        <item x="126"/>
        <item x="13"/>
        <item x="121"/>
        <item x="136"/>
        <item x="45"/>
        <item x="14"/>
        <item x="105"/>
        <item x="142"/>
        <item x="3"/>
        <item x="10"/>
        <item x="138"/>
        <item x="60"/>
        <item x="151"/>
        <item x="27"/>
        <item x="32"/>
        <item x="22"/>
        <item x="47"/>
        <item x="11"/>
        <item x="129"/>
        <item x="7"/>
        <item x="23"/>
        <item t="default"/>
      </items>
    </pivotField>
  </pivotFields>
  <rowFields count="1">
    <field x="0"/>
  </rowFields>
  <rowItems count="1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求和项:数量" fld="4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wmf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Z140"/>
  <sheetViews>
    <sheetView workbookViewId="0">
      <selection activeCell="O146" sqref="O146"/>
    </sheetView>
  </sheetViews>
  <sheetFormatPr defaultColWidth="9.14285714285714" defaultRowHeight="22" customHeight="1"/>
  <cols>
    <col min="3" max="3" width="35.1428571428571" customWidth="1"/>
    <col min="6" max="7" width="14.2857142857143" style="26" hidden="1" customWidth="1"/>
    <col min="8" max="9" width="9.14285714285714" hidden="1" customWidth="1"/>
    <col min="10" max="11" width="13.4285714285714" hidden="1" customWidth="1"/>
    <col min="12" max="12" width="9.14285714285714" hidden="1" customWidth="1"/>
    <col min="13" max="13" width="19" style="26" hidden="1" customWidth="1"/>
    <col min="14" max="14" width="11.5714285714286" style="26" customWidth="1"/>
    <col min="15" max="17" width="10.8571428571429" style="26" customWidth="1"/>
    <col min="18" max="18" width="10.8571428571429" style="26" hidden="1" customWidth="1"/>
    <col min="19" max="20" width="10.8571428571429" style="26" customWidth="1"/>
    <col min="23" max="23" width="29.1428571428571" customWidth="1"/>
    <col min="24" max="26" width="15" customWidth="1"/>
  </cols>
  <sheetData>
    <row r="1" s="16" customFormat="1" customHeight="1" spans="1:26">
      <c r="A1" s="27" t="s">
        <v>0</v>
      </c>
      <c r="B1" s="28" t="s">
        <v>1</v>
      </c>
      <c r="C1" s="28" t="s">
        <v>2</v>
      </c>
      <c r="D1" s="28" t="s">
        <v>3</v>
      </c>
      <c r="E1" s="29"/>
      <c r="F1" s="30" t="s">
        <v>4</v>
      </c>
      <c r="G1" s="30" t="s">
        <v>5</v>
      </c>
      <c r="H1" s="18"/>
      <c r="I1" s="18"/>
      <c r="J1" s="30" t="s">
        <v>4</v>
      </c>
      <c r="K1" s="18" t="s">
        <v>5</v>
      </c>
      <c r="L1" s="17" t="s">
        <v>6</v>
      </c>
      <c r="M1" s="35" t="s">
        <v>7</v>
      </c>
      <c r="N1" s="17" t="s">
        <v>8</v>
      </c>
      <c r="O1" s="17" t="s">
        <v>4</v>
      </c>
      <c r="P1" s="17" t="s">
        <v>5</v>
      </c>
      <c r="Q1" s="17" t="s">
        <v>9</v>
      </c>
      <c r="R1" s="17" t="s">
        <v>10</v>
      </c>
      <c r="S1" s="17" t="s">
        <v>10</v>
      </c>
      <c r="T1" s="17" t="s">
        <v>11</v>
      </c>
      <c r="U1" s="17" t="s">
        <v>12</v>
      </c>
      <c r="V1" s="37"/>
      <c r="W1" s="38" t="s">
        <v>13</v>
      </c>
      <c r="X1" s="38"/>
      <c r="Y1" s="38"/>
      <c r="Z1" s="38"/>
    </row>
    <row r="2" hidden="1" customHeight="1" spans="1:26">
      <c r="A2" s="27">
        <v>1</v>
      </c>
      <c r="B2" s="31">
        <v>307</v>
      </c>
      <c r="C2" s="28" t="s">
        <v>14</v>
      </c>
      <c r="D2" s="31" t="s">
        <v>15</v>
      </c>
      <c r="E2" s="32" t="s">
        <v>16</v>
      </c>
      <c r="F2" s="18">
        <v>32974</v>
      </c>
      <c r="G2" s="18">
        <v>861</v>
      </c>
      <c r="H2" s="18">
        <v>7350</v>
      </c>
      <c r="I2" s="18">
        <v>5073</v>
      </c>
      <c r="J2" s="18">
        <v>20551</v>
      </c>
      <c r="K2" s="18">
        <v>861</v>
      </c>
      <c r="L2" s="18">
        <v>20982</v>
      </c>
      <c r="M2" s="18">
        <v>22030</v>
      </c>
      <c r="N2" s="36">
        <f t="shared" ref="N2:N8" si="0">M2/4</f>
        <v>5507.5</v>
      </c>
      <c r="O2" s="17">
        <v>2776</v>
      </c>
      <c r="P2" s="17">
        <v>2003</v>
      </c>
      <c r="Q2" s="39">
        <f t="shared" ref="Q2:Q8" si="1">(O2+P2/2)/N2</f>
        <v>0.68588288697231</v>
      </c>
      <c r="R2" s="40">
        <f>(O2-2100)*0.8</f>
        <v>540.8</v>
      </c>
      <c r="S2" s="40">
        <f>ROUND(R2,1)</f>
        <v>540.8</v>
      </c>
      <c r="T2" s="36"/>
      <c r="U2" s="18">
        <f>S2+T2</f>
        <v>540.8</v>
      </c>
      <c r="W2" s="38"/>
      <c r="X2" s="38"/>
      <c r="Y2" s="38"/>
      <c r="Z2" s="38"/>
    </row>
    <row r="3" hidden="1" customHeight="1" spans="1:26">
      <c r="A3" s="27">
        <v>2</v>
      </c>
      <c r="B3" s="31">
        <v>582</v>
      </c>
      <c r="C3" s="28" t="s">
        <v>17</v>
      </c>
      <c r="D3" s="31" t="s">
        <v>18</v>
      </c>
      <c r="E3" s="32" t="s">
        <v>19</v>
      </c>
      <c r="F3" s="18">
        <v>952</v>
      </c>
      <c r="G3" s="18">
        <v>237</v>
      </c>
      <c r="H3" s="18"/>
      <c r="I3" s="18"/>
      <c r="J3" s="18">
        <v>952</v>
      </c>
      <c r="K3" s="18">
        <v>237</v>
      </c>
      <c r="L3" s="18">
        <v>1071</v>
      </c>
      <c r="M3" s="18">
        <v>1180</v>
      </c>
      <c r="N3" s="36">
        <f t="shared" si="0"/>
        <v>295</v>
      </c>
      <c r="O3" s="17">
        <v>62</v>
      </c>
      <c r="P3" s="17">
        <v>30</v>
      </c>
      <c r="Q3" s="39">
        <f t="shared" si="1"/>
        <v>0.261016949152542</v>
      </c>
      <c r="R3" s="40">
        <f>O3*0.8</f>
        <v>49.6</v>
      </c>
      <c r="S3" s="40">
        <f t="shared" ref="S3:S34" si="2">ROUND(R3,1)</f>
        <v>49.6</v>
      </c>
      <c r="T3" s="36"/>
      <c r="U3" s="18">
        <f t="shared" ref="U3:U34" si="3">S3+T3</f>
        <v>49.6</v>
      </c>
      <c r="W3" s="38"/>
      <c r="X3" s="38"/>
      <c r="Y3" s="38"/>
      <c r="Z3" s="38"/>
    </row>
    <row r="4" hidden="1" customHeight="1" spans="1:26">
      <c r="A4" s="27">
        <v>3</v>
      </c>
      <c r="B4" s="31">
        <v>517</v>
      </c>
      <c r="C4" s="28" t="s">
        <v>20</v>
      </c>
      <c r="D4" s="31" t="s">
        <v>21</v>
      </c>
      <c r="E4" s="32" t="s">
        <v>19</v>
      </c>
      <c r="F4" s="18">
        <v>775</v>
      </c>
      <c r="G4" s="18">
        <v>161</v>
      </c>
      <c r="H4" s="18"/>
      <c r="I4" s="18"/>
      <c r="J4" s="18">
        <v>775</v>
      </c>
      <c r="K4" s="18">
        <v>161</v>
      </c>
      <c r="L4" s="18">
        <v>856</v>
      </c>
      <c r="M4" s="18">
        <v>940</v>
      </c>
      <c r="N4" s="36">
        <f t="shared" si="0"/>
        <v>235</v>
      </c>
      <c r="O4" s="17">
        <v>56</v>
      </c>
      <c r="P4" s="17">
        <v>14</v>
      </c>
      <c r="Q4" s="39">
        <f t="shared" si="1"/>
        <v>0.268085106382979</v>
      </c>
      <c r="R4" s="40">
        <f>O4*0.8</f>
        <v>44.8</v>
      </c>
      <c r="S4" s="40">
        <f t="shared" si="2"/>
        <v>44.8</v>
      </c>
      <c r="T4" s="36"/>
      <c r="U4" s="18">
        <f t="shared" si="3"/>
        <v>44.8</v>
      </c>
      <c r="W4" s="38"/>
      <c r="X4" s="38"/>
      <c r="Y4" s="38"/>
      <c r="Z4" s="38"/>
    </row>
    <row r="5" hidden="1" customHeight="1" spans="1:26">
      <c r="A5" s="27">
        <v>4</v>
      </c>
      <c r="B5" s="31">
        <v>337</v>
      </c>
      <c r="C5" s="28" t="s">
        <v>22</v>
      </c>
      <c r="D5" s="31" t="s">
        <v>21</v>
      </c>
      <c r="E5" s="32" t="s">
        <v>19</v>
      </c>
      <c r="F5" s="18">
        <v>4262</v>
      </c>
      <c r="G5" s="18">
        <v>211</v>
      </c>
      <c r="H5" s="18"/>
      <c r="I5" s="18"/>
      <c r="J5" s="18">
        <v>4262</v>
      </c>
      <c r="K5" s="18">
        <v>211</v>
      </c>
      <c r="L5" s="18">
        <v>4368</v>
      </c>
      <c r="M5" s="18">
        <v>4810</v>
      </c>
      <c r="N5" s="36">
        <f t="shared" si="0"/>
        <v>1202.5</v>
      </c>
      <c r="O5" s="17">
        <v>92</v>
      </c>
      <c r="P5" s="17">
        <v>10</v>
      </c>
      <c r="Q5" s="39">
        <f t="shared" si="1"/>
        <v>0.0806652806652807</v>
      </c>
      <c r="R5" s="40">
        <f>O5*0.8</f>
        <v>73.6</v>
      </c>
      <c r="S5" s="40">
        <f t="shared" si="2"/>
        <v>73.6</v>
      </c>
      <c r="T5" s="36"/>
      <c r="U5" s="18">
        <f t="shared" si="3"/>
        <v>73.6</v>
      </c>
      <c r="W5" s="38"/>
      <c r="X5" s="38"/>
      <c r="Y5" s="38"/>
      <c r="Z5" s="38"/>
    </row>
    <row r="6" hidden="1" customHeight="1" spans="1:26">
      <c r="A6" s="27">
        <v>5</v>
      </c>
      <c r="B6" s="31">
        <v>750</v>
      </c>
      <c r="C6" s="28" t="s">
        <v>23</v>
      </c>
      <c r="D6" s="31" t="s">
        <v>15</v>
      </c>
      <c r="E6" s="32" t="s">
        <v>19</v>
      </c>
      <c r="F6" s="18">
        <v>2048</v>
      </c>
      <c r="G6" s="18">
        <v>203</v>
      </c>
      <c r="H6" s="18"/>
      <c r="I6" s="18"/>
      <c r="J6" s="18">
        <v>2048</v>
      </c>
      <c r="K6" s="18">
        <v>203</v>
      </c>
      <c r="L6" s="18">
        <v>2150</v>
      </c>
      <c r="M6" s="18">
        <v>2370</v>
      </c>
      <c r="N6" s="36">
        <f t="shared" si="0"/>
        <v>592.5</v>
      </c>
      <c r="O6" s="17">
        <v>214</v>
      </c>
      <c r="P6" s="17">
        <v>22</v>
      </c>
      <c r="Q6" s="39">
        <f t="shared" si="1"/>
        <v>0.379746835443038</v>
      </c>
      <c r="R6" s="40">
        <f>O6*0.8</f>
        <v>171.2</v>
      </c>
      <c r="S6" s="40">
        <f t="shared" si="2"/>
        <v>171.2</v>
      </c>
      <c r="T6" s="36"/>
      <c r="U6" s="18">
        <f t="shared" si="3"/>
        <v>171.2</v>
      </c>
      <c r="W6" s="38"/>
      <c r="X6" s="38"/>
      <c r="Y6" s="38"/>
      <c r="Z6" s="38"/>
    </row>
    <row r="7" hidden="1" customHeight="1" spans="1:26">
      <c r="A7" s="27">
        <v>6</v>
      </c>
      <c r="B7" s="33">
        <v>114685</v>
      </c>
      <c r="C7" s="31" t="s">
        <v>24</v>
      </c>
      <c r="D7" s="31" t="s">
        <v>21</v>
      </c>
      <c r="E7" s="32" t="s">
        <v>19</v>
      </c>
      <c r="F7" s="18">
        <v>326</v>
      </c>
      <c r="G7" s="18">
        <v>303</v>
      </c>
      <c r="H7" s="18"/>
      <c r="I7" s="18"/>
      <c r="J7" s="18">
        <v>326</v>
      </c>
      <c r="K7" s="18">
        <v>303</v>
      </c>
      <c r="L7" s="18">
        <v>478</v>
      </c>
      <c r="M7" s="18">
        <v>530</v>
      </c>
      <c r="N7" s="36">
        <f t="shared" si="0"/>
        <v>132.5</v>
      </c>
      <c r="O7" s="17">
        <v>52</v>
      </c>
      <c r="P7" s="17">
        <v>12</v>
      </c>
      <c r="Q7" s="39">
        <f t="shared" si="1"/>
        <v>0.437735849056604</v>
      </c>
      <c r="R7" s="40">
        <f>O7*0.8</f>
        <v>41.6</v>
      </c>
      <c r="S7" s="40">
        <f t="shared" si="2"/>
        <v>41.6</v>
      </c>
      <c r="T7" s="36"/>
      <c r="U7" s="18">
        <f t="shared" si="3"/>
        <v>41.6</v>
      </c>
      <c r="W7" s="38"/>
      <c r="X7" s="38"/>
      <c r="Y7" s="38"/>
      <c r="Z7" s="38"/>
    </row>
    <row r="8" hidden="1" customHeight="1" spans="1:21">
      <c r="A8" s="27">
        <v>7</v>
      </c>
      <c r="B8" s="31">
        <v>343</v>
      </c>
      <c r="C8" s="28" t="s">
        <v>25</v>
      </c>
      <c r="D8" s="31" t="s">
        <v>18</v>
      </c>
      <c r="E8" s="32" t="s">
        <v>19</v>
      </c>
      <c r="F8" s="18">
        <v>3135</v>
      </c>
      <c r="G8" s="18">
        <v>251.05</v>
      </c>
      <c r="H8" s="18"/>
      <c r="I8" s="18"/>
      <c r="J8" s="18">
        <v>3135</v>
      </c>
      <c r="K8" s="18">
        <v>251.05</v>
      </c>
      <c r="L8" s="18">
        <v>3261</v>
      </c>
      <c r="M8" s="18">
        <v>3590</v>
      </c>
      <c r="N8" s="36">
        <f t="shared" si="0"/>
        <v>897.5</v>
      </c>
      <c r="O8" s="17">
        <v>1117</v>
      </c>
      <c r="P8" s="17">
        <v>3</v>
      </c>
      <c r="Q8" s="39">
        <f t="shared" si="1"/>
        <v>1.24623955431755</v>
      </c>
      <c r="R8" s="40">
        <f>O8*1</f>
        <v>1117</v>
      </c>
      <c r="S8" s="40">
        <f t="shared" si="2"/>
        <v>1117</v>
      </c>
      <c r="T8" s="36">
        <f>(O8-N8)*0.2</f>
        <v>43.9</v>
      </c>
      <c r="U8" s="18">
        <f t="shared" si="3"/>
        <v>1160.9</v>
      </c>
    </row>
    <row r="9" hidden="1" customHeight="1" spans="1:21">
      <c r="A9" s="27">
        <v>13</v>
      </c>
      <c r="B9" s="31">
        <v>365</v>
      </c>
      <c r="C9" s="28" t="s">
        <v>26</v>
      </c>
      <c r="D9" s="31" t="s">
        <v>18</v>
      </c>
      <c r="E9" s="32" t="s">
        <v>27</v>
      </c>
      <c r="F9" s="18">
        <v>1398</v>
      </c>
      <c r="G9" s="18">
        <v>64</v>
      </c>
      <c r="H9" s="18"/>
      <c r="I9" s="18"/>
      <c r="J9" s="18">
        <v>1398</v>
      </c>
      <c r="K9" s="18">
        <v>64</v>
      </c>
      <c r="L9" s="18">
        <v>1430</v>
      </c>
      <c r="M9" s="18">
        <v>1570</v>
      </c>
      <c r="N9" s="36">
        <f t="shared" ref="N9:N29" si="4">M9/4</f>
        <v>392.5</v>
      </c>
      <c r="O9" s="17">
        <v>114</v>
      </c>
      <c r="P9" s="17">
        <v>6</v>
      </c>
      <c r="Q9" s="39">
        <f t="shared" ref="Q9:Q29" si="5">(O9+P9/2)/N9</f>
        <v>0.298089171974522</v>
      </c>
      <c r="R9" s="40">
        <f t="shared" ref="R9:R26" si="6">O9*0.8</f>
        <v>91.2</v>
      </c>
      <c r="S9" s="40">
        <f t="shared" si="2"/>
        <v>91.2</v>
      </c>
      <c r="T9" s="36"/>
      <c r="U9" s="18">
        <f t="shared" si="3"/>
        <v>91.2</v>
      </c>
    </row>
    <row r="10" hidden="1" customHeight="1" spans="1:21">
      <c r="A10" s="27">
        <v>14</v>
      </c>
      <c r="B10" s="31">
        <v>385</v>
      </c>
      <c r="C10" s="28" t="s">
        <v>28</v>
      </c>
      <c r="D10" s="31" t="s">
        <v>29</v>
      </c>
      <c r="E10" s="32" t="s">
        <v>27</v>
      </c>
      <c r="F10" s="18">
        <v>24705</v>
      </c>
      <c r="G10" s="18">
        <v>806</v>
      </c>
      <c r="H10" s="18"/>
      <c r="I10" s="18"/>
      <c r="J10" s="18">
        <v>24705</v>
      </c>
      <c r="K10" s="18">
        <v>806</v>
      </c>
      <c r="L10" s="18">
        <v>25108</v>
      </c>
      <c r="M10" s="18">
        <v>26360</v>
      </c>
      <c r="N10" s="36">
        <f t="shared" si="4"/>
        <v>6590</v>
      </c>
      <c r="O10" s="17">
        <v>643</v>
      </c>
      <c r="P10" s="17">
        <v>4</v>
      </c>
      <c r="Q10" s="39">
        <f t="shared" si="5"/>
        <v>0.0978755690440061</v>
      </c>
      <c r="R10" s="40">
        <f t="shared" si="6"/>
        <v>514.4</v>
      </c>
      <c r="S10" s="40">
        <f t="shared" si="2"/>
        <v>514.4</v>
      </c>
      <c r="T10" s="36"/>
      <c r="U10" s="18">
        <f t="shared" si="3"/>
        <v>514.4</v>
      </c>
    </row>
    <row r="11" hidden="1" customHeight="1" spans="1:26">
      <c r="A11" s="27">
        <v>15</v>
      </c>
      <c r="B11" s="31">
        <v>111400</v>
      </c>
      <c r="C11" s="28" t="s">
        <v>30</v>
      </c>
      <c r="D11" s="31" t="s">
        <v>31</v>
      </c>
      <c r="E11" s="32" t="s">
        <v>27</v>
      </c>
      <c r="F11" s="18">
        <v>220</v>
      </c>
      <c r="G11" s="18">
        <v>103</v>
      </c>
      <c r="H11" s="18"/>
      <c r="I11" s="18"/>
      <c r="J11" s="18">
        <v>220</v>
      </c>
      <c r="K11" s="18">
        <v>103</v>
      </c>
      <c r="L11" s="18">
        <v>400</v>
      </c>
      <c r="M11" s="18">
        <v>440</v>
      </c>
      <c r="N11" s="36">
        <f t="shared" si="4"/>
        <v>110</v>
      </c>
      <c r="O11" s="17">
        <v>22</v>
      </c>
      <c r="P11" s="17">
        <v>2</v>
      </c>
      <c r="Q11" s="39">
        <f t="shared" si="5"/>
        <v>0.209090909090909</v>
      </c>
      <c r="R11" s="40">
        <f t="shared" si="6"/>
        <v>17.6</v>
      </c>
      <c r="S11" s="40">
        <f t="shared" si="2"/>
        <v>17.6</v>
      </c>
      <c r="T11" s="36"/>
      <c r="U11" s="18">
        <f t="shared" si="3"/>
        <v>17.6</v>
      </c>
      <c r="W11" s="41" t="s">
        <v>32</v>
      </c>
      <c r="X11" s="42"/>
      <c r="Y11" s="42"/>
      <c r="Z11" s="47"/>
    </row>
    <row r="12" hidden="1" customHeight="1" spans="1:26">
      <c r="A12" s="27">
        <v>16</v>
      </c>
      <c r="B12" s="31">
        <v>373</v>
      </c>
      <c r="C12" s="28" t="s">
        <v>33</v>
      </c>
      <c r="D12" s="31" t="s">
        <v>21</v>
      </c>
      <c r="E12" s="32" t="s">
        <v>27</v>
      </c>
      <c r="F12" s="18">
        <v>1251</v>
      </c>
      <c r="G12" s="18">
        <v>124</v>
      </c>
      <c r="H12" s="18"/>
      <c r="I12" s="18"/>
      <c r="J12" s="18">
        <v>1251</v>
      </c>
      <c r="K12" s="18">
        <v>124</v>
      </c>
      <c r="L12" s="18">
        <v>1313</v>
      </c>
      <c r="M12" s="18">
        <v>1440</v>
      </c>
      <c r="N12" s="36">
        <f t="shared" si="4"/>
        <v>360</v>
      </c>
      <c r="O12" s="17">
        <v>73</v>
      </c>
      <c r="P12" s="17">
        <v>8</v>
      </c>
      <c r="Q12" s="39">
        <f t="shared" si="5"/>
        <v>0.213888888888889</v>
      </c>
      <c r="R12" s="40">
        <f t="shared" si="6"/>
        <v>58.4</v>
      </c>
      <c r="S12" s="40">
        <f t="shared" si="2"/>
        <v>58.4</v>
      </c>
      <c r="T12" s="36"/>
      <c r="U12" s="18">
        <f t="shared" si="3"/>
        <v>58.4</v>
      </c>
      <c r="W12" s="43"/>
      <c r="X12" s="44"/>
      <c r="Y12" s="44"/>
      <c r="Z12" s="48"/>
    </row>
    <row r="13" hidden="1" customHeight="1" spans="1:26">
      <c r="A13" s="27">
        <v>17</v>
      </c>
      <c r="B13" s="31">
        <v>379</v>
      </c>
      <c r="C13" s="28" t="s">
        <v>34</v>
      </c>
      <c r="D13" s="31" t="s">
        <v>18</v>
      </c>
      <c r="E13" s="32" t="s">
        <v>27</v>
      </c>
      <c r="F13" s="18">
        <v>4092</v>
      </c>
      <c r="G13" s="18">
        <v>318</v>
      </c>
      <c r="H13" s="18"/>
      <c r="I13" s="18"/>
      <c r="J13" s="18">
        <v>4092</v>
      </c>
      <c r="K13" s="18">
        <v>318</v>
      </c>
      <c r="L13" s="18">
        <v>4251</v>
      </c>
      <c r="M13" s="18">
        <v>4680</v>
      </c>
      <c r="N13" s="36">
        <f t="shared" si="4"/>
        <v>1170</v>
      </c>
      <c r="O13" s="17">
        <v>90</v>
      </c>
      <c r="P13" s="17">
        <v>8</v>
      </c>
      <c r="Q13" s="39">
        <f t="shared" si="5"/>
        <v>0.0803418803418803</v>
      </c>
      <c r="R13" s="40">
        <f t="shared" si="6"/>
        <v>72</v>
      </c>
      <c r="S13" s="40">
        <f t="shared" si="2"/>
        <v>72</v>
      </c>
      <c r="T13" s="36"/>
      <c r="U13" s="18">
        <f t="shared" si="3"/>
        <v>72</v>
      </c>
      <c r="W13" s="43"/>
      <c r="X13" s="44"/>
      <c r="Y13" s="44"/>
      <c r="Z13" s="48"/>
    </row>
    <row r="14" hidden="1" customHeight="1" spans="1:26">
      <c r="A14" s="27">
        <v>18</v>
      </c>
      <c r="B14" s="31">
        <v>513</v>
      </c>
      <c r="C14" s="28" t="s">
        <v>35</v>
      </c>
      <c r="D14" s="31" t="s">
        <v>18</v>
      </c>
      <c r="E14" s="32" t="s">
        <v>27</v>
      </c>
      <c r="F14" s="18">
        <v>1991</v>
      </c>
      <c r="G14" s="18">
        <v>154</v>
      </c>
      <c r="H14" s="18"/>
      <c r="I14" s="18"/>
      <c r="J14" s="18">
        <v>1991</v>
      </c>
      <c r="K14" s="18">
        <v>154</v>
      </c>
      <c r="L14" s="18">
        <v>2068</v>
      </c>
      <c r="M14" s="18">
        <v>2280</v>
      </c>
      <c r="N14" s="36">
        <f t="shared" si="4"/>
        <v>570</v>
      </c>
      <c r="O14" s="17">
        <v>60</v>
      </c>
      <c r="P14" s="17">
        <v>4</v>
      </c>
      <c r="Q14" s="39">
        <f t="shared" si="5"/>
        <v>0.108771929824561</v>
      </c>
      <c r="R14" s="40">
        <f t="shared" si="6"/>
        <v>48</v>
      </c>
      <c r="S14" s="40">
        <f t="shared" si="2"/>
        <v>48</v>
      </c>
      <c r="T14" s="36"/>
      <c r="U14" s="18">
        <f t="shared" si="3"/>
        <v>48</v>
      </c>
      <c r="W14" s="43"/>
      <c r="X14" s="44"/>
      <c r="Y14" s="44"/>
      <c r="Z14" s="48"/>
    </row>
    <row r="15" hidden="1" customHeight="1" spans="1:26">
      <c r="A15" s="27">
        <v>19</v>
      </c>
      <c r="B15" s="31">
        <v>581</v>
      </c>
      <c r="C15" s="28" t="s">
        <v>36</v>
      </c>
      <c r="D15" s="31" t="s">
        <v>37</v>
      </c>
      <c r="E15" s="32" t="s">
        <v>38</v>
      </c>
      <c r="F15" s="18">
        <v>1819</v>
      </c>
      <c r="G15" s="18">
        <v>233</v>
      </c>
      <c r="H15" s="18"/>
      <c r="I15" s="18"/>
      <c r="J15" s="18">
        <v>1819</v>
      </c>
      <c r="K15" s="18">
        <v>233</v>
      </c>
      <c r="L15" s="18">
        <v>1936</v>
      </c>
      <c r="M15" s="18">
        <v>2130</v>
      </c>
      <c r="N15" s="36">
        <f t="shared" si="4"/>
        <v>532.5</v>
      </c>
      <c r="O15" s="17">
        <v>80</v>
      </c>
      <c r="P15" s="17">
        <v>0</v>
      </c>
      <c r="Q15" s="39">
        <f t="shared" si="5"/>
        <v>0.150234741784038</v>
      </c>
      <c r="R15" s="40">
        <f t="shared" si="6"/>
        <v>64</v>
      </c>
      <c r="S15" s="40">
        <f t="shared" si="2"/>
        <v>64</v>
      </c>
      <c r="T15" s="36"/>
      <c r="U15" s="18">
        <f t="shared" si="3"/>
        <v>64</v>
      </c>
      <c r="W15" s="43"/>
      <c r="X15" s="44"/>
      <c r="Y15" s="44"/>
      <c r="Z15" s="48"/>
    </row>
    <row r="16" hidden="1" customHeight="1" spans="1:26">
      <c r="A16" s="27">
        <v>20</v>
      </c>
      <c r="B16" s="31">
        <v>730</v>
      </c>
      <c r="C16" s="28" t="s">
        <v>39</v>
      </c>
      <c r="D16" s="31" t="s">
        <v>37</v>
      </c>
      <c r="E16" s="32" t="s">
        <v>38</v>
      </c>
      <c r="F16" s="18">
        <v>3060</v>
      </c>
      <c r="G16" s="18">
        <v>218</v>
      </c>
      <c r="H16" s="18"/>
      <c r="I16" s="18"/>
      <c r="J16" s="18">
        <v>3060</v>
      </c>
      <c r="K16" s="18">
        <v>218</v>
      </c>
      <c r="L16" s="18">
        <v>3169</v>
      </c>
      <c r="M16" s="18">
        <v>3490</v>
      </c>
      <c r="N16" s="36">
        <f t="shared" si="4"/>
        <v>872.5</v>
      </c>
      <c r="O16" s="17">
        <v>310</v>
      </c>
      <c r="P16" s="17">
        <v>367</v>
      </c>
      <c r="Q16" s="39">
        <f t="shared" si="5"/>
        <v>0.565616045845272</v>
      </c>
      <c r="R16" s="40">
        <f t="shared" si="6"/>
        <v>248</v>
      </c>
      <c r="S16" s="40">
        <f t="shared" si="2"/>
        <v>248</v>
      </c>
      <c r="T16" s="36"/>
      <c r="U16" s="18">
        <f t="shared" si="3"/>
        <v>248</v>
      </c>
      <c r="W16" s="45"/>
      <c r="X16" s="46"/>
      <c r="Y16" s="46"/>
      <c r="Z16" s="49"/>
    </row>
    <row r="17" hidden="1" customHeight="1" spans="1:21">
      <c r="A17" s="27">
        <v>21</v>
      </c>
      <c r="B17" s="31">
        <v>546</v>
      </c>
      <c r="C17" s="28" t="s">
        <v>40</v>
      </c>
      <c r="D17" s="31" t="s">
        <v>21</v>
      </c>
      <c r="E17" s="32" t="s">
        <v>38</v>
      </c>
      <c r="F17" s="18">
        <v>1682</v>
      </c>
      <c r="G17" s="18">
        <v>412</v>
      </c>
      <c r="H17" s="18"/>
      <c r="I17" s="18"/>
      <c r="J17" s="18">
        <v>1682</v>
      </c>
      <c r="K17" s="18">
        <v>412</v>
      </c>
      <c r="L17" s="18">
        <v>1888</v>
      </c>
      <c r="M17" s="18">
        <v>2080</v>
      </c>
      <c r="N17" s="36">
        <f t="shared" si="4"/>
        <v>520</v>
      </c>
      <c r="O17" s="17">
        <v>77</v>
      </c>
      <c r="P17" s="17">
        <v>21</v>
      </c>
      <c r="Q17" s="39">
        <f t="shared" si="5"/>
        <v>0.168269230769231</v>
      </c>
      <c r="R17" s="40">
        <f t="shared" si="6"/>
        <v>61.6</v>
      </c>
      <c r="S17" s="40">
        <f t="shared" si="2"/>
        <v>61.6</v>
      </c>
      <c r="T17" s="36"/>
      <c r="U17" s="18">
        <f t="shared" si="3"/>
        <v>61.6</v>
      </c>
    </row>
    <row r="18" hidden="1" customHeight="1" spans="1:21">
      <c r="A18" s="27">
        <v>22</v>
      </c>
      <c r="B18" s="31">
        <v>511</v>
      </c>
      <c r="C18" s="28" t="s">
        <v>41</v>
      </c>
      <c r="D18" s="31" t="s">
        <v>21</v>
      </c>
      <c r="E18" s="32" t="s">
        <v>38</v>
      </c>
      <c r="F18" s="18">
        <v>1389</v>
      </c>
      <c r="G18" s="18">
        <v>358</v>
      </c>
      <c r="H18" s="18"/>
      <c r="I18" s="18"/>
      <c r="J18" s="18">
        <v>1389</v>
      </c>
      <c r="K18" s="18">
        <v>358</v>
      </c>
      <c r="L18" s="18">
        <v>1568</v>
      </c>
      <c r="M18" s="18">
        <v>1730</v>
      </c>
      <c r="N18" s="36">
        <f t="shared" si="4"/>
        <v>432.5</v>
      </c>
      <c r="O18" s="17">
        <v>125</v>
      </c>
      <c r="P18" s="17">
        <v>34</v>
      </c>
      <c r="Q18" s="39">
        <f t="shared" si="5"/>
        <v>0.328323699421965</v>
      </c>
      <c r="R18" s="40">
        <f t="shared" si="6"/>
        <v>100</v>
      </c>
      <c r="S18" s="40">
        <f t="shared" si="2"/>
        <v>100</v>
      </c>
      <c r="T18" s="36"/>
      <c r="U18" s="18">
        <f t="shared" si="3"/>
        <v>100</v>
      </c>
    </row>
    <row r="19" hidden="1" customHeight="1" spans="1:21">
      <c r="A19" s="27">
        <v>23</v>
      </c>
      <c r="B19" s="31">
        <v>737</v>
      </c>
      <c r="C19" s="28" t="s">
        <v>42</v>
      </c>
      <c r="D19" s="31" t="s">
        <v>43</v>
      </c>
      <c r="E19" s="32" t="s">
        <v>38</v>
      </c>
      <c r="F19" s="18">
        <v>1883</v>
      </c>
      <c r="G19" s="18">
        <v>31560</v>
      </c>
      <c r="H19" s="18"/>
      <c r="I19" s="18"/>
      <c r="J19" s="18">
        <v>1883</v>
      </c>
      <c r="K19" s="18">
        <v>31560</v>
      </c>
      <c r="L19" s="18">
        <v>17663</v>
      </c>
      <c r="M19" s="18">
        <v>18550</v>
      </c>
      <c r="N19" s="36">
        <f t="shared" si="4"/>
        <v>4637.5</v>
      </c>
      <c r="O19" s="17">
        <v>82</v>
      </c>
      <c r="P19" s="17">
        <v>22</v>
      </c>
      <c r="Q19" s="39">
        <f t="shared" si="5"/>
        <v>0.0200539083557951</v>
      </c>
      <c r="R19" s="40">
        <f t="shared" si="6"/>
        <v>65.6</v>
      </c>
      <c r="S19" s="40">
        <f t="shared" si="2"/>
        <v>65.6</v>
      </c>
      <c r="T19" s="36"/>
      <c r="U19" s="18">
        <f t="shared" si="3"/>
        <v>65.6</v>
      </c>
    </row>
    <row r="20" hidden="1" customHeight="1" spans="1:21">
      <c r="A20" s="27">
        <v>24</v>
      </c>
      <c r="B20" s="31">
        <v>514</v>
      </c>
      <c r="C20" s="28" t="s">
        <v>44</v>
      </c>
      <c r="D20" s="31" t="s">
        <v>29</v>
      </c>
      <c r="E20" s="32" t="s">
        <v>38</v>
      </c>
      <c r="F20" s="18">
        <v>5744</v>
      </c>
      <c r="G20" s="18">
        <v>1191</v>
      </c>
      <c r="H20" s="18"/>
      <c r="I20" s="18"/>
      <c r="J20" s="18">
        <v>5744</v>
      </c>
      <c r="K20" s="18">
        <v>1191</v>
      </c>
      <c r="L20" s="18">
        <v>6340</v>
      </c>
      <c r="M20" s="18">
        <v>6970</v>
      </c>
      <c r="N20" s="36">
        <f t="shared" si="4"/>
        <v>1742.5</v>
      </c>
      <c r="O20" s="17">
        <v>239</v>
      </c>
      <c r="P20" s="17">
        <v>21</v>
      </c>
      <c r="Q20" s="39">
        <f t="shared" si="5"/>
        <v>0.143185078909613</v>
      </c>
      <c r="R20" s="40">
        <f t="shared" si="6"/>
        <v>191.2</v>
      </c>
      <c r="S20" s="40">
        <f t="shared" si="2"/>
        <v>191.2</v>
      </c>
      <c r="T20" s="36"/>
      <c r="U20" s="18">
        <f t="shared" si="3"/>
        <v>191.2</v>
      </c>
    </row>
    <row r="21" hidden="1" customHeight="1" spans="1:21">
      <c r="A21" s="27">
        <v>25</v>
      </c>
      <c r="B21" s="31">
        <v>578</v>
      </c>
      <c r="C21" s="28" t="s">
        <v>45</v>
      </c>
      <c r="D21" s="31" t="s">
        <v>37</v>
      </c>
      <c r="E21" s="32" t="s">
        <v>38</v>
      </c>
      <c r="F21" s="18">
        <v>2751</v>
      </c>
      <c r="G21" s="18">
        <v>126</v>
      </c>
      <c r="H21" s="18"/>
      <c r="I21" s="18"/>
      <c r="J21" s="18">
        <v>2751</v>
      </c>
      <c r="K21" s="18">
        <v>126</v>
      </c>
      <c r="L21" s="18">
        <v>2814</v>
      </c>
      <c r="M21" s="18">
        <v>3100</v>
      </c>
      <c r="N21" s="36">
        <f t="shared" si="4"/>
        <v>775</v>
      </c>
      <c r="O21" s="17">
        <v>64</v>
      </c>
      <c r="P21" s="17">
        <v>2</v>
      </c>
      <c r="Q21" s="39">
        <f t="shared" si="5"/>
        <v>0.0838709677419355</v>
      </c>
      <c r="R21" s="40">
        <f t="shared" si="6"/>
        <v>51.2</v>
      </c>
      <c r="S21" s="40">
        <f t="shared" si="2"/>
        <v>51.2</v>
      </c>
      <c r="T21" s="36"/>
      <c r="U21" s="18">
        <f t="shared" si="3"/>
        <v>51.2</v>
      </c>
    </row>
    <row r="22" hidden="1" customHeight="1" spans="1:21">
      <c r="A22" s="27">
        <v>26</v>
      </c>
      <c r="B22" s="31">
        <v>107658</v>
      </c>
      <c r="C22" s="28" t="s">
        <v>46</v>
      </c>
      <c r="D22" s="31" t="s">
        <v>37</v>
      </c>
      <c r="E22" s="32" t="s">
        <v>38</v>
      </c>
      <c r="F22" s="18">
        <v>1441</v>
      </c>
      <c r="G22" s="18">
        <v>436</v>
      </c>
      <c r="H22" s="18"/>
      <c r="I22" s="18"/>
      <c r="J22" s="18">
        <v>1441</v>
      </c>
      <c r="K22" s="18">
        <v>436</v>
      </c>
      <c r="L22" s="18">
        <v>1659</v>
      </c>
      <c r="M22" s="18">
        <v>1830</v>
      </c>
      <c r="N22" s="36">
        <f t="shared" si="4"/>
        <v>457.5</v>
      </c>
      <c r="O22" s="17">
        <v>103</v>
      </c>
      <c r="P22" s="17">
        <v>31</v>
      </c>
      <c r="Q22" s="39">
        <f t="shared" si="5"/>
        <v>0.259016393442623</v>
      </c>
      <c r="R22" s="40">
        <f t="shared" si="6"/>
        <v>82.4</v>
      </c>
      <c r="S22" s="40">
        <f t="shared" si="2"/>
        <v>82.4</v>
      </c>
      <c r="T22" s="36"/>
      <c r="U22" s="18">
        <f t="shared" si="3"/>
        <v>82.4</v>
      </c>
    </row>
    <row r="23" hidden="1" customHeight="1" spans="1:21">
      <c r="A23" s="27">
        <v>27</v>
      </c>
      <c r="B23" s="31">
        <v>724</v>
      </c>
      <c r="C23" s="28" t="s">
        <v>47</v>
      </c>
      <c r="D23" s="31" t="s">
        <v>21</v>
      </c>
      <c r="E23" s="32" t="s">
        <v>38</v>
      </c>
      <c r="F23" s="18">
        <v>1505</v>
      </c>
      <c r="G23" s="18">
        <v>374</v>
      </c>
      <c r="H23" s="18"/>
      <c r="I23" s="18"/>
      <c r="J23" s="18">
        <v>1505</v>
      </c>
      <c r="K23" s="18">
        <v>374</v>
      </c>
      <c r="L23" s="18">
        <v>1692</v>
      </c>
      <c r="M23" s="18">
        <v>1860</v>
      </c>
      <c r="N23" s="36">
        <f t="shared" si="4"/>
        <v>465</v>
      </c>
      <c r="O23" s="17">
        <v>171</v>
      </c>
      <c r="P23" s="17">
        <v>7</v>
      </c>
      <c r="Q23" s="39">
        <f t="shared" si="5"/>
        <v>0.375268817204301</v>
      </c>
      <c r="R23" s="40">
        <f t="shared" si="6"/>
        <v>136.8</v>
      </c>
      <c r="S23" s="40">
        <f t="shared" si="2"/>
        <v>136.8</v>
      </c>
      <c r="T23" s="36"/>
      <c r="U23" s="18">
        <f t="shared" si="3"/>
        <v>136.8</v>
      </c>
    </row>
    <row r="24" hidden="1" customHeight="1" spans="1:21">
      <c r="A24" s="27">
        <v>28</v>
      </c>
      <c r="B24" s="31">
        <v>387</v>
      </c>
      <c r="C24" s="28" t="s">
        <v>48</v>
      </c>
      <c r="D24" s="31" t="s">
        <v>43</v>
      </c>
      <c r="E24" s="32" t="s">
        <v>38</v>
      </c>
      <c r="F24" s="18">
        <v>1023.5</v>
      </c>
      <c r="G24" s="18">
        <v>537</v>
      </c>
      <c r="H24" s="18"/>
      <c r="I24" s="18"/>
      <c r="J24" s="18">
        <v>1023.5</v>
      </c>
      <c r="K24" s="18">
        <v>537</v>
      </c>
      <c r="L24" s="18">
        <v>1292</v>
      </c>
      <c r="M24" s="18">
        <v>1420</v>
      </c>
      <c r="N24" s="36">
        <f t="shared" si="4"/>
        <v>355</v>
      </c>
      <c r="O24" s="17">
        <v>146</v>
      </c>
      <c r="P24" s="17">
        <v>5</v>
      </c>
      <c r="Q24" s="39">
        <f t="shared" si="5"/>
        <v>0.41830985915493</v>
      </c>
      <c r="R24" s="40">
        <f t="shared" si="6"/>
        <v>116.8</v>
      </c>
      <c r="S24" s="40">
        <f t="shared" si="2"/>
        <v>116.8</v>
      </c>
      <c r="T24" s="36"/>
      <c r="U24" s="18">
        <f t="shared" si="3"/>
        <v>116.8</v>
      </c>
    </row>
    <row r="25" hidden="1" customHeight="1" spans="1:21">
      <c r="A25" s="27">
        <v>29</v>
      </c>
      <c r="B25" s="31">
        <v>377</v>
      </c>
      <c r="C25" s="28" t="s">
        <v>49</v>
      </c>
      <c r="D25" s="31" t="s">
        <v>43</v>
      </c>
      <c r="E25" s="32" t="s">
        <v>38</v>
      </c>
      <c r="F25" s="18">
        <v>2236</v>
      </c>
      <c r="G25" s="18">
        <v>1875</v>
      </c>
      <c r="H25" s="18"/>
      <c r="I25" s="18"/>
      <c r="J25" s="18">
        <v>2236</v>
      </c>
      <c r="K25" s="18">
        <v>1875</v>
      </c>
      <c r="L25" s="18">
        <v>3174</v>
      </c>
      <c r="M25" s="18">
        <v>3490</v>
      </c>
      <c r="N25" s="36">
        <f t="shared" si="4"/>
        <v>872.5</v>
      </c>
      <c r="O25" s="17">
        <v>469</v>
      </c>
      <c r="P25" s="17">
        <v>23</v>
      </c>
      <c r="Q25" s="39">
        <f t="shared" si="5"/>
        <v>0.550716332378223</v>
      </c>
      <c r="R25" s="40">
        <f t="shared" si="6"/>
        <v>375.2</v>
      </c>
      <c r="S25" s="40">
        <f t="shared" si="2"/>
        <v>375.2</v>
      </c>
      <c r="T25" s="36"/>
      <c r="U25" s="18">
        <f t="shared" si="3"/>
        <v>375.2</v>
      </c>
    </row>
    <row r="26" hidden="1" customHeight="1" spans="1:21">
      <c r="A26" s="27">
        <v>30</v>
      </c>
      <c r="B26" s="31">
        <v>102934</v>
      </c>
      <c r="C26" s="28" t="s">
        <v>50</v>
      </c>
      <c r="D26" s="31" t="s">
        <v>18</v>
      </c>
      <c r="E26" s="32" t="s">
        <v>38</v>
      </c>
      <c r="F26" s="18">
        <v>719</v>
      </c>
      <c r="G26" s="18">
        <v>104</v>
      </c>
      <c r="H26" s="18"/>
      <c r="I26" s="18"/>
      <c r="J26" s="18">
        <v>719</v>
      </c>
      <c r="K26" s="18">
        <v>104</v>
      </c>
      <c r="L26" s="18">
        <v>771</v>
      </c>
      <c r="M26" s="18">
        <v>850</v>
      </c>
      <c r="N26" s="36">
        <f t="shared" si="4"/>
        <v>212.5</v>
      </c>
      <c r="O26" s="17">
        <v>139</v>
      </c>
      <c r="P26" s="17">
        <v>7</v>
      </c>
      <c r="Q26" s="39">
        <f t="shared" si="5"/>
        <v>0.670588235294118</v>
      </c>
      <c r="R26" s="40">
        <f t="shared" si="6"/>
        <v>111.2</v>
      </c>
      <c r="S26" s="40">
        <f t="shared" si="2"/>
        <v>111.2</v>
      </c>
      <c r="T26" s="36"/>
      <c r="U26" s="18">
        <f t="shared" si="3"/>
        <v>111.2</v>
      </c>
    </row>
    <row r="27" hidden="1" customHeight="1" spans="1:21">
      <c r="A27" s="27">
        <v>31</v>
      </c>
      <c r="B27" s="31">
        <v>357</v>
      </c>
      <c r="C27" s="28" t="s">
        <v>51</v>
      </c>
      <c r="D27" s="31" t="s">
        <v>18</v>
      </c>
      <c r="E27" s="32" t="s">
        <v>38</v>
      </c>
      <c r="F27" s="18">
        <v>1451</v>
      </c>
      <c r="G27" s="18">
        <v>11104</v>
      </c>
      <c r="H27" s="18"/>
      <c r="I27" s="18"/>
      <c r="J27" s="18">
        <v>1451</v>
      </c>
      <c r="K27" s="18">
        <v>11104</v>
      </c>
      <c r="L27" s="18">
        <v>7003</v>
      </c>
      <c r="M27" s="18">
        <v>7700</v>
      </c>
      <c r="N27" s="36">
        <f t="shared" si="4"/>
        <v>1925</v>
      </c>
      <c r="O27" s="17">
        <v>1277</v>
      </c>
      <c r="P27" s="17">
        <v>1794</v>
      </c>
      <c r="Q27" s="39">
        <f t="shared" si="5"/>
        <v>1.12935064935065</v>
      </c>
      <c r="R27" s="40">
        <f>O27*1</f>
        <v>1277</v>
      </c>
      <c r="S27" s="40">
        <f t="shared" si="2"/>
        <v>1277</v>
      </c>
      <c r="T27" s="36"/>
      <c r="U27" s="18">
        <f t="shared" si="3"/>
        <v>1277</v>
      </c>
    </row>
    <row r="28" hidden="1" customHeight="1" spans="1:21">
      <c r="A28" s="27">
        <v>32</v>
      </c>
      <c r="B28" s="31">
        <v>108656</v>
      </c>
      <c r="C28" s="28" t="s">
        <v>52</v>
      </c>
      <c r="D28" s="31" t="s">
        <v>29</v>
      </c>
      <c r="E28" s="32" t="s">
        <v>38</v>
      </c>
      <c r="F28" s="18">
        <v>478</v>
      </c>
      <c r="G28" s="18">
        <v>174</v>
      </c>
      <c r="H28" s="18"/>
      <c r="I28" s="18"/>
      <c r="J28" s="18">
        <v>478</v>
      </c>
      <c r="K28" s="18">
        <v>174</v>
      </c>
      <c r="L28" s="18">
        <v>565</v>
      </c>
      <c r="M28" s="18">
        <v>620</v>
      </c>
      <c r="N28" s="36">
        <f t="shared" si="4"/>
        <v>155</v>
      </c>
      <c r="O28" s="17">
        <v>26</v>
      </c>
      <c r="P28" s="17">
        <v>8</v>
      </c>
      <c r="Q28" s="39">
        <f t="shared" si="5"/>
        <v>0.193548387096774</v>
      </c>
      <c r="R28" s="40">
        <f>O28*0.8</f>
        <v>20.8</v>
      </c>
      <c r="S28" s="40">
        <f t="shared" si="2"/>
        <v>20.8</v>
      </c>
      <c r="T28" s="36"/>
      <c r="U28" s="18">
        <f t="shared" si="3"/>
        <v>20.8</v>
      </c>
    </row>
    <row r="29" hidden="1" customHeight="1" spans="1:21">
      <c r="A29" s="27">
        <v>33</v>
      </c>
      <c r="B29" s="31">
        <v>399</v>
      </c>
      <c r="C29" s="28" t="s">
        <v>53</v>
      </c>
      <c r="D29" s="31" t="s">
        <v>18</v>
      </c>
      <c r="E29" s="32" t="s">
        <v>38</v>
      </c>
      <c r="F29" s="18">
        <v>483</v>
      </c>
      <c r="G29" s="18">
        <v>219</v>
      </c>
      <c r="H29" s="18"/>
      <c r="I29" s="18"/>
      <c r="J29" s="18">
        <v>483</v>
      </c>
      <c r="K29" s="18">
        <v>219</v>
      </c>
      <c r="L29" s="18">
        <v>593</v>
      </c>
      <c r="M29" s="18">
        <v>650</v>
      </c>
      <c r="N29" s="36">
        <f t="shared" si="4"/>
        <v>162.5</v>
      </c>
      <c r="O29" s="17">
        <v>266</v>
      </c>
      <c r="P29" s="17">
        <v>2</v>
      </c>
      <c r="Q29" s="39">
        <f t="shared" si="5"/>
        <v>1.64307692307692</v>
      </c>
      <c r="R29" s="40">
        <f>O29*1</f>
        <v>266</v>
      </c>
      <c r="S29" s="40">
        <f t="shared" si="2"/>
        <v>266</v>
      </c>
      <c r="T29" s="36">
        <f>(O29-N29)*0.2</f>
        <v>20.7</v>
      </c>
      <c r="U29" s="18">
        <f t="shared" si="3"/>
        <v>286.7</v>
      </c>
    </row>
    <row r="30" hidden="1" customHeight="1" spans="1:21">
      <c r="A30" s="27">
        <v>34</v>
      </c>
      <c r="B30" s="31">
        <v>329</v>
      </c>
      <c r="C30" s="28" t="s">
        <v>54</v>
      </c>
      <c r="D30" s="31" t="s">
        <v>55</v>
      </c>
      <c r="E30" s="32" t="s">
        <v>56</v>
      </c>
      <c r="F30" s="18">
        <v>349</v>
      </c>
      <c r="G30" s="18">
        <v>3812</v>
      </c>
      <c r="H30" s="18"/>
      <c r="I30" s="18"/>
      <c r="J30" s="18">
        <v>349</v>
      </c>
      <c r="K30" s="18">
        <v>3812</v>
      </c>
      <c r="L30" s="18">
        <v>2255</v>
      </c>
      <c r="M30" s="18">
        <v>2480</v>
      </c>
      <c r="N30" s="36">
        <f t="shared" ref="N30:N61" si="7">M30/4</f>
        <v>620</v>
      </c>
      <c r="O30" s="17">
        <v>70</v>
      </c>
      <c r="P30" s="17">
        <v>47</v>
      </c>
      <c r="Q30" s="39">
        <f t="shared" ref="Q30:Q61" si="8">(O30+P30/2)/N30</f>
        <v>0.150806451612903</v>
      </c>
      <c r="R30" s="40">
        <f t="shared" ref="R30:R41" si="9">O30*0.8</f>
        <v>56</v>
      </c>
      <c r="S30" s="40">
        <f t="shared" si="2"/>
        <v>56</v>
      </c>
      <c r="T30" s="36"/>
      <c r="U30" s="18">
        <f t="shared" si="3"/>
        <v>56</v>
      </c>
    </row>
    <row r="31" hidden="1" customHeight="1" spans="1:21">
      <c r="A31" s="27">
        <v>35</v>
      </c>
      <c r="B31" s="31">
        <v>359</v>
      </c>
      <c r="C31" s="28" t="s">
        <v>57</v>
      </c>
      <c r="D31" s="31" t="s">
        <v>18</v>
      </c>
      <c r="E31" s="32" t="s">
        <v>56</v>
      </c>
      <c r="F31" s="18">
        <v>1365</v>
      </c>
      <c r="G31" s="18">
        <v>119</v>
      </c>
      <c r="H31" s="18"/>
      <c r="I31" s="18"/>
      <c r="J31" s="18">
        <v>1365</v>
      </c>
      <c r="K31" s="18">
        <v>119</v>
      </c>
      <c r="L31" s="18">
        <v>1425</v>
      </c>
      <c r="M31" s="18">
        <v>1570</v>
      </c>
      <c r="N31" s="36">
        <f t="shared" si="7"/>
        <v>392.5</v>
      </c>
      <c r="O31" s="17">
        <v>70</v>
      </c>
      <c r="P31" s="17">
        <v>14</v>
      </c>
      <c r="Q31" s="39">
        <f t="shared" si="8"/>
        <v>0.196178343949045</v>
      </c>
      <c r="R31" s="40">
        <f t="shared" si="9"/>
        <v>56</v>
      </c>
      <c r="S31" s="40">
        <f t="shared" si="2"/>
        <v>56</v>
      </c>
      <c r="T31" s="36"/>
      <c r="U31" s="18">
        <f t="shared" si="3"/>
        <v>56</v>
      </c>
    </row>
    <row r="32" hidden="1" customHeight="1" spans="1:21">
      <c r="A32" s="27">
        <v>36</v>
      </c>
      <c r="B32" s="31">
        <v>747</v>
      </c>
      <c r="C32" s="28" t="s">
        <v>58</v>
      </c>
      <c r="D32" s="31" t="s">
        <v>21</v>
      </c>
      <c r="E32" s="32" t="s">
        <v>56</v>
      </c>
      <c r="F32" s="18">
        <v>356</v>
      </c>
      <c r="G32" s="18">
        <v>167</v>
      </c>
      <c r="H32" s="18"/>
      <c r="I32" s="18"/>
      <c r="J32" s="18">
        <v>356</v>
      </c>
      <c r="K32" s="18">
        <v>167</v>
      </c>
      <c r="L32" s="18">
        <v>440</v>
      </c>
      <c r="M32" s="18">
        <v>480</v>
      </c>
      <c r="N32" s="36">
        <f t="shared" si="7"/>
        <v>120</v>
      </c>
      <c r="O32" s="17">
        <v>41</v>
      </c>
      <c r="P32" s="17">
        <v>13</v>
      </c>
      <c r="Q32" s="39">
        <f t="shared" si="8"/>
        <v>0.395833333333333</v>
      </c>
      <c r="R32" s="40">
        <f t="shared" si="9"/>
        <v>32.8</v>
      </c>
      <c r="S32" s="40">
        <f t="shared" si="2"/>
        <v>32.8</v>
      </c>
      <c r="T32" s="36"/>
      <c r="U32" s="18">
        <f t="shared" si="3"/>
        <v>32.8</v>
      </c>
    </row>
    <row r="33" hidden="1" customHeight="1" spans="1:21">
      <c r="A33" s="27">
        <v>37</v>
      </c>
      <c r="B33" s="31">
        <v>103198</v>
      </c>
      <c r="C33" s="28" t="s">
        <v>59</v>
      </c>
      <c r="D33" s="31" t="s">
        <v>18</v>
      </c>
      <c r="E33" s="32" t="s">
        <v>56</v>
      </c>
      <c r="F33" s="18">
        <v>727</v>
      </c>
      <c r="G33" s="18">
        <v>315</v>
      </c>
      <c r="H33" s="18"/>
      <c r="I33" s="18"/>
      <c r="J33" s="18">
        <v>727</v>
      </c>
      <c r="K33" s="18">
        <v>315</v>
      </c>
      <c r="L33" s="18">
        <v>885</v>
      </c>
      <c r="M33" s="18">
        <v>970</v>
      </c>
      <c r="N33" s="36">
        <f t="shared" si="7"/>
        <v>242.5</v>
      </c>
      <c r="O33" s="17">
        <v>64</v>
      </c>
      <c r="P33" s="17">
        <v>9</v>
      </c>
      <c r="Q33" s="39">
        <f t="shared" si="8"/>
        <v>0.282474226804124</v>
      </c>
      <c r="R33" s="40">
        <f t="shared" si="9"/>
        <v>51.2</v>
      </c>
      <c r="S33" s="40">
        <f t="shared" si="2"/>
        <v>51.2</v>
      </c>
      <c r="T33" s="36"/>
      <c r="U33" s="18">
        <f t="shared" si="3"/>
        <v>51.2</v>
      </c>
    </row>
    <row r="34" hidden="1" customHeight="1" spans="1:21">
      <c r="A34" s="27">
        <v>38</v>
      </c>
      <c r="B34" s="31">
        <v>709</v>
      </c>
      <c r="C34" s="28" t="s">
        <v>60</v>
      </c>
      <c r="D34" s="31" t="s">
        <v>37</v>
      </c>
      <c r="E34" s="32" t="s">
        <v>56</v>
      </c>
      <c r="F34" s="18">
        <v>1667</v>
      </c>
      <c r="G34" s="18">
        <v>371</v>
      </c>
      <c r="H34" s="18"/>
      <c r="I34" s="18"/>
      <c r="J34" s="18">
        <v>1667</v>
      </c>
      <c r="K34" s="18">
        <v>371</v>
      </c>
      <c r="L34" s="18">
        <v>1853</v>
      </c>
      <c r="M34" s="18">
        <v>2040</v>
      </c>
      <c r="N34" s="36">
        <f t="shared" si="7"/>
        <v>510</v>
      </c>
      <c r="O34" s="17">
        <v>164</v>
      </c>
      <c r="P34" s="17">
        <v>24</v>
      </c>
      <c r="Q34" s="39">
        <f t="shared" si="8"/>
        <v>0.345098039215686</v>
      </c>
      <c r="R34" s="40">
        <f t="shared" si="9"/>
        <v>131.2</v>
      </c>
      <c r="S34" s="40">
        <f t="shared" si="2"/>
        <v>131.2</v>
      </c>
      <c r="T34" s="36"/>
      <c r="U34" s="18">
        <f t="shared" si="3"/>
        <v>131.2</v>
      </c>
    </row>
    <row r="35" hidden="1" customHeight="1" spans="1:21">
      <c r="A35" s="27">
        <v>39</v>
      </c>
      <c r="B35" s="31">
        <v>114622</v>
      </c>
      <c r="C35" s="31" t="s">
        <v>61</v>
      </c>
      <c r="D35" s="31" t="s">
        <v>37</v>
      </c>
      <c r="E35" s="32" t="s">
        <v>56</v>
      </c>
      <c r="F35" s="18">
        <v>1171</v>
      </c>
      <c r="G35" s="18">
        <v>184</v>
      </c>
      <c r="H35" s="18"/>
      <c r="I35" s="18"/>
      <c r="J35" s="18">
        <v>1171</v>
      </c>
      <c r="K35" s="18">
        <v>184</v>
      </c>
      <c r="L35" s="18">
        <v>1263</v>
      </c>
      <c r="M35" s="18">
        <v>1390</v>
      </c>
      <c r="N35" s="36">
        <f t="shared" si="7"/>
        <v>347.5</v>
      </c>
      <c r="O35" s="17">
        <v>76</v>
      </c>
      <c r="P35" s="17">
        <v>4</v>
      </c>
      <c r="Q35" s="39">
        <f t="shared" si="8"/>
        <v>0.224460431654676</v>
      </c>
      <c r="R35" s="40">
        <f t="shared" si="9"/>
        <v>60.8</v>
      </c>
      <c r="S35" s="40">
        <f t="shared" ref="S35:S66" si="10">ROUND(R35,1)</f>
        <v>60.8</v>
      </c>
      <c r="T35" s="36"/>
      <c r="U35" s="18">
        <f t="shared" ref="U35:U66" si="11">S35+T35</f>
        <v>60.8</v>
      </c>
    </row>
    <row r="36" hidden="1" customHeight="1" spans="1:21">
      <c r="A36" s="27">
        <v>40</v>
      </c>
      <c r="B36" s="31">
        <v>106399</v>
      </c>
      <c r="C36" s="28" t="s">
        <v>62</v>
      </c>
      <c r="D36" s="31" t="s">
        <v>55</v>
      </c>
      <c r="E36" s="32" t="s">
        <v>56</v>
      </c>
      <c r="F36" s="18">
        <v>460</v>
      </c>
      <c r="G36" s="18">
        <v>130</v>
      </c>
      <c r="H36" s="18"/>
      <c r="I36" s="18"/>
      <c r="J36" s="18">
        <v>460</v>
      </c>
      <c r="K36" s="18">
        <v>130</v>
      </c>
      <c r="L36" s="18">
        <v>525</v>
      </c>
      <c r="M36" s="18">
        <v>580</v>
      </c>
      <c r="N36" s="36">
        <f t="shared" si="7"/>
        <v>145</v>
      </c>
      <c r="O36" s="17">
        <v>75</v>
      </c>
      <c r="P36" s="17">
        <v>2</v>
      </c>
      <c r="Q36" s="39">
        <f t="shared" si="8"/>
        <v>0.524137931034483</v>
      </c>
      <c r="R36" s="40">
        <f t="shared" si="9"/>
        <v>60</v>
      </c>
      <c r="S36" s="40">
        <f t="shared" si="10"/>
        <v>60</v>
      </c>
      <c r="T36" s="36"/>
      <c r="U36" s="18">
        <f t="shared" si="11"/>
        <v>60</v>
      </c>
    </row>
    <row r="37" customHeight="1" spans="1:21">
      <c r="A37" s="27">
        <v>41</v>
      </c>
      <c r="B37" s="31">
        <v>54</v>
      </c>
      <c r="C37" s="28" t="s">
        <v>63</v>
      </c>
      <c r="D37" s="31" t="s">
        <v>64</v>
      </c>
      <c r="E37" s="32" t="s">
        <v>56</v>
      </c>
      <c r="F37" s="18">
        <v>4611</v>
      </c>
      <c r="G37" s="18">
        <v>514</v>
      </c>
      <c r="H37" s="18"/>
      <c r="I37" s="18"/>
      <c r="J37" s="18">
        <v>4611</v>
      </c>
      <c r="K37" s="18">
        <v>514</v>
      </c>
      <c r="L37" s="18">
        <v>4868</v>
      </c>
      <c r="M37" s="18">
        <v>5360</v>
      </c>
      <c r="N37" s="36">
        <f t="shared" si="7"/>
        <v>1340</v>
      </c>
      <c r="O37" s="17">
        <v>270</v>
      </c>
      <c r="P37" s="17">
        <v>9</v>
      </c>
      <c r="Q37" s="39">
        <f t="shared" si="8"/>
        <v>0.204850746268657</v>
      </c>
      <c r="R37" s="40">
        <f t="shared" si="9"/>
        <v>216</v>
      </c>
      <c r="S37" s="40">
        <f t="shared" si="10"/>
        <v>216</v>
      </c>
      <c r="T37" s="36"/>
      <c r="U37" s="18">
        <f t="shared" si="11"/>
        <v>216</v>
      </c>
    </row>
    <row r="38" hidden="1" customHeight="1" spans="1:21">
      <c r="A38" s="27">
        <v>42</v>
      </c>
      <c r="B38" s="31">
        <v>746</v>
      </c>
      <c r="C38" s="28" t="s">
        <v>65</v>
      </c>
      <c r="D38" s="31" t="s">
        <v>31</v>
      </c>
      <c r="E38" s="32" t="s">
        <v>56</v>
      </c>
      <c r="F38" s="18">
        <v>4568</v>
      </c>
      <c r="G38" s="18">
        <v>255</v>
      </c>
      <c r="H38" s="18"/>
      <c r="I38" s="18"/>
      <c r="J38" s="18">
        <v>4568</v>
      </c>
      <c r="K38" s="18">
        <v>255</v>
      </c>
      <c r="L38" s="18">
        <v>4696</v>
      </c>
      <c r="M38" s="18">
        <v>5170</v>
      </c>
      <c r="N38" s="36">
        <f t="shared" si="7"/>
        <v>1292.5</v>
      </c>
      <c r="O38" s="17">
        <v>21</v>
      </c>
      <c r="P38" s="17">
        <v>3</v>
      </c>
      <c r="Q38" s="39">
        <f t="shared" si="8"/>
        <v>0.0174081237911025</v>
      </c>
      <c r="R38" s="40">
        <f t="shared" si="9"/>
        <v>16.8</v>
      </c>
      <c r="S38" s="40">
        <f t="shared" si="10"/>
        <v>16.8</v>
      </c>
      <c r="T38" s="36"/>
      <c r="U38" s="18">
        <f t="shared" si="11"/>
        <v>16.8</v>
      </c>
    </row>
    <row r="39" hidden="1" customHeight="1" spans="1:21">
      <c r="A39" s="27">
        <v>43</v>
      </c>
      <c r="B39" s="31">
        <v>114844</v>
      </c>
      <c r="C39" s="31" t="s">
        <v>66</v>
      </c>
      <c r="D39" s="31" t="s">
        <v>21</v>
      </c>
      <c r="E39" s="32" t="s">
        <v>56</v>
      </c>
      <c r="F39" s="18">
        <v>212</v>
      </c>
      <c r="G39" s="18">
        <v>65</v>
      </c>
      <c r="H39" s="18"/>
      <c r="I39" s="18"/>
      <c r="J39" s="18">
        <v>212</v>
      </c>
      <c r="K39" s="18">
        <v>65</v>
      </c>
      <c r="L39" s="18">
        <v>400</v>
      </c>
      <c r="M39" s="18">
        <v>440</v>
      </c>
      <c r="N39" s="36">
        <f t="shared" si="7"/>
        <v>110</v>
      </c>
      <c r="O39" s="17">
        <v>37</v>
      </c>
      <c r="P39" s="17">
        <v>1</v>
      </c>
      <c r="Q39" s="39">
        <f t="shared" si="8"/>
        <v>0.340909090909091</v>
      </c>
      <c r="R39" s="40">
        <f t="shared" si="9"/>
        <v>29.6</v>
      </c>
      <c r="S39" s="40">
        <f t="shared" si="10"/>
        <v>29.6</v>
      </c>
      <c r="T39" s="36"/>
      <c r="U39" s="18">
        <f t="shared" si="11"/>
        <v>29.6</v>
      </c>
    </row>
    <row r="40" hidden="1" customHeight="1" spans="1:21">
      <c r="A40" s="27">
        <v>44</v>
      </c>
      <c r="B40" s="31">
        <v>598</v>
      </c>
      <c r="C40" s="28" t="s">
        <v>67</v>
      </c>
      <c r="D40" s="31" t="s">
        <v>21</v>
      </c>
      <c r="E40" s="32" t="s">
        <v>56</v>
      </c>
      <c r="F40" s="18">
        <v>1084</v>
      </c>
      <c r="G40" s="18">
        <v>211</v>
      </c>
      <c r="H40" s="18"/>
      <c r="I40" s="18"/>
      <c r="J40" s="18">
        <v>1084</v>
      </c>
      <c r="K40" s="18">
        <v>211</v>
      </c>
      <c r="L40" s="18">
        <v>1190</v>
      </c>
      <c r="M40" s="18">
        <v>1310</v>
      </c>
      <c r="N40" s="36">
        <f t="shared" si="7"/>
        <v>327.5</v>
      </c>
      <c r="O40" s="17">
        <v>65</v>
      </c>
      <c r="P40" s="17">
        <v>12</v>
      </c>
      <c r="Q40" s="39">
        <f t="shared" si="8"/>
        <v>0.216793893129771</v>
      </c>
      <c r="R40" s="40">
        <f t="shared" si="9"/>
        <v>52</v>
      </c>
      <c r="S40" s="40">
        <f t="shared" si="10"/>
        <v>52</v>
      </c>
      <c r="T40" s="36"/>
      <c r="U40" s="18">
        <f t="shared" si="11"/>
        <v>52</v>
      </c>
    </row>
    <row r="41" hidden="1" customHeight="1" spans="1:21">
      <c r="A41" s="27">
        <v>45</v>
      </c>
      <c r="B41" s="31">
        <v>106066</v>
      </c>
      <c r="C41" s="28" t="s">
        <v>68</v>
      </c>
      <c r="D41" s="31" t="s">
        <v>15</v>
      </c>
      <c r="E41" s="32" t="s">
        <v>56</v>
      </c>
      <c r="F41" s="18">
        <v>1880</v>
      </c>
      <c r="G41" s="18">
        <v>222</v>
      </c>
      <c r="H41" s="18">
        <v>650</v>
      </c>
      <c r="I41" s="18"/>
      <c r="J41" s="18">
        <v>1230</v>
      </c>
      <c r="K41" s="18">
        <v>222</v>
      </c>
      <c r="L41" s="18">
        <v>1341</v>
      </c>
      <c r="M41" s="18">
        <v>1480</v>
      </c>
      <c r="N41" s="36">
        <f t="shared" si="7"/>
        <v>370</v>
      </c>
      <c r="O41" s="17">
        <v>47</v>
      </c>
      <c r="P41" s="17">
        <v>12</v>
      </c>
      <c r="Q41" s="39">
        <f t="shared" si="8"/>
        <v>0.143243243243243</v>
      </c>
      <c r="R41" s="40">
        <f t="shared" si="9"/>
        <v>37.6</v>
      </c>
      <c r="S41" s="40">
        <f t="shared" si="10"/>
        <v>37.6</v>
      </c>
      <c r="T41" s="36"/>
      <c r="U41" s="18">
        <f t="shared" si="11"/>
        <v>37.6</v>
      </c>
    </row>
    <row r="42" hidden="1" customHeight="1" spans="1:21">
      <c r="A42" s="27">
        <v>46</v>
      </c>
      <c r="B42" s="31">
        <v>111219</v>
      </c>
      <c r="C42" s="28" t="s">
        <v>69</v>
      </c>
      <c r="D42" s="31" t="s">
        <v>18</v>
      </c>
      <c r="E42" s="32" t="s">
        <v>56</v>
      </c>
      <c r="F42" s="18">
        <v>614</v>
      </c>
      <c r="G42" s="18">
        <v>181</v>
      </c>
      <c r="H42" s="18"/>
      <c r="I42" s="18"/>
      <c r="J42" s="18">
        <v>614</v>
      </c>
      <c r="K42" s="18">
        <v>181</v>
      </c>
      <c r="L42" s="18">
        <v>705</v>
      </c>
      <c r="M42" s="18">
        <v>780</v>
      </c>
      <c r="N42" s="36">
        <f t="shared" si="7"/>
        <v>195</v>
      </c>
      <c r="O42" s="17">
        <v>48</v>
      </c>
      <c r="P42" s="17">
        <v>1209</v>
      </c>
      <c r="Q42" s="39">
        <f t="shared" si="8"/>
        <v>3.34615384615385</v>
      </c>
      <c r="R42" s="40">
        <f>O42*1</f>
        <v>48</v>
      </c>
      <c r="S42" s="40">
        <f t="shared" si="10"/>
        <v>48</v>
      </c>
      <c r="T42" s="36">
        <v>0</v>
      </c>
      <c r="U42" s="18">
        <f t="shared" si="11"/>
        <v>48</v>
      </c>
    </row>
    <row r="43" hidden="1" customHeight="1" spans="1:21">
      <c r="A43" s="27">
        <v>47</v>
      </c>
      <c r="B43" s="31">
        <v>105267</v>
      </c>
      <c r="C43" s="28" t="s">
        <v>70</v>
      </c>
      <c r="D43" s="31" t="s">
        <v>18</v>
      </c>
      <c r="E43" s="32" t="s">
        <v>56</v>
      </c>
      <c r="F43" s="18">
        <v>545</v>
      </c>
      <c r="G43" s="18">
        <v>192</v>
      </c>
      <c r="H43" s="18"/>
      <c r="I43" s="18"/>
      <c r="J43" s="18">
        <v>545</v>
      </c>
      <c r="K43" s="18">
        <v>192</v>
      </c>
      <c r="L43" s="18">
        <v>641</v>
      </c>
      <c r="M43" s="18">
        <v>710</v>
      </c>
      <c r="N43" s="36">
        <f t="shared" si="7"/>
        <v>177.5</v>
      </c>
      <c r="O43" s="17">
        <v>41</v>
      </c>
      <c r="P43" s="17">
        <v>3</v>
      </c>
      <c r="Q43" s="39">
        <f t="shared" si="8"/>
        <v>0.23943661971831</v>
      </c>
      <c r="R43" s="40">
        <f t="shared" ref="R43:R48" si="12">O43*0.8</f>
        <v>32.8</v>
      </c>
      <c r="S43" s="40">
        <f t="shared" si="10"/>
        <v>32.8</v>
      </c>
      <c r="T43" s="36"/>
      <c r="U43" s="18">
        <f t="shared" si="11"/>
        <v>32.8</v>
      </c>
    </row>
    <row r="44" hidden="1" customHeight="1" spans="1:21">
      <c r="A44" s="27">
        <v>48</v>
      </c>
      <c r="B44" s="31">
        <v>726</v>
      </c>
      <c r="C44" s="28" t="s">
        <v>71</v>
      </c>
      <c r="D44" s="31" t="s">
        <v>18</v>
      </c>
      <c r="E44" s="32" t="s">
        <v>56</v>
      </c>
      <c r="F44" s="18">
        <v>3992</v>
      </c>
      <c r="G44" s="18">
        <v>1564</v>
      </c>
      <c r="H44" s="18"/>
      <c r="I44" s="18"/>
      <c r="J44" s="18">
        <v>3992</v>
      </c>
      <c r="K44" s="18">
        <v>1564</v>
      </c>
      <c r="L44" s="18">
        <v>4774</v>
      </c>
      <c r="M44" s="18">
        <v>5250</v>
      </c>
      <c r="N44" s="36">
        <f t="shared" si="7"/>
        <v>1312.5</v>
      </c>
      <c r="O44" s="17">
        <v>625</v>
      </c>
      <c r="P44" s="17">
        <v>135</v>
      </c>
      <c r="Q44" s="39">
        <f t="shared" si="8"/>
        <v>0.527619047619048</v>
      </c>
      <c r="R44" s="40">
        <f t="shared" si="12"/>
        <v>500</v>
      </c>
      <c r="S44" s="40">
        <f t="shared" si="10"/>
        <v>500</v>
      </c>
      <c r="T44" s="36"/>
      <c r="U44" s="18">
        <f t="shared" si="11"/>
        <v>500</v>
      </c>
    </row>
    <row r="45" hidden="1" customHeight="1" spans="1:21">
      <c r="A45" s="27">
        <v>49</v>
      </c>
      <c r="B45" s="34">
        <v>117491</v>
      </c>
      <c r="C45" s="31" t="s">
        <v>72</v>
      </c>
      <c r="D45" s="31" t="s">
        <v>18</v>
      </c>
      <c r="E45" s="32" t="s">
        <v>56</v>
      </c>
      <c r="F45" s="18">
        <v>554</v>
      </c>
      <c r="G45" s="18">
        <v>13</v>
      </c>
      <c r="H45" s="18"/>
      <c r="I45" s="18"/>
      <c r="J45" s="18">
        <v>554</v>
      </c>
      <c r="K45" s="18">
        <v>13</v>
      </c>
      <c r="L45" s="18">
        <v>561</v>
      </c>
      <c r="M45" s="18">
        <v>620</v>
      </c>
      <c r="N45" s="36">
        <f t="shared" si="7"/>
        <v>155</v>
      </c>
      <c r="O45" s="17">
        <v>42</v>
      </c>
      <c r="P45" s="17">
        <v>14</v>
      </c>
      <c r="Q45" s="39">
        <f t="shared" si="8"/>
        <v>0.316129032258064</v>
      </c>
      <c r="R45" s="40">
        <f t="shared" si="12"/>
        <v>33.6</v>
      </c>
      <c r="S45" s="40">
        <f t="shared" si="10"/>
        <v>33.6</v>
      </c>
      <c r="T45" s="36"/>
      <c r="U45" s="18">
        <f t="shared" si="11"/>
        <v>33.6</v>
      </c>
    </row>
    <row r="46" hidden="1" customHeight="1" spans="1:21">
      <c r="A46" s="27">
        <v>50</v>
      </c>
      <c r="B46" s="31">
        <v>106569</v>
      </c>
      <c r="C46" s="28" t="s">
        <v>73</v>
      </c>
      <c r="D46" s="31" t="s">
        <v>18</v>
      </c>
      <c r="E46" s="32" t="s">
        <v>56</v>
      </c>
      <c r="F46" s="18">
        <v>961</v>
      </c>
      <c r="G46" s="18">
        <v>270</v>
      </c>
      <c r="H46" s="18"/>
      <c r="I46" s="18"/>
      <c r="J46" s="18">
        <v>961</v>
      </c>
      <c r="K46" s="18">
        <v>270</v>
      </c>
      <c r="L46" s="18">
        <v>1096</v>
      </c>
      <c r="M46" s="18">
        <v>1210</v>
      </c>
      <c r="N46" s="36">
        <f t="shared" si="7"/>
        <v>302.5</v>
      </c>
      <c r="O46" s="17">
        <v>62</v>
      </c>
      <c r="P46" s="17">
        <v>1</v>
      </c>
      <c r="Q46" s="39">
        <f t="shared" si="8"/>
        <v>0.206611570247934</v>
      </c>
      <c r="R46" s="40">
        <f t="shared" si="12"/>
        <v>49.6</v>
      </c>
      <c r="S46" s="40">
        <f t="shared" si="10"/>
        <v>49.6</v>
      </c>
      <c r="T46" s="36"/>
      <c r="U46" s="18">
        <f t="shared" si="11"/>
        <v>49.6</v>
      </c>
    </row>
    <row r="47" hidden="1" customHeight="1" spans="1:21">
      <c r="A47" s="27">
        <v>51</v>
      </c>
      <c r="B47" s="31">
        <v>101453</v>
      </c>
      <c r="C47" s="28" t="s">
        <v>74</v>
      </c>
      <c r="D47" s="31" t="s">
        <v>55</v>
      </c>
      <c r="E47" s="32" t="s">
        <v>56</v>
      </c>
      <c r="F47" s="18">
        <v>618</v>
      </c>
      <c r="G47" s="18">
        <v>274</v>
      </c>
      <c r="H47" s="18"/>
      <c r="I47" s="18"/>
      <c r="J47" s="18">
        <v>618</v>
      </c>
      <c r="K47" s="18">
        <v>274</v>
      </c>
      <c r="L47" s="18">
        <v>755</v>
      </c>
      <c r="M47" s="18">
        <v>830</v>
      </c>
      <c r="N47" s="36">
        <f t="shared" si="7"/>
        <v>207.5</v>
      </c>
      <c r="O47" s="17">
        <v>134</v>
      </c>
      <c r="P47" s="17">
        <v>17</v>
      </c>
      <c r="Q47" s="39">
        <f t="shared" si="8"/>
        <v>0.686746987951807</v>
      </c>
      <c r="R47" s="40">
        <f t="shared" si="12"/>
        <v>107.2</v>
      </c>
      <c r="S47" s="40">
        <f t="shared" si="10"/>
        <v>107.2</v>
      </c>
      <c r="T47" s="36"/>
      <c r="U47" s="18">
        <f t="shared" si="11"/>
        <v>107.2</v>
      </c>
    </row>
    <row r="48" hidden="1" customHeight="1" spans="1:21">
      <c r="A48" s="27">
        <v>52</v>
      </c>
      <c r="B48" s="31">
        <v>721</v>
      </c>
      <c r="C48" s="28" t="s">
        <v>75</v>
      </c>
      <c r="D48" s="31" t="s">
        <v>31</v>
      </c>
      <c r="E48" s="32" t="s">
        <v>56</v>
      </c>
      <c r="F48" s="18">
        <v>1102</v>
      </c>
      <c r="G48" s="18">
        <v>267</v>
      </c>
      <c r="H48" s="18"/>
      <c r="I48" s="18"/>
      <c r="J48" s="18">
        <v>1102</v>
      </c>
      <c r="K48" s="18">
        <v>267</v>
      </c>
      <c r="L48" s="18">
        <v>1236</v>
      </c>
      <c r="M48" s="18">
        <v>1360</v>
      </c>
      <c r="N48" s="36">
        <f t="shared" si="7"/>
        <v>340</v>
      </c>
      <c r="O48" s="17">
        <v>87</v>
      </c>
      <c r="P48" s="17">
        <v>7</v>
      </c>
      <c r="Q48" s="39">
        <f t="shared" si="8"/>
        <v>0.266176470588235</v>
      </c>
      <c r="R48" s="40">
        <f t="shared" si="12"/>
        <v>69.6</v>
      </c>
      <c r="S48" s="40">
        <f t="shared" si="10"/>
        <v>69.6</v>
      </c>
      <c r="T48" s="36"/>
      <c r="U48" s="18">
        <f t="shared" si="11"/>
        <v>69.6</v>
      </c>
    </row>
    <row r="49" hidden="1" customHeight="1" spans="1:21">
      <c r="A49" s="27">
        <v>53</v>
      </c>
      <c r="B49" s="31">
        <v>744</v>
      </c>
      <c r="C49" s="28" t="s">
        <v>76</v>
      </c>
      <c r="D49" s="31" t="s">
        <v>21</v>
      </c>
      <c r="E49" s="32" t="s">
        <v>56</v>
      </c>
      <c r="F49" s="18">
        <v>540</v>
      </c>
      <c r="G49" s="18">
        <v>5421</v>
      </c>
      <c r="H49" s="18"/>
      <c r="I49" s="18"/>
      <c r="J49" s="18">
        <v>540</v>
      </c>
      <c r="K49" s="18">
        <v>5421</v>
      </c>
      <c r="L49" s="18">
        <v>3251</v>
      </c>
      <c r="M49" s="18">
        <v>3580</v>
      </c>
      <c r="N49" s="36">
        <f t="shared" si="7"/>
        <v>895</v>
      </c>
      <c r="O49" s="17">
        <v>785</v>
      </c>
      <c r="P49" s="17">
        <v>1767</v>
      </c>
      <c r="Q49" s="39">
        <f t="shared" si="8"/>
        <v>1.86424581005587</v>
      </c>
      <c r="R49" s="40">
        <f>O49*1</f>
        <v>785</v>
      </c>
      <c r="S49" s="40">
        <f t="shared" si="10"/>
        <v>785</v>
      </c>
      <c r="T49" s="36">
        <v>0</v>
      </c>
      <c r="U49" s="18">
        <f t="shared" si="11"/>
        <v>785</v>
      </c>
    </row>
    <row r="50" hidden="1" customHeight="1" spans="1:21">
      <c r="A50" s="27">
        <v>54</v>
      </c>
      <c r="B50" s="34">
        <v>117184</v>
      </c>
      <c r="C50" s="31" t="s">
        <v>77</v>
      </c>
      <c r="D50" s="31" t="s">
        <v>21</v>
      </c>
      <c r="E50" s="32" t="s">
        <v>56</v>
      </c>
      <c r="F50" s="18">
        <v>1184</v>
      </c>
      <c r="G50" s="18">
        <v>1242</v>
      </c>
      <c r="H50" s="18"/>
      <c r="I50" s="18"/>
      <c r="J50" s="18">
        <v>1184</v>
      </c>
      <c r="K50" s="18">
        <v>1242</v>
      </c>
      <c r="L50" s="18">
        <v>1805</v>
      </c>
      <c r="M50" s="18">
        <v>1990</v>
      </c>
      <c r="N50" s="36">
        <f t="shared" si="7"/>
        <v>497.5</v>
      </c>
      <c r="O50" s="17">
        <v>72</v>
      </c>
      <c r="P50" s="17">
        <v>9</v>
      </c>
      <c r="Q50" s="39">
        <f t="shared" si="8"/>
        <v>0.153768844221106</v>
      </c>
      <c r="R50" s="40">
        <f t="shared" ref="R50:R70" si="13">O50*0.8</f>
        <v>57.6</v>
      </c>
      <c r="S50" s="40">
        <f t="shared" si="10"/>
        <v>57.6</v>
      </c>
      <c r="T50" s="36"/>
      <c r="U50" s="18">
        <f t="shared" si="11"/>
        <v>57.6</v>
      </c>
    </row>
    <row r="51" hidden="1" customHeight="1" spans="1:21">
      <c r="A51" s="27">
        <v>55</v>
      </c>
      <c r="B51" s="31">
        <v>105910</v>
      </c>
      <c r="C51" s="28" t="s">
        <v>78</v>
      </c>
      <c r="D51" s="31" t="s">
        <v>18</v>
      </c>
      <c r="E51" s="32" t="s">
        <v>56</v>
      </c>
      <c r="F51" s="18">
        <v>718</v>
      </c>
      <c r="G51" s="18">
        <v>222</v>
      </c>
      <c r="H51" s="18"/>
      <c r="I51" s="18"/>
      <c r="J51" s="18">
        <v>718</v>
      </c>
      <c r="K51" s="18">
        <v>222</v>
      </c>
      <c r="L51" s="18">
        <v>829</v>
      </c>
      <c r="M51" s="18">
        <v>910</v>
      </c>
      <c r="N51" s="36">
        <f t="shared" si="7"/>
        <v>227.5</v>
      </c>
      <c r="O51" s="17">
        <v>78</v>
      </c>
      <c r="P51" s="17">
        <v>19</v>
      </c>
      <c r="Q51" s="39">
        <f t="shared" si="8"/>
        <v>0.384615384615385</v>
      </c>
      <c r="R51" s="40">
        <f t="shared" si="13"/>
        <v>62.4</v>
      </c>
      <c r="S51" s="40">
        <f t="shared" si="10"/>
        <v>62.4</v>
      </c>
      <c r="T51" s="36"/>
      <c r="U51" s="18">
        <f t="shared" si="11"/>
        <v>62.4</v>
      </c>
    </row>
    <row r="52" hidden="1" customHeight="1" spans="1:21">
      <c r="A52" s="27">
        <v>56</v>
      </c>
      <c r="B52" s="31">
        <v>105751</v>
      </c>
      <c r="C52" s="28" t="s">
        <v>79</v>
      </c>
      <c r="D52" s="31" t="s">
        <v>43</v>
      </c>
      <c r="E52" s="32" t="s">
        <v>56</v>
      </c>
      <c r="F52" s="18">
        <v>1675</v>
      </c>
      <c r="G52" s="18">
        <v>160</v>
      </c>
      <c r="H52" s="18"/>
      <c r="I52" s="18"/>
      <c r="J52" s="18">
        <v>1675</v>
      </c>
      <c r="K52" s="18">
        <v>160</v>
      </c>
      <c r="L52" s="18">
        <v>1755</v>
      </c>
      <c r="M52" s="18">
        <v>1930</v>
      </c>
      <c r="N52" s="36">
        <f t="shared" si="7"/>
        <v>482.5</v>
      </c>
      <c r="O52" s="17">
        <v>425</v>
      </c>
      <c r="P52" s="17">
        <v>9</v>
      </c>
      <c r="Q52" s="39">
        <f t="shared" si="8"/>
        <v>0.890155440414508</v>
      </c>
      <c r="R52" s="40">
        <f t="shared" si="13"/>
        <v>340</v>
      </c>
      <c r="S52" s="40">
        <f t="shared" si="10"/>
        <v>340</v>
      </c>
      <c r="T52" s="36"/>
      <c r="U52" s="18">
        <f t="shared" si="11"/>
        <v>340</v>
      </c>
    </row>
    <row r="53" hidden="1" customHeight="1" spans="1:21">
      <c r="A53" s="27">
        <v>57</v>
      </c>
      <c r="B53" s="31">
        <v>103639</v>
      </c>
      <c r="C53" s="28" t="s">
        <v>80</v>
      </c>
      <c r="D53" s="31" t="s">
        <v>43</v>
      </c>
      <c r="E53" s="32" t="s">
        <v>56</v>
      </c>
      <c r="F53" s="18">
        <v>639</v>
      </c>
      <c r="G53" s="18">
        <v>278</v>
      </c>
      <c r="H53" s="18"/>
      <c r="I53" s="18"/>
      <c r="J53" s="18">
        <v>639</v>
      </c>
      <c r="K53" s="18">
        <v>278</v>
      </c>
      <c r="L53" s="18">
        <v>778</v>
      </c>
      <c r="M53" s="18">
        <v>860</v>
      </c>
      <c r="N53" s="36">
        <f t="shared" si="7"/>
        <v>215</v>
      </c>
      <c r="O53" s="17">
        <v>68</v>
      </c>
      <c r="P53" s="17">
        <v>10</v>
      </c>
      <c r="Q53" s="39">
        <f t="shared" si="8"/>
        <v>0.33953488372093</v>
      </c>
      <c r="R53" s="40">
        <f t="shared" si="13"/>
        <v>54.4</v>
      </c>
      <c r="S53" s="40">
        <f t="shared" si="10"/>
        <v>54.4</v>
      </c>
      <c r="T53" s="36"/>
      <c r="U53" s="18">
        <f t="shared" si="11"/>
        <v>54.4</v>
      </c>
    </row>
    <row r="54" hidden="1" customHeight="1" spans="1:21">
      <c r="A54" s="27">
        <v>58</v>
      </c>
      <c r="B54" s="31">
        <v>515</v>
      </c>
      <c r="C54" s="28" t="s">
        <v>81</v>
      </c>
      <c r="D54" s="31" t="s">
        <v>21</v>
      </c>
      <c r="E54" s="32" t="s">
        <v>56</v>
      </c>
      <c r="F54" s="18">
        <v>681</v>
      </c>
      <c r="G54" s="18">
        <v>206</v>
      </c>
      <c r="H54" s="18"/>
      <c r="I54" s="18"/>
      <c r="J54" s="18">
        <v>681</v>
      </c>
      <c r="K54" s="18">
        <v>206</v>
      </c>
      <c r="L54" s="18">
        <v>784</v>
      </c>
      <c r="M54" s="18">
        <v>860</v>
      </c>
      <c r="N54" s="36">
        <f t="shared" si="7"/>
        <v>215</v>
      </c>
      <c r="O54" s="17">
        <v>74</v>
      </c>
      <c r="P54" s="17">
        <v>1</v>
      </c>
      <c r="Q54" s="39">
        <f t="shared" si="8"/>
        <v>0.346511627906977</v>
      </c>
      <c r="R54" s="40">
        <f t="shared" si="13"/>
        <v>59.2</v>
      </c>
      <c r="S54" s="40">
        <f t="shared" si="10"/>
        <v>59.2</v>
      </c>
      <c r="T54" s="36"/>
      <c r="U54" s="18">
        <f t="shared" si="11"/>
        <v>59.2</v>
      </c>
    </row>
    <row r="55" hidden="1" customHeight="1" spans="1:21">
      <c r="A55" s="27">
        <v>59</v>
      </c>
      <c r="B55" s="31">
        <v>572</v>
      </c>
      <c r="C55" s="28" t="s">
        <v>82</v>
      </c>
      <c r="D55" s="31" t="s">
        <v>21</v>
      </c>
      <c r="E55" s="32" t="s">
        <v>56</v>
      </c>
      <c r="F55" s="18">
        <v>1037</v>
      </c>
      <c r="G55" s="18">
        <v>1993</v>
      </c>
      <c r="H55" s="18"/>
      <c r="I55" s="18"/>
      <c r="J55" s="18">
        <v>1037</v>
      </c>
      <c r="K55" s="18">
        <v>1993</v>
      </c>
      <c r="L55" s="18">
        <v>2034</v>
      </c>
      <c r="M55" s="18">
        <v>2240</v>
      </c>
      <c r="N55" s="36">
        <f t="shared" si="7"/>
        <v>560</v>
      </c>
      <c r="O55" s="17">
        <v>181</v>
      </c>
      <c r="P55" s="17">
        <v>22</v>
      </c>
      <c r="Q55" s="39">
        <f t="shared" si="8"/>
        <v>0.342857142857143</v>
      </c>
      <c r="R55" s="40">
        <f t="shared" si="13"/>
        <v>144.8</v>
      </c>
      <c r="S55" s="40">
        <f t="shared" si="10"/>
        <v>144.8</v>
      </c>
      <c r="T55" s="36"/>
      <c r="U55" s="18">
        <f t="shared" si="11"/>
        <v>144.8</v>
      </c>
    </row>
    <row r="56" hidden="1" customHeight="1" spans="1:21">
      <c r="A56" s="27">
        <v>60</v>
      </c>
      <c r="B56" s="31">
        <v>745</v>
      </c>
      <c r="C56" s="28" t="s">
        <v>83</v>
      </c>
      <c r="D56" s="31" t="s">
        <v>18</v>
      </c>
      <c r="E56" s="32" t="s">
        <v>56</v>
      </c>
      <c r="F56" s="18">
        <v>923</v>
      </c>
      <c r="G56" s="18">
        <v>218</v>
      </c>
      <c r="H56" s="18"/>
      <c r="I56" s="18"/>
      <c r="J56" s="18">
        <v>923</v>
      </c>
      <c r="K56" s="18">
        <v>218</v>
      </c>
      <c r="L56" s="18">
        <v>1032</v>
      </c>
      <c r="M56" s="18">
        <v>1140</v>
      </c>
      <c r="N56" s="36">
        <f t="shared" si="7"/>
        <v>285</v>
      </c>
      <c r="O56" s="17">
        <v>60</v>
      </c>
      <c r="P56" s="17">
        <v>12</v>
      </c>
      <c r="Q56" s="39">
        <f t="shared" si="8"/>
        <v>0.231578947368421</v>
      </c>
      <c r="R56" s="40">
        <f t="shared" si="13"/>
        <v>48</v>
      </c>
      <c r="S56" s="40">
        <f t="shared" si="10"/>
        <v>48</v>
      </c>
      <c r="T56" s="36"/>
      <c r="U56" s="18">
        <f t="shared" si="11"/>
        <v>48</v>
      </c>
    </row>
    <row r="57" hidden="1" customHeight="1" spans="1:21">
      <c r="A57" s="27">
        <v>61</v>
      </c>
      <c r="B57" s="31">
        <v>114286</v>
      </c>
      <c r="C57" s="31" t="s">
        <v>84</v>
      </c>
      <c r="D57" s="31" t="s">
        <v>55</v>
      </c>
      <c r="E57" s="32" t="s">
        <v>56</v>
      </c>
      <c r="F57" s="18">
        <v>1013</v>
      </c>
      <c r="G57" s="18">
        <v>181</v>
      </c>
      <c r="H57" s="18"/>
      <c r="I57" s="18"/>
      <c r="J57" s="18">
        <v>1013</v>
      </c>
      <c r="K57" s="18">
        <v>181</v>
      </c>
      <c r="L57" s="18">
        <v>1104</v>
      </c>
      <c r="M57" s="18">
        <v>1210</v>
      </c>
      <c r="N57" s="36">
        <f t="shared" si="7"/>
        <v>302.5</v>
      </c>
      <c r="O57" s="17">
        <v>39</v>
      </c>
      <c r="P57" s="17">
        <v>8</v>
      </c>
      <c r="Q57" s="39">
        <f t="shared" si="8"/>
        <v>0.142148760330579</v>
      </c>
      <c r="R57" s="40">
        <f t="shared" si="13"/>
        <v>31.2</v>
      </c>
      <c r="S57" s="40">
        <f t="shared" si="10"/>
        <v>31.2</v>
      </c>
      <c r="T57" s="36"/>
      <c r="U57" s="18">
        <f t="shared" si="11"/>
        <v>31.2</v>
      </c>
    </row>
    <row r="58" hidden="1" customHeight="1" spans="1:21">
      <c r="A58" s="27">
        <v>62</v>
      </c>
      <c r="B58" s="31">
        <v>108277</v>
      </c>
      <c r="C58" s="28" t="s">
        <v>85</v>
      </c>
      <c r="D58" s="31" t="s">
        <v>18</v>
      </c>
      <c r="E58" s="32" t="s">
        <v>56</v>
      </c>
      <c r="F58" s="18">
        <v>702</v>
      </c>
      <c r="G58" s="18">
        <v>339</v>
      </c>
      <c r="H58" s="18"/>
      <c r="I58" s="18"/>
      <c r="J58" s="18">
        <v>702</v>
      </c>
      <c r="K58" s="18">
        <v>339</v>
      </c>
      <c r="L58" s="18">
        <v>872</v>
      </c>
      <c r="M58" s="18">
        <v>960</v>
      </c>
      <c r="N58" s="36">
        <f t="shared" si="7"/>
        <v>240</v>
      </c>
      <c r="O58" s="17">
        <v>138</v>
      </c>
      <c r="P58" s="17">
        <v>9</v>
      </c>
      <c r="Q58" s="39">
        <f t="shared" si="8"/>
        <v>0.59375</v>
      </c>
      <c r="R58" s="40">
        <f t="shared" si="13"/>
        <v>110.4</v>
      </c>
      <c r="S58" s="40">
        <f t="shared" si="10"/>
        <v>110.4</v>
      </c>
      <c r="T58" s="36"/>
      <c r="U58" s="18">
        <f t="shared" si="11"/>
        <v>110.4</v>
      </c>
    </row>
    <row r="59" hidden="1" customHeight="1" spans="1:21">
      <c r="A59" s="27">
        <v>63</v>
      </c>
      <c r="B59" s="31">
        <v>585</v>
      </c>
      <c r="C59" s="28" t="s">
        <v>86</v>
      </c>
      <c r="D59" s="31" t="s">
        <v>37</v>
      </c>
      <c r="E59" s="32" t="s">
        <v>87</v>
      </c>
      <c r="F59" s="18">
        <v>960</v>
      </c>
      <c r="G59" s="18">
        <v>231</v>
      </c>
      <c r="H59" s="18"/>
      <c r="I59" s="18"/>
      <c r="J59" s="18">
        <v>960</v>
      </c>
      <c r="K59" s="18">
        <v>231</v>
      </c>
      <c r="L59" s="18">
        <v>1076</v>
      </c>
      <c r="M59" s="18">
        <v>1180</v>
      </c>
      <c r="N59" s="36">
        <f t="shared" si="7"/>
        <v>295</v>
      </c>
      <c r="O59" s="17">
        <v>65</v>
      </c>
      <c r="P59" s="17">
        <v>4</v>
      </c>
      <c r="Q59" s="39">
        <f t="shared" si="8"/>
        <v>0.227118644067797</v>
      </c>
      <c r="R59" s="40">
        <f t="shared" si="13"/>
        <v>52</v>
      </c>
      <c r="S59" s="40">
        <f t="shared" si="10"/>
        <v>52</v>
      </c>
      <c r="T59" s="36"/>
      <c r="U59" s="18">
        <f t="shared" si="11"/>
        <v>52</v>
      </c>
    </row>
    <row r="60" hidden="1" customHeight="1" spans="1:21">
      <c r="A60" s="27">
        <v>64</v>
      </c>
      <c r="B60" s="31">
        <v>102565</v>
      </c>
      <c r="C60" s="28" t="s">
        <v>88</v>
      </c>
      <c r="D60" s="31" t="s">
        <v>18</v>
      </c>
      <c r="E60" s="32" t="s">
        <v>87</v>
      </c>
      <c r="F60" s="18">
        <v>740</v>
      </c>
      <c r="G60" s="18">
        <v>246</v>
      </c>
      <c r="H60" s="18"/>
      <c r="I60" s="18"/>
      <c r="J60" s="18">
        <v>740</v>
      </c>
      <c r="K60" s="18">
        <v>246</v>
      </c>
      <c r="L60" s="18">
        <v>863</v>
      </c>
      <c r="M60" s="18">
        <v>950</v>
      </c>
      <c r="N60" s="36">
        <f t="shared" si="7"/>
        <v>237.5</v>
      </c>
      <c r="O60" s="17">
        <v>62</v>
      </c>
      <c r="P60" s="17">
        <v>2</v>
      </c>
      <c r="Q60" s="39">
        <f t="shared" si="8"/>
        <v>0.265263157894737</v>
      </c>
      <c r="R60" s="40">
        <f t="shared" si="13"/>
        <v>49.6</v>
      </c>
      <c r="S60" s="40">
        <f t="shared" si="10"/>
        <v>49.6</v>
      </c>
      <c r="T60" s="36"/>
      <c r="U60" s="18">
        <f t="shared" si="11"/>
        <v>49.6</v>
      </c>
    </row>
    <row r="61" hidden="1" customHeight="1" spans="1:21">
      <c r="A61" s="27">
        <v>65</v>
      </c>
      <c r="B61" s="31">
        <v>587</v>
      </c>
      <c r="C61" s="28" t="s">
        <v>89</v>
      </c>
      <c r="D61" s="31" t="s">
        <v>90</v>
      </c>
      <c r="E61" s="32" t="s">
        <v>87</v>
      </c>
      <c r="F61" s="18">
        <v>475</v>
      </c>
      <c r="G61" s="18">
        <v>118</v>
      </c>
      <c r="H61" s="18"/>
      <c r="I61" s="18"/>
      <c r="J61" s="18">
        <v>475</v>
      </c>
      <c r="K61" s="18">
        <v>118</v>
      </c>
      <c r="L61" s="18">
        <v>534</v>
      </c>
      <c r="M61" s="18">
        <v>590</v>
      </c>
      <c r="N61" s="36">
        <f t="shared" si="7"/>
        <v>147.5</v>
      </c>
      <c r="O61" s="17">
        <v>47</v>
      </c>
      <c r="P61" s="17">
        <v>9</v>
      </c>
      <c r="Q61" s="39">
        <f t="shared" si="8"/>
        <v>0.349152542372881</v>
      </c>
      <c r="R61" s="40">
        <f t="shared" si="13"/>
        <v>37.6</v>
      </c>
      <c r="S61" s="40">
        <f t="shared" si="10"/>
        <v>37.6</v>
      </c>
      <c r="T61" s="36"/>
      <c r="U61" s="18">
        <f t="shared" si="11"/>
        <v>37.6</v>
      </c>
    </row>
    <row r="62" hidden="1" customHeight="1" spans="1:21">
      <c r="A62" s="27">
        <v>66</v>
      </c>
      <c r="B62" s="31">
        <v>748</v>
      </c>
      <c r="C62" s="28" t="s">
        <v>91</v>
      </c>
      <c r="D62" s="31" t="s">
        <v>31</v>
      </c>
      <c r="E62" s="32" t="s">
        <v>87</v>
      </c>
      <c r="F62" s="18">
        <v>1967</v>
      </c>
      <c r="G62" s="18">
        <v>126</v>
      </c>
      <c r="H62" s="18"/>
      <c r="I62" s="18"/>
      <c r="J62" s="18">
        <v>1967</v>
      </c>
      <c r="K62" s="18">
        <v>126</v>
      </c>
      <c r="L62" s="18">
        <v>2030</v>
      </c>
      <c r="M62" s="18">
        <v>2230</v>
      </c>
      <c r="N62" s="36">
        <f t="shared" ref="N62:N93" si="14">M62/4</f>
        <v>557.5</v>
      </c>
      <c r="O62" s="17">
        <v>39</v>
      </c>
      <c r="P62" s="17">
        <v>0</v>
      </c>
      <c r="Q62" s="39">
        <f t="shared" ref="Q62:Q93" si="15">(O62+P62/2)/N62</f>
        <v>0.0699551569506726</v>
      </c>
      <c r="R62" s="40">
        <f t="shared" si="13"/>
        <v>31.2</v>
      </c>
      <c r="S62" s="40">
        <f t="shared" si="10"/>
        <v>31.2</v>
      </c>
      <c r="T62" s="36"/>
      <c r="U62" s="18">
        <f t="shared" si="11"/>
        <v>31.2</v>
      </c>
    </row>
    <row r="63" hidden="1" customHeight="1" spans="1:21">
      <c r="A63" s="27">
        <v>67</v>
      </c>
      <c r="B63" s="31">
        <v>716</v>
      </c>
      <c r="C63" s="28" t="s">
        <v>92</v>
      </c>
      <c r="D63" s="31" t="s">
        <v>31</v>
      </c>
      <c r="E63" s="32" t="s">
        <v>87</v>
      </c>
      <c r="F63" s="18">
        <v>1419</v>
      </c>
      <c r="G63" s="18">
        <v>246</v>
      </c>
      <c r="H63" s="18"/>
      <c r="I63" s="18"/>
      <c r="J63" s="18">
        <v>1419</v>
      </c>
      <c r="K63" s="18">
        <v>246</v>
      </c>
      <c r="L63" s="18">
        <v>1542</v>
      </c>
      <c r="M63" s="18">
        <v>1700</v>
      </c>
      <c r="N63" s="36">
        <f t="shared" si="14"/>
        <v>425</v>
      </c>
      <c r="O63" s="17">
        <v>117</v>
      </c>
      <c r="P63" s="17">
        <v>3</v>
      </c>
      <c r="Q63" s="39">
        <f t="shared" si="15"/>
        <v>0.278823529411765</v>
      </c>
      <c r="R63" s="40">
        <f t="shared" si="13"/>
        <v>93.6</v>
      </c>
      <c r="S63" s="40">
        <f t="shared" si="10"/>
        <v>93.6</v>
      </c>
      <c r="T63" s="36"/>
      <c r="U63" s="18">
        <f t="shared" si="11"/>
        <v>93.6</v>
      </c>
    </row>
    <row r="64" hidden="1" customHeight="1" spans="1:21">
      <c r="A64" s="27">
        <v>68</v>
      </c>
      <c r="B64" s="31">
        <v>539</v>
      </c>
      <c r="C64" s="28" t="s">
        <v>93</v>
      </c>
      <c r="D64" s="31" t="s">
        <v>31</v>
      </c>
      <c r="E64" s="32" t="s">
        <v>87</v>
      </c>
      <c r="F64" s="18">
        <v>3151</v>
      </c>
      <c r="G64" s="18">
        <v>288</v>
      </c>
      <c r="H64" s="18"/>
      <c r="I64" s="18"/>
      <c r="J64" s="18">
        <v>3151</v>
      </c>
      <c r="K64" s="18">
        <v>288</v>
      </c>
      <c r="L64" s="18">
        <v>3295</v>
      </c>
      <c r="M64" s="18">
        <v>3630</v>
      </c>
      <c r="N64" s="36">
        <f t="shared" si="14"/>
        <v>907.5</v>
      </c>
      <c r="O64" s="17">
        <v>508</v>
      </c>
      <c r="P64" s="17">
        <v>6</v>
      </c>
      <c r="Q64" s="39">
        <f t="shared" si="15"/>
        <v>0.563085399449036</v>
      </c>
      <c r="R64" s="40">
        <f t="shared" si="13"/>
        <v>406.4</v>
      </c>
      <c r="S64" s="40">
        <f t="shared" si="10"/>
        <v>406.4</v>
      </c>
      <c r="T64" s="36"/>
      <c r="U64" s="18">
        <f t="shared" si="11"/>
        <v>406.4</v>
      </c>
    </row>
    <row r="65" hidden="1" customHeight="1" spans="1:21">
      <c r="A65" s="27">
        <v>69</v>
      </c>
      <c r="B65" s="31">
        <v>102935</v>
      </c>
      <c r="C65" s="28" t="s">
        <v>94</v>
      </c>
      <c r="D65" s="31" t="s">
        <v>15</v>
      </c>
      <c r="E65" s="32" t="s">
        <v>87</v>
      </c>
      <c r="F65" s="18">
        <v>470</v>
      </c>
      <c r="G65" s="18">
        <v>145</v>
      </c>
      <c r="H65" s="18"/>
      <c r="I65" s="18"/>
      <c r="J65" s="18">
        <v>470</v>
      </c>
      <c r="K65" s="18">
        <v>145</v>
      </c>
      <c r="L65" s="18">
        <v>543</v>
      </c>
      <c r="M65" s="18">
        <v>600</v>
      </c>
      <c r="N65" s="36">
        <f t="shared" si="14"/>
        <v>150</v>
      </c>
      <c r="O65" s="17">
        <v>40</v>
      </c>
      <c r="P65" s="17">
        <v>1</v>
      </c>
      <c r="Q65" s="39">
        <f t="shared" si="15"/>
        <v>0.27</v>
      </c>
      <c r="R65" s="40">
        <f t="shared" si="13"/>
        <v>32</v>
      </c>
      <c r="S65" s="40">
        <f t="shared" si="10"/>
        <v>32</v>
      </c>
      <c r="T65" s="36"/>
      <c r="U65" s="18">
        <f t="shared" si="11"/>
        <v>32</v>
      </c>
    </row>
    <row r="66" customHeight="1" spans="1:21">
      <c r="A66" s="27">
        <v>70</v>
      </c>
      <c r="B66" s="31">
        <v>104428</v>
      </c>
      <c r="C66" s="28" t="s">
        <v>95</v>
      </c>
      <c r="D66" s="31" t="s">
        <v>64</v>
      </c>
      <c r="E66" s="32" t="s">
        <v>87</v>
      </c>
      <c r="F66" s="18">
        <v>681</v>
      </c>
      <c r="G66" s="18">
        <v>229</v>
      </c>
      <c r="H66" s="18"/>
      <c r="I66" s="18"/>
      <c r="J66" s="18">
        <v>681</v>
      </c>
      <c r="K66" s="18">
        <v>229</v>
      </c>
      <c r="L66" s="18">
        <v>796</v>
      </c>
      <c r="M66" s="18">
        <v>880</v>
      </c>
      <c r="N66" s="36">
        <f t="shared" si="14"/>
        <v>220</v>
      </c>
      <c r="O66" s="17">
        <v>25</v>
      </c>
      <c r="P66" s="17">
        <v>1</v>
      </c>
      <c r="Q66" s="39">
        <f t="shared" si="15"/>
        <v>0.115909090909091</v>
      </c>
      <c r="R66" s="40">
        <f t="shared" si="13"/>
        <v>20</v>
      </c>
      <c r="S66" s="40">
        <f t="shared" si="10"/>
        <v>20</v>
      </c>
      <c r="T66" s="36"/>
      <c r="U66" s="18">
        <f t="shared" si="11"/>
        <v>20</v>
      </c>
    </row>
    <row r="67" customHeight="1" spans="1:21">
      <c r="A67" s="27">
        <v>71</v>
      </c>
      <c r="B67" s="31">
        <v>367</v>
      </c>
      <c r="C67" s="28" t="s">
        <v>96</v>
      </c>
      <c r="D67" s="31" t="s">
        <v>64</v>
      </c>
      <c r="E67" s="32" t="s">
        <v>87</v>
      </c>
      <c r="F67" s="18">
        <v>867</v>
      </c>
      <c r="G67" s="18">
        <v>189</v>
      </c>
      <c r="H67" s="18"/>
      <c r="I67" s="18"/>
      <c r="J67" s="18">
        <v>867</v>
      </c>
      <c r="K67" s="18">
        <v>189</v>
      </c>
      <c r="L67" s="18">
        <v>962</v>
      </c>
      <c r="M67" s="18">
        <v>1060</v>
      </c>
      <c r="N67" s="36">
        <f t="shared" si="14"/>
        <v>265</v>
      </c>
      <c r="O67" s="17">
        <v>243</v>
      </c>
      <c r="P67" s="17">
        <v>0</v>
      </c>
      <c r="Q67" s="39">
        <f t="shared" si="15"/>
        <v>0.916981132075472</v>
      </c>
      <c r="R67" s="40">
        <f t="shared" si="13"/>
        <v>194.4</v>
      </c>
      <c r="S67" s="40">
        <f t="shared" ref="S67:S98" si="16">ROUND(R67,1)</f>
        <v>194.4</v>
      </c>
      <c r="T67" s="36"/>
      <c r="U67" s="18">
        <f t="shared" ref="U67:U98" si="17">S67+T67</f>
        <v>194.4</v>
      </c>
    </row>
    <row r="68" hidden="1" customHeight="1" spans="1:21">
      <c r="A68" s="27">
        <v>72</v>
      </c>
      <c r="B68" s="31">
        <v>717</v>
      </c>
      <c r="C68" s="28" t="s">
        <v>97</v>
      </c>
      <c r="D68" s="31" t="s">
        <v>31</v>
      </c>
      <c r="E68" s="32" t="s">
        <v>87</v>
      </c>
      <c r="F68" s="18">
        <v>1091</v>
      </c>
      <c r="G68" s="18">
        <v>283</v>
      </c>
      <c r="H68" s="18"/>
      <c r="I68" s="18"/>
      <c r="J68" s="18">
        <v>1091</v>
      </c>
      <c r="K68" s="18">
        <v>283</v>
      </c>
      <c r="L68" s="18">
        <v>1233</v>
      </c>
      <c r="M68" s="18">
        <v>1360</v>
      </c>
      <c r="N68" s="36">
        <f t="shared" si="14"/>
        <v>340</v>
      </c>
      <c r="O68" s="17">
        <v>42</v>
      </c>
      <c r="P68" s="17">
        <v>2</v>
      </c>
      <c r="Q68" s="39">
        <f t="shared" si="15"/>
        <v>0.126470588235294</v>
      </c>
      <c r="R68" s="40">
        <f t="shared" si="13"/>
        <v>33.6</v>
      </c>
      <c r="S68" s="40">
        <f t="shared" si="16"/>
        <v>33.6</v>
      </c>
      <c r="T68" s="36"/>
      <c r="U68" s="18">
        <f t="shared" si="17"/>
        <v>33.6</v>
      </c>
    </row>
    <row r="69" hidden="1" customHeight="1" spans="1:21">
      <c r="A69" s="27">
        <v>73</v>
      </c>
      <c r="B69" s="31">
        <v>594</v>
      </c>
      <c r="C69" s="28" t="s">
        <v>98</v>
      </c>
      <c r="D69" s="31" t="s">
        <v>31</v>
      </c>
      <c r="E69" s="32" t="s">
        <v>87</v>
      </c>
      <c r="F69" s="18">
        <v>609</v>
      </c>
      <c r="G69" s="18">
        <v>113</v>
      </c>
      <c r="H69" s="18"/>
      <c r="I69" s="18"/>
      <c r="J69" s="18">
        <v>609</v>
      </c>
      <c r="K69" s="18">
        <v>113</v>
      </c>
      <c r="L69" s="18">
        <v>666</v>
      </c>
      <c r="M69" s="18">
        <v>730</v>
      </c>
      <c r="N69" s="36">
        <f t="shared" si="14"/>
        <v>182.5</v>
      </c>
      <c r="O69" s="17">
        <v>54</v>
      </c>
      <c r="P69" s="17">
        <v>4</v>
      </c>
      <c r="Q69" s="39">
        <f t="shared" si="15"/>
        <v>0.306849315068493</v>
      </c>
      <c r="R69" s="40">
        <f t="shared" si="13"/>
        <v>43.2</v>
      </c>
      <c r="S69" s="40">
        <f t="shared" si="16"/>
        <v>43.2</v>
      </c>
      <c r="T69" s="36"/>
      <c r="U69" s="18">
        <f t="shared" si="17"/>
        <v>43.2</v>
      </c>
    </row>
    <row r="70" hidden="1" customHeight="1" spans="1:21">
      <c r="A70" s="27">
        <v>74</v>
      </c>
      <c r="B70" s="31">
        <v>308</v>
      </c>
      <c r="C70" s="28" t="s">
        <v>99</v>
      </c>
      <c r="D70" s="31" t="s">
        <v>37</v>
      </c>
      <c r="E70" s="32" t="s">
        <v>87</v>
      </c>
      <c r="F70" s="18">
        <v>694</v>
      </c>
      <c r="G70" s="18">
        <v>64</v>
      </c>
      <c r="H70" s="18"/>
      <c r="I70" s="18"/>
      <c r="J70" s="18">
        <v>694</v>
      </c>
      <c r="K70" s="18">
        <v>64</v>
      </c>
      <c r="L70" s="18">
        <v>726</v>
      </c>
      <c r="M70" s="18">
        <v>800</v>
      </c>
      <c r="N70" s="36">
        <f t="shared" si="14"/>
        <v>200</v>
      </c>
      <c r="O70" s="17">
        <v>41</v>
      </c>
      <c r="P70" s="17">
        <v>6</v>
      </c>
      <c r="Q70" s="39">
        <f t="shared" si="15"/>
        <v>0.22</v>
      </c>
      <c r="R70" s="40">
        <f t="shared" si="13"/>
        <v>32.8</v>
      </c>
      <c r="S70" s="40">
        <f t="shared" si="16"/>
        <v>32.8</v>
      </c>
      <c r="T70" s="36"/>
      <c r="U70" s="18">
        <f t="shared" si="17"/>
        <v>32.8</v>
      </c>
    </row>
    <row r="71" hidden="1" customHeight="1" spans="1:21">
      <c r="A71" s="27">
        <v>75</v>
      </c>
      <c r="B71" s="31">
        <v>355</v>
      </c>
      <c r="C71" s="28" t="s">
        <v>100</v>
      </c>
      <c r="D71" s="31" t="s">
        <v>21</v>
      </c>
      <c r="E71" s="32" t="s">
        <v>87</v>
      </c>
      <c r="F71" s="18">
        <v>911</v>
      </c>
      <c r="G71" s="18">
        <v>179</v>
      </c>
      <c r="H71" s="18"/>
      <c r="I71" s="18"/>
      <c r="J71" s="18">
        <v>911</v>
      </c>
      <c r="K71" s="18">
        <v>179</v>
      </c>
      <c r="L71" s="18">
        <v>1001</v>
      </c>
      <c r="M71" s="18">
        <v>1100</v>
      </c>
      <c r="N71" s="36">
        <f t="shared" si="14"/>
        <v>275</v>
      </c>
      <c r="O71" s="17">
        <v>237</v>
      </c>
      <c r="P71" s="17">
        <v>2052</v>
      </c>
      <c r="Q71" s="39">
        <f t="shared" si="15"/>
        <v>4.59272727272727</v>
      </c>
      <c r="R71" s="40">
        <f>O71*1</f>
        <v>237</v>
      </c>
      <c r="S71" s="40">
        <f t="shared" si="16"/>
        <v>237</v>
      </c>
      <c r="T71" s="36">
        <v>0</v>
      </c>
      <c r="U71" s="18">
        <f t="shared" si="17"/>
        <v>237</v>
      </c>
    </row>
    <row r="72" hidden="1" customHeight="1" spans="1:21">
      <c r="A72" s="27">
        <v>76</v>
      </c>
      <c r="B72" s="31">
        <v>743</v>
      </c>
      <c r="C72" s="28" t="s">
        <v>101</v>
      </c>
      <c r="D72" s="31" t="s">
        <v>43</v>
      </c>
      <c r="E72" s="32" t="s">
        <v>87</v>
      </c>
      <c r="F72" s="18">
        <v>4052</v>
      </c>
      <c r="G72" s="18">
        <v>170</v>
      </c>
      <c r="H72" s="18"/>
      <c r="I72" s="18"/>
      <c r="J72" s="18">
        <v>4052</v>
      </c>
      <c r="K72" s="18">
        <v>170</v>
      </c>
      <c r="L72" s="18">
        <v>4137</v>
      </c>
      <c r="M72" s="18">
        <v>4550</v>
      </c>
      <c r="N72" s="36">
        <f t="shared" si="14"/>
        <v>1137.5</v>
      </c>
      <c r="O72" s="17">
        <v>34</v>
      </c>
      <c r="P72" s="17">
        <v>6</v>
      </c>
      <c r="Q72" s="39">
        <f t="shared" si="15"/>
        <v>0.0325274725274725</v>
      </c>
      <c r="R72" s="40">
        <f t="shared" ref="R72:R103" si="18">O72*0.8</f>
        <v>27.2</v>
      </c>
      <c r="S72" s="40">
        <f t="shared" si="16"/>
        <v>27.2</v>
      </c>
      <c r="T72" s="36"/>
      <c r="U72" s="18">
        <f t="shared" si="17"/>
        <v>27.2</v>
      </c>
    </row>
    <row r="73" hidden="1" customHeight="1" spans="1:21">
      <c r="A73" s="27">
        <v>77</v>
      </c>
      <c r="B73" s="31">
        <v>106865</v>
      </c>
      <c r="C73" s="28" t="s">
        <v>102</v>
      </c>
      <c r="D73" s="31" t="s">
        <v>15</v>
      </c>
      <c r="E73" s="32" t="s">
        <v>87</v>
      </c>
      <c r="F73" s="18">
        <v>1526</v>
      </c>
      <c r="G73" s="18">
        <v>111</v>
      </c>
      <c r="H73" s="18">
        <v>921</v>
      </c>
      <c r="I73" s="18"/>
      <c r="J73" s="18">
        <v>605</v>
      </c>
      <c r="K73" s="18">
        <v>111</v>
      </c>
      <c r="L73" s="18">
        <v>661</v>
      </c>
      <c r="M73" s="18">
        <v>730</v>
      </c>
      <c r="N73" s="36">
        <f t="shared" si="14"/>
        <v>182.5</v>
      </c>
      <c r="O73" s="17">
        <v>40</v>
      </c>
      <c r="P73" s="17">
        <v>4</v>
      </c>
      <c r="Q73" s="39">
        <f t="shared" si="15"/>
        <v>0.23013698630137</v>
      </c>
      <c r="R73" s="40">
        <f t="shared" si="18"/>
        <v>32</v>
      </c>
      <c r="S73" s="40">
        <f t="shared" si="16"/>
        <v>32</v>
      </c>
      <c r="T73" s="36"/>
      <c r="U73" s="18">
        <f t="shared" si="17"/>
        <v>32</v>
      </c>
    </row>
    <row r="74" hidden="1" customHeight="1" spans="1:21">
      <c r="A74" s="27">
        <v>78</v>
      </c>
      <c r="B74" s="31">
        <v>118074</v>
      </c>
      <c r="C74" s="31" t="s">
        <v>103</v>
      </c>
      <c r="D74" s="31" t="s">
        <v>43</v>
      </c>
      <c r="E74" s="32" t="s">
        <v>87</v>
      </c>
      <c r="F74" s="18">
        <v>211</v>
      </c>
      <c r="G74" s="18">
        <v>92</v>
      </c>
      <c r="H74" s="18"/>
      <c r="I74" s="18"/>
      <c r="J74" s="18">
        <v>211</v>
      </c>
      <c r="K74" s="18">
        <v>92</v>
      </c>
      <c r="L74" s="18">
        <v>400</v>
      </c>
      <c r="M74" s="18">
        <v>440</v>
      </c>
      <c r="N74" s="36">
        <f t="shared" si="14"/>
        <v>110</v>
      </c>
      <c r="O74" s="17">
        <v>78</v>
      </c>
      <c r="P74" s="17">
        <v>5</v>
      </c>
      <c r="Q74" s="39">
        <f t="shared" si="15"/>
        <v>0.731818181818182</v>
      </c>
      <c r="R74" s="40">
        <f t="shared" si="18"/>
        <v>62.4</v>
      </c>
      <c r="S74" s="40">
        <f t="shared" si="16"/>
        <v>62.4</v>
      </c>
      <c r="T74" s="36"/>
      <c r="U74" s="18">
        <f t="shared" si="17"/>
        <v>62.4</v>
      </c>
    </row>
    <row r="75" hidden="1" customHeight="1" spans="1:21">
      <c r="A75" s="27">
        <v>79</v>
      </c>
      <c r="B75" s="31">
        <v>120844</v>
      </c>
      <c r="C75" s="31" t="s">
        <v>104</v>
      </c>
      <c r="D75" s="31" t="s">
        <v>37</v>
      </c>
      <c r="E75" s="32" t="s">
        <v>87</v>
      </c>
      <c r="F75" s="18">
        <v>248</v>
      </c>
      <c r="G75" s="18">
        <v>37</v>
      </c>
      <c r="H75" s="18"/>
      <c r="I75" s="18"/>
      <c r="J75" s="18">
        <v>248</v>
      </c>
      <c r="K75" s="18">
        <v>37</v>
      </c>
      <c r="L75" s="18">
        <v>400</v>
      </c>
      <c r="M75" s="18">
        <v>440</v>
      </c>
      <c r="N75" s="36">
        <f t="shared" si="14"/>
        <v>110</v>
      </c>
      <c r="O75" s="17">
        <v>57</v>
      </c>
      <c r="P75" s="17">
        <v>30</v>
      </c>
      <c r="Q75" s="39">
        <f t="shared" si="15"/>
        <v>0.654545454545455</v>
      </c>
      <c r="R75" s="40">
        <f t="shared" si="18"/>
        <v>45.6</v>
      </c>
      <c r="S75" s="40">
        <f t="shared" si="16"/>
        <v>45.6</v>
      </c>
      <c r="T75" s="36"/>
      <c r="U75" s="18">
        <f t="shared" si="17"/>
        <v>45.6</v>
      </c>
    </row>
    <row r="76" hidden="1" customHeight="1" spans="1:21">
      <c r="A76" s="27">
        <v>80</v>
      </c>
      <c r="B76" s="31">
        <v>311</v>
      </c>
      <c r="C76" s="28" t="s">
        <v>105</v>
      </c>
      <c r="D76" s="31" t="s">
        <v>37</v>
      </c>
      <c r="E76" s="32" t="s">
        <v>106</v>
      </c>
      <c r="F76" s="18">
        <v>26797</v>
      </c>
      <c r="G76" s="18">
        <v>4704</v>
      </c>
      <c r="H76" s="18"/>
      <c r="I76" s="18"/>
      <c r="J76" s="18">
        <v>26797</v>
      </c>
      <c r="K76" s="18">
        <v>4704</v>
      </c>
      <c r="L76" s="18">
        <v>29149</v>
      </c>
      <c r="M76" s="18">
        <v>30610</v>
      </c>
      <c r="N76" s="36">
        <f t="shared" si="14"/>
        <v>7652.5</v>
      </c>
      <c r="O76" s="17">
        <v>1121</v>
      </c>
      <c r="P76" s="17">
        <v>1782</v>
      </c>
      <c r="Q76" s="39">
        <f t="shared" si="15"/>
        <v>0.262920614178373</v>
      </c>
      <c r="R76" s="40">
        <f t="shared" si="18"/>
        <v>896.8</v>
      </c>
      <c r="S76" s="40">
        <f t="shared" si="16"/>
        <v>896.8</v>
      </c>
      <c r="T76" s="36"/>
      <c r="U76" s="18">
        <f t="shared" si="17"/>
        <v>896.8</v>
      </c>
    </row>
    <row r="77" customHeight="1" spans="1:21">
      <c r="A77" s="27">
        <v>81</v>
      </c>
      <c r="B77" s="31">
        <v>754</v>
      </c>
      <c r="C77" s="28" t="s">
        <v>107</v>
      </c>
      <c r="D77" s="31" t="s">
        <v>64</v>
      </c>
      <c r="E77" s="32" t="s">
        <v>106</v>
      </c>
      <c r="F77" s="18">
        <v>9554</v>
      </c>
      <c r="G77" s="18">
        <v>88</v>
      </c>
      <c r="H77" s="18"/>
      <c r="I77" s="18"/>
      <c r="J77" s="18">
        <v>9554</v>
      </c>
      <c r="K77" s="18">
        <v>88</v>
      </c>
      <c r="L77" s="18">
        <v>9598</v>
      </c>
      <c r="M77" s="18">
        <v>10080</v>
      </c>
      <c r="N77" s="36">
        <f t="shared" si="14"/>
        <v>2520</v>
      </c>
      <c r="O77" s="17">
        <v>650</v>
      </c>
      <c r="P77" s="17">
        <v>40</v>
      </c>
      <c r="Q77" s="39">
        <f t="shared" si="15"/>
        <v>0.265873015873016</v>
      </c>
      <c r="R77" s="40">
        <f t="shared" si="18"/>
        <v>520</v>
      </c>
      <c r="S77" s="40">
        <f t="shared" si="16"/>
        <v>520</v>
      </c>
      <c r="T77" s="36"/>
      <c r="U77" s="18">
        <f t="shared" si="17"/>
        <v>520</v>
      </c>
    </row>
    <row r="78" hidden="1" customHeight="1" spans="1:21">
      <c r="A78" s="27">
        <v>82</v>
      </c>
      <c r="B78" s="31">
        <v>391</v>
      </c>
      <c r="C78" s="28" t="s">
        <v>108</v>
      </c>
      <c r="D78" s="31" t="s">
        <v>21</v>
      </c>
      <c r="E78" s="32" t="s">
        <v>106</v>
      </c>
      <c r="F78" s="18">
        <v>1306</v>
      </c>
      <c r="G78" s="18">
        <v>73</v>
      </c>
      <c r="H78" s="18"/>
      <c r="I78" s="18"/>
      <c r="J78" s="18">
        <v>1306</v>
      </c>
      <c r="K78" s="18">
        <v>73</v>
      </c>
      <c r="L78" s="18">
        <v>1343</v>
      </c>
      <c r="M78" s="18">
        <v>1480</v>
      </c>
      <c r="N78" s="36">
        <f t="shared" si="14"/>
        <v>370</v>
      </c>
      <c r="O78" s="17">
        <v>66</v>
      </c>
      <c r="P78" s="17">
        <v>4</v>
      </c>
      <c r="Q78" s="39">
        <f t="shared" si="15"/>
        <v>0.183783783783784</v>
      </c>
      <c r="R78" s="40">
        <f t="shared" si="18"/>
        <v>52.8</v>
      </c>
      <c r="S78" s="40">
        <f t="shared" si="16"/>
        <v>52.8</v>
      </c>
      <c r="T78" s="36"/>
      <c r="U78" s="18">
        <f t="shared" si="17"/>
        <v>52.8</v>
      </c>
    </row>
    <row r="79" hidden="1" customHeight="1" spans="1:21">
      <c r="A79" s="27">
        <v>83</v>
      </c>
      <c r="B79" s="31">
        <v>103199</v>
      </c>
      <c r="C79" s="28" t="s">
        <v>109</v>
      </c>
      <c r="D79" s="31" t="s">
        <v>37</v>
      </c>
      <c r="E79" s="32" t="s">
        <v>106</v>
      </c>
      <c r="F79" s="18">
        <v>556</v>
      </c>
      <c r="G79" s="18">
        <v>110</v>
      </c>
      <c r="H79" s="18"/>
      <c r="I79" s="18"/>
      <c r="J79" s="18">
        <v>556</v>
      </c>
      <c r="K79" s="18">
        <v>110</v>
      </c>
      <c r="L79" s="18">
        <v>611</v>
      </c>
      <c r="M79" s="18">
        <v>670</v>
      </c>
      <c r="N79" s="36">
        <f t="shared" si="14"/>
        <v>167.5</v>
      </c>
      <c r="O79" s="17">
        <v>55</v>
      </c>
      <c r="P79" s="17">
        <v>14</v>
      </c>
      <c r="Q79" s="39">
        <f t="shared" si="15"/>
        <v>0.370149253731343</v>
      </c>
      <c r="R79" s="40">
        <f t="shared" si="18"/>
        <v>44</v>
      </c>
      <c r="S79" s="40">
        <f t="shared" si="16"/>
        <v>44</v>
      </c>
      <c r="T79" s="36"/>
      <c r="U79" s="18">
        <f t="shared" si="17"/>
        <v>44</v>
      </c>
    </row>
    <row r="80" hidden="1" customHeight="1" spans="1:21">
      <c r="A80" s="27">
        <v>84</v>
      </c>
      <c r="B80" s="31">
        <v>752</v>
      </c>
      <c r="C80" s="28" t="s">
        <v>110</v>
      </c>
      <c r="D80" s="31" t="s">
        <v>55</v>
      </c>
      <c r="E80" s="32" t="s">
        <v>106</v>
      </c>
      <c r="F80" s="18">
        <v>434</v>
      </c>
      <c r="G80" s="18">
        <v>135</v>
      </c>
      <c r="H80" s="18"/>
      <c r="I80" s="18"/>
      <c r="J80" s="18">
        <v>434</v>
      </c>
      <c r="K80" s="18">
        <v>135</v>
      </c>
      <c r="L80" s="18">
        <v>502</v>
      </c>
      <c r="M80" s="18">
        <v>550</v>
      </c>
      <c r="N80" s="36">
        <f t="shared" si="14"/>
        <v>137.5</v>
      </c>
      <c r="O80" s="17">
        <v>56</v>
      </c>
      <c r="P80" s="17">
        <v>10</v>
      </c>
      <c r="Q80" s="39">
        <f t="shared" si="15"/>
        <v>0.443636363636364</v>
      </c>
      <c r="R80" s="40">
        <f t="shared" si="18"/>
        <v>44.8</v>
      </c>
      <c r="S80" s="40">
        <f t="shared" si="16"/>
        <v>44.8</v>
      </c>
      <c r="T80" s="36"/>
      <c r="U80" s="18">
        <f t="shared" si="17"/>
        <v>44.8</v>
      </c>
    </row>
    <row r="81" hidden="1" customHeight="1" spans="1:21">
      <c r="A81" s="27">
        <v>85</v>
      </c>
      <c r="B81" s="34">
        <v>113025</v>
      </c>
      <c r="C81" s="28" t="s">
        <v>111</v>
      </c>
      <c r="D81" s="31" t="s">
        <v>55</v>
      </c>
      <c r="E81" s="32" t="s">
        <v>106</v>
      </c>
      <c r="F81" s="18">
        <v>486</v>
      </c>
      <c r="G81" s="18">
        <v>75</v>
      </c>
      <c r="H81" s="18"/>
      <c r="I81" s="18"/>
      <c r="J81" s="18">
        <v>486</v>
      </c>
      <c r="K81" s="18">
        <v>75</v>
      </c>
      <c r="L81" s="18">
        <v>524</v>
      </c>
      <c r="M81" s="18">
        <v>580</v>
      </c>
      <c r="N81" s="36">
        <f t="shared" si="14"/>
        <v>145</v>
      </c>
      <c r="O81" s="17">
        <v>42</v>
      </c>
      <c r="P81" s="17">
        <v>8</v>
      </c>
      <c r="Q81" s="39">
        <f t="shared" si="15"/>
        <v>0.317241379310345</v>
      </c>
      <c r="R81" s="40">
        <f t="shared" si="18"/>
        <v>33.6</v>
      </c>
      <c r="S81" s="40">
        <f t="shared" si="16"/>
        <v>33.6</v>
      </c>
      <c r="T81" s="36"/>
      <c r="U81" s="18">
        <f t="shared" si="17"/>
        <v>33.6</v>
      </c>
    </row>
    <row r="82" hidden="1" customHeight="1" spans="1:21">
      <c r="A82" s="27">
        <v>86</v>
      </c>
      <c r="B82" s="31">
        <v>351</v>
      </c>
      <c r="C82" s="28" t="s">
        <v>112</v>
      </c>
      <c r="D82" s="31" t="s">
        <v>90</v>
      </c>
      <c r="E82" s="32" t="s">
        <v>106</v>
      </c>
      <c r="F82" s="18">
        <v>675</v>
      </c>
      <c r="G82" s="18">
        <v>40</v>
      </c>
      <c r="H82" s="18"/>
      <c r="I82" s="18"/>
      <c r="J82" s="18">
        <v>675</v>
      </c>
      <c r="K82" s="18">
        <v>40</v>
      </c>
      <c r="L82" s="18">
        <v>695</v>
      </c>
      <c r="M82" s="18">
        <v>770</v>
      </c>
      <c r="N82" s="36">
        <f t="shared" si="14"/>
        <v>192.5</v>
      </c>
      <c r="O82" s="17">
        <v>25</v>
      </c>
      <c r="P82" s="17">
        <v>45</v>
      </c>
      <c r="Q82" s="39">
        <f t="shared" si="15"/>
        <v>0.246753246753247</v>
      </c>
      <c r="R82" s="40">
        <f t="shared" si="18"/>
        <v>20</v>
      </c>
      <c r="S82" s="40">
        <f t="shared" si="16"/>
        <v>20</v>
      </c>
      <c r="T82" s="36"/>
      <c r="U82" s="18">
        <f t="shared" si="17"/>
        <v>20</v>
      </c>
    </row>
    <row r="83" hidden="1" customHeight="1" spans="1:21">
      <c r="A83" s="27">
        <v>87</v>
      </c>
      <c r="B83" s="31">
        <v>704</v>
      </c>
      <c r="C83" s="28" t="s">
        <v>113</v>
      </c>
      <c r="D83" s="31" t="s">
        <v>90</v>
      </c>
      <c r="E83" s="32" t="s">
        <v>106</v>
      </c>
      <c r="F83" s="18">
        <v>275</v>
      </c>
      <c r="G83" s="18">
        <v>102</v>
      </c>
      <c r="H83" s="18"/>
      <c r="I83" s="18"/>
      <c r="J83" s="18">
        <v>275</v>
      </c>
      <c r="K83" s="18">
        <v>102</v>
      </c>
      <c r="L83" s="18">
        <v>300</v>
      </c>
      <c r="M83" s="18">
        <v>330</v>
      </c>
      <c r="N83" s="36">
        <f t="shared" si="14"/>
        <v>82.5</v>
      </c>
      <c r="O83" s="17">
        <v>25</v>
      </c>
      <c r="P83" s="17">
        <v>4</v>
      </c>
      <c r="Q83" s="39">
        <f t="shared" si="15"/>
        <v>0.327272727272727</v>
      </c>
      <c r="R83" s="40">
        <f t="shared" si="18"/>
        <v>20</v>
      </c>
      <c r="S83" s="40">
        <f t="shared" si="16"/>
        <v>20</v>
      </c>
      <c r="T83" s="36"/>
      <c r="U83" s="18">
        <f t="shared" si="17"/>
        <v>20</v>
      </c>
    </row>
    <row r="84" hidden="1" customHeight="1" spans="1:21">
      <c r="A84" s="27">
        <v>88</v>
      </c>
      <c r="B84" s="31">
        <v>706</v>
      </c>
      <c r="C84" s="28" t="s">
        <v>114</v>
      </c>
      <c r="D84" s="31" t="s">
        <v>90</v>
      </c>
      <c r="E84" s="32" t="s">
        <v>106</v>
      </c>
      <c r="F84" s="18">
        <v>348</v>
      </c>
      <c r="G84" s="18">
        <v>70</v>
      </c>
      <c r="H84" s="18"/>
      <c r="I84" s="18"/>
      <c r="J84" s="18">
        <v>348</v>
      </c>
      <c r="K84" s="18">
        <v>70</v>
      </c>
      <c r="L84" s="18">
        <v>383</v>
      </c>
      <c r="M84" s="18">
        <v>420</v>
      </c>
      <c r="N84" s="36">
        <f t="shared" si="14"/>
        <v>105</v>
      </c>
      <c r="O84" s="17">
        <v>27</v>
      </c>
      <c r="P84" s="17">
        <v>1</v>
      </c>
      <c r="Q84" s="39">
        <f t="shared" si="15"/>
        <v>0.261904761904762</v>
      </c>
      <c r="R84" s="40">
        <f t="shared" si="18"/>
        <v>21.6</v>
      </c>
      <c r="S84" s="40">
        <f t="shared" si="16"/>
        <v>21.6</v>
      </c>
      <c r="T84" s="36"/>
      <c r="U84" s="18">
        <f t="shared" si="17"/>
        <v>21.6</v>
      </c>
    </row>
    <row r="85" hidden="1" customHeight="1" spans="1:21">
      <c r="A85" s="27">
        <v>89</v>
      </c>
      <c r="B85" s="31">
        <v>738</v>
      </c>
      <c r="C85" s="28" t="s">
        <v>115</v>
      </c>
      <c r="D85" s="31" t="s">
        <v>90</v>
      </c>
      <c r="E85" s="32" t="s">
        <v>106</v>
      </c>
      <c r="F85" s="18">
        <v>324</v>
      </c>
      <c r="G85" s="18">
        <v>76</v>
      </c>
      <c r="H85" s="18"/>
      <c r="I85" s="18"/>
      <c r="J85" s="18">
        <v>324</v>
      </c>
      <c r="K85" s="18">
        <v>76</v>
      </c>
      <c r="L85" s="18">
        <v>362</v>
      </c>
      <c r="M85" s="18">
        <v>400</v>
      </c>
      <c r="N85" s="36">
        <f t="shared" si="14"/>
        <v>100</v>
      </c>
      <c r="O85" s="17">
        <v>55</v>
      </c>
      <c r="P85" s="17">
        <v>41</v>
      </c>
      <c r="Q85" s="39">
        <f t="shared" si="15"/>
        <v>0.755</v>
      </c>
      <c r="R85" s="40">
        <f t="shared" si="18"/>
        <v>44</v>
      </c>
      <c r="S85" s="40">
        <f t="shared" si="16"/>
        <v>44</v>
      </c>
      <c r="T85" s="36"/>
      <c r="U85" s="18">
        <f t="shared" si="17"/>
        <v>44</v>
      </c>
    </row>
    <row r="86" hidden="1" customHeight="1" spans="1:21">
      <c r="A86" s="27">
        <v>90</v>
      </c>
      <c r="B86" s="31">
        <v>710</v>
      </c>
      <c r="C86" s="28" t="s">
        <v>116</v>
      </c>
      <c r="D86" s="31" t="s">
        <v>90</v>
      </c>
      <c r="E86" s="32" t="s">
        <v>106</v>
      </c>
      <c r="F86" s="18">
        <v>740</v>
      </c>
      <c r="G86" s="18">
        <v>152</v>
      </c>
      <c r="H86" s="18"/>
      <c r="I86" s="18"/>
      <c r="J86" s="18">
        <v>740</v>
      </c>
      <c r="K86" s="18">
        <v>152</v>
      </c>
      <c r="L86" s="18">
        <v>816</v>
      </c>
      <c r="M86" s="18">
        <v>900</v>
      </c>
      <c r="N86" s="36">
        <f t="shared" si="14"/>
        <v>225</v>
      </c>
      <c r="O86" s="17">
        <v>30</v>
      </c>
      <c r="P86" s="17">
        <v>3</v>
      </c>
      <c r="Q86" s="39">
        <f t="shared" si="15"/>
        <v>0.14</v>
      </c>
      <c r="R86" s="40">
        <f t="shared" si="18"/>
        <v>24</v>
      </c>
      <c r="S86" s="40">
        <f t="shared" si="16"/>
        <v>24</v>
      </c>
      <c r="T86" s="36"/>
      <c r="U86" s="18">
        <f t="shared" si="17"/>
        <v>24</v>
      </c>
    </row>
    <row r="87" hidden="1" customHeight="1" spans="1:21">
      <c r="A87" s="27">
        <v>91</v>
      </c>
      <c r="B87" s="31">
        <v>713</v>
      </c>
      <c r="C87" s="28" t="s">
        <v>117</v>
      </c>
      <c r="D87" s="31" t="s">
        <v>90</v>
      </c>
      <c r="E87" s="32" t="s">
        <v>106</v>
      </c>
      <c r="F87" s="18">
        <v>496</v>
      </c>
      <c r="G87" s="18">
        <v>335</v>
      </c>
      <c r="H87" s="18"/>
      <c r="I87" s="18"/>
      <c r="J87" s="18">
        <v>496</v>
      </c>
      <c r="K87" s="18">
        <v>335</v>
      </c>
      <c r="L87" s="18">
        <v>664</v>
      </c>
      <c r="M87" s="18">
        <v>730</v>
      </c>
      <c r="N87" s="36">
        <f t="shared" si="14"/>
        <v>182.5</v>
      </c>
      <c r="O87" s="17">
        <v>20</v>
      </c>
      <c r="P87" s="17">
        <v>1</v>
      </c>
      <c r="Q87" s="39">
        <f t="shared" si="15"/>
        <v>0.112328767123288</v>
      </c>
      <c r="R87" s="40">
        <f t="shared" si="18"/>
        <v>16</v>
      </c>
      <c r="S87" s="40">
        <f t="shared" si="16"/>
        <v>16</v>
      </c>
      <c r="T87" s="36"/>
      <c r="U87" s="18">
        <f t="shared" si="17"/>
        <v>16</v>
      </c>
    </row>
    <row r="88" customHeight="1" spans="1:21">
      <c r="A88" s="27">
        <v>92</v>
      </c>
      <c r="B88" s="31">
        <v>104838</v>
      </c>
      <c r="C88" s="28" t="s">
        <v>118</v>
      </c>
      <c r="D88" s="31" t="s">
        <v>64</v>
      </c>
      <c r="E88" s="32" t="s">
        <v>106</v>
      </c>
      <c r="F88" s="18">
        <v>1313</v>
      </c>
      <c r="G88" s="18">
        <v>1029</v>
      </c>
      <c r="H88" s="18"/>
      <c r="I88" s="18"/>
      <c r="J88" s="18">
        <v>1313</v>
      </c>
      <c r="K88" s="18">
        <v>1029</v>
      </c>
      <c r="L88" s="18">
        <v>1828</v>
      </c>
      <c r="M88" s="18">
        <v>2010</v>
      </c>
      <c r="N88" s="36">
        <f t="shared" si="14"/>
        <v>502.5</v>
      </c>
      <c r="O88" s="17">
        <v>21</v>
      </c>
      <c r="P88" s="17">
        <v>4</v>
      </c>
      <c r="Q88" s="39">
        <f t="shared" si="15"/>
        <v>0.045771144278607</v>
      </c>
      <c r="R88" s="40">
        <f t="shared" si="18"/>
        <v>16.8</v>
      </c>
      <c r="S88" s="40">
        <f t="shared" si="16"/>
        <v>16.8</v>
      </c>
      <c r="T88" s="36"/>
      <c r="U88" s="18">
        <f t="shared" si="17"/>
        <v>16.8</v>
      </c>
    </row>
    <row r="89" hidden="1" customHeight="1" spans="1:21">
      <c r="A89" s="27">
        <v>93</v>
      </c>
      <c r="B89" s="31">
        <v>107728</v>
      </c>
      <c r="C89" s="28" t="s">
        <v>119</v>
      </c>
      <c r="D89" s="31" t="s">
        <v>31</v>
      </c>
      <c r="E89" s="32" t="s">
        <v>106</v>
      </c>
      <c r="F89" s="18">
        <v>134</v>
      </c>
      <c r="G89" s="18">
        <v>110</v>
      </c>
      <c r="H89" s="18"/>
      <c r="I89" s="18"/>
      <c r="J89" s="18">
        <v>134</v>
      </c>
      <c r="K89" s="18">
        <v>110</v>
      </c>
      <c r="L89" s="18">
        <v>300</v>
      </c>
      <c r="M89" s="18">
        <v>330</v>
      </c>
      <c r="N89" s="36">
        <f t="shared" si="14"/>
        <v>82.5</v>
      </c>
      <c r="O89" s="17">
        <v>32</v>
      </c>
      <c r="P89" s="17">
        <v>7</v>
      </c>
      <c r="Q89" s="39">
        <f t="shared" si="15"/>
        <v>0.43030303030303</v>
      </c>
      <c r="R89" s="40">
        <f t="shared" si="18"/>
        <v>25.6</v>
      </c>
      <c r="S89" s="40">
        <f t="shared" si="16"/>
        <v>25.6</v>
      </c>
      <c r="T89" s="36"/>
      <c r="U89" s="18">
        <f t="shared" si="17"/>
        <v>25.6</v>
      </c>
    </row>
    <row r="90" hidden="1" customHeight="1" spans="1:21">
      <c r="A90" s="27">
        <v>94</v>
      </c>
      <c r="B90" s="31">
        <v>549</v>
      </c>
      <c r="C90" s="28" t="s">
        <v>120</v>
      </c>
      <c r="D90" s="31" t="s">
        <v>31</v>
      </c>
      <c r="E90" s="32" t="s">
        <v>106</v>
      </c>
      <c r="F90" s="18">
        <v>307</v>
      </c>
      <c r="G90" s="18">
        <v>81</v>
      </c>
      <c r="H90" s="18"/>
      <c r="I90" s="18"/>
      <c r="J90" s="18">
        <v>307</v>
      </c>
      <c r="K90" s="18">
        <v>81</v>
      </c>
      <c r="L90" s="18">
        <v>300</v>
      </c>
      <c r="M90" s="18">
        <v>330</v>
      </c>
      <c r="N90" s="36">
        <f t="shared" si="14"/>
        <v>82.5</v>
      </c>
      <c r="O90" s="17">
        <v>14</v>
      </c>
      <c r="P90" s="17">
        <v>4</v>
      </c>
      <c r="Q90" s="39">
        <f t="shared" si="15"/>
        <v>0.193939393939394</v>
      </c>
      <c r="R90" s="40">
        <f t="shared" si="18"/>
        <v>11.2</v>
      </c>
      <c r="S90" s="40">
        <f t="shared" si="16"/>
        <v>11.2</v>
      </c>
      <c r="T90" s="36"/>
      <c r="U90" s="18">
        <f t="shared" si="17"/>
        <v>11.2</v>
      </c>
    </row>
    <row r="91" hidden="1" customHeight="1" spans="1:21">
      <c r="A91" s="27">
        <v>95</v>
      </c>
      <c r="B91" s="31">
        <v>104533</v>
      </c>
      <c r="C91" s="28" t="s">
        <v>121</v>
      </c>
      <c r="D91" s="31" t="s">
        <v>31</v>
      </c>
      <c r="E91" s="32" t="s">
        <v>106</v>
      </c>
      <c r="F91" s="18">
        <v>259</v>
      </c>
      <c r="G91" s="18">
        <v>246</v>
      </c>
      <c r="H91" s="18"/>
      <c r="I91" s="18"/>
      <c r="J91" s="18">
        <v>259</v>
      </c>
      <c r="K91" s="18">
        <v>246</v>
      </c>
      <c r="L91" s="18">
        <v>382</v>
      </c>
      <c r="M91" s="18">
        <v>420</v>
      </c>
      <c r="N91" s="36">
        <f t="shared" si="14"/>
        <v>105</v>
      </c>
      <c r="O91" s="17">
        <v>24</v>
      </c>
      <c r="P91" s="17">
        <v>6</v>
      </c>
      <c r="Q91" s="39">
        <f t="shared" si="15"/>
        <v>0.257142857142857</v>
      </c>
      <c r="R91" s="40">
        <f t="shared" si="18"/>
        <v>19.2</v>
      </c>
      <c r="S91" s="40">
        <f t="shared" si="16"/>
        <v>19.2</v>
      </c>
      <c r="T91" s="36"/>
      <c r="U91" s="18">
        <f t="shared" si="17"/>
        <v>19.2</v>
      </c>
    </row>
    <row r="92" hidden="1" customHeight="1" spans="1:21">
      <c r="A92" s="27">
        <v>96</v>
      </c>
      <c r="B92" s="31">
        <v>720</v>
      </c>
      <c r="C92" s="28" t="s">
        <v>122</v>
      </c>
      <c r="D92" s="31" t="s">
        <v>31</v>
      </c>
      <c r="E92" s="32" t="s">
        <v>106</v>
      </c>
      <c r="F92" s="18">
        <v>1098</v>
      </c>
      <c r="G92" s="18">
        <v>318</v>
      </c>
      <c r="H92" s="18"/>
      <c r="I92" s="18"/>
      <c r="J92" s="18">
        <v>1098</v>
      </c>
      <c r="K92" s="18">
        <v>318</v>
      </c>
      <c r="L92" s="18">
        <v>1257</v>
      </c>
      <c r="M92" s="18">
        <v>1380</v>
      </c>
      <c r="N92" s="36">
        <f t="shared" si="14"/>
        <v>345</v>
      </c>
      <c r="O92" s="17">
        <v>110</v>
      </c>
      <c r="P92" s="17">
        <v>1</v>
      </c>
      <c r="Q92" s="39">
        <f t="shared" si="15"/>
        <v>0.320289855072464</v>
      </c>
      <c r="R92" s="40">
        <f t="shared" si="18"/>
        <v>88</v>
      </c>
      <c r="S92" s="40">
        <f t="shared" si="16"/>
        <v>88</v>
      </c>
      <c r="T92" s="36"/>
      <c r="U92" s="18">
        <f t="shared" si="17"/>
        <v>88</v>
      </c>
    </row>
    <row r="93" hidden="1" customHeight="1" spans="1:21">
      <c r="A93" s="27">
        <v>97</v>
      </c>
      <c r="B93" s="31">
        <v>732</v>
      </c>
      <c r="C93" s="28" t="s">
        <v>123</v>
      </c>
      <c r="D93" s="31" t="s">
        <v>31</v>
      </c>
      <c r="E93" s="32" t="s">
        <v>106</v>
      </c>
      <c r="F93" s="18">
        <v>3296</v>
      </c>
      <c r="G93" s="18">
        <v>518</v>
      </c>
      <c r="H93" s="18"/>
      <c r="I93" s="18"/>
      <c r="J93" s="18">
        <v>3296</v>
      </c>
      <c r="K93" s="18">
        <v>518</v>
      </c>
      <c r="L93" s="18">
        <v>3555</v>
      </c>
      <c r="M93" s="18">
        <v>3910</v>
      </c>
      <c r="N93" s="36">
        <f t="shared" si="14"/>
        <v>977.5</v>
      </c>
      <c r="O93" s="17">
        <v>256</v>
      </c>
      <c r="P93" s="17">
        <v>9</v>
      </c>
      <c r="Q93" s="39">
        <f t="shared" si="15"/>
        <v>0.266496163682864</v>
      </c>
      <c r="R93" s="40">
        <f t="shared" si="18"/>
        <v>204.8</v>
      </c>
      <c r="S93" s="40">
        <f t="shared" si="16"/>
        <v>204.8</v>
      </c>
      <c r="T93" s="36"/>
      <c r="U93" s="18">
        <f t="shared" si="17"/>
        <v>204.8</v>
      </c>
    </row>
    <row r="94" hidden="1" customHeight="1" spans="1:21">
      <c r="A94" s="27">
        <v>98</v>
      </c>
      <c r="B94" s="31">
        <v>102564</v>
      </c>
      <c r="C94" s="28" t="s">
        <v>124</v>
      </c>
      <c r="D94" s="31" t="s">
        <v>31</v>
      </c>
      <c r="E94" s="32" t="s">
        <v>106</v>
      </c>
      <c r="F94" s="18">
        <v>471</v>
      </c>
      <c r="G94" s="18">
        <v>193</v>
      </c>
      <c r="H94" s="18"/>
      <c r="I94" s="18"/>
      <c r="J94" s="18">
        <v>471</v>
      </c>
      <c r="K94" s="18">
        <v>193</v>
      </c>
      <c r="L94" s="18">
        <v>568</v>
      </c>
      <c r="M94" s="18">
        <v>630</v>
      </c>
      <c r="N94" s="36">
        <f t="shared" ref="N94:N133" si="19">M94/4</f>
        <v>157.5</v>
      </c>
      <c r="O94" s="17">
        <v>47</v>
      </c>
      <c r="P94" s="17">
        <v>8</v>
      </c>
      <c r="Q94" s="39">
        <f t="shared" ref="Q94:Q139" si="20">(O94+P94/2)/N94</f>
        <v>0.323809523809524</v>
      </c>
      <c r="R94" s="40">
        <f t="shared" si="18"/>
        <v>37.6</v>
      </c>
      <c r="S94" s="40">
        <f t="shared" si="16"/>
        <v>37.6</v>
      </c>
      <c r="T94" s="36"/>
      <c r="U94" s="18">
        <f t="shared" si="17"/>
        <v>37.6</v>
      </c>
    </row>
    <row r="95" hidden="1" customHeight="1" spans="1:21">
      <c r="A95" s="27">
        <v>99</v>
      </c>
      <c r="B95" s="31">
        <v>102479</v>
      </c>
      <c r="C95" s="28" t="s">
        <v>125</v>
      </c>
      <c r="D95" s="31" t="s">
        <v>21</v>
      </c>
      <c r="E95" s="32" t="s">
        <v>106</v>
      </c>
      <c r="F95" s="18">
        <v>566</v>
      </c>
      <c r="G95" s="18">
        <v>222</v>
      </c>
      <c r="H95" s="18"/>
      <c r="I95" s="18"/>
      <c r="J95" s="18">
        <v>566</v>
      </c>
      <c r="K95" s="18">
        <v>222</v>
      </c>
      <c r="L95" s="18">
        <v>677</v>
      </c>
      <c r="M95" s="18">
        <v>750</v>
      </c>
      <c r="N95" s="36">
        <f t="shared" si="19"/>
        <v>187.5</v>
      </c>
      <c r="O95" s="17">
        <v>33</v>
      </c>
      <c r="P95" s="17">
        <v>5</v>
      </c>
      <c r="Q95" s="39">
        <f t="shared" si="20"/>
        <v>0.189333333333333</v>
      </c>
      <c r="R95" s="40">
        <f t="shared" si="18"/>
        <v>26.4</v>
      </c>
      <c r="S95" s="40">
        <f t="shared" si="16"/>
        <v>26.4</v>
      </c>
      <c r="T95" s="36"/>
      <c r="U95" s="18">
        <f t="shared" si="17"/>
        <v>26.4</v>
      </c>
    </row>
    <row r="96" hidden="1" customHeight="1" spans="1:21">
      <c r="A96" s="27">
        <v>100</v>
      </c>
      <c r="B96" s="27">
        <v>116482</v>
      </c>
      <c r="C96" s="27" t="s">
        <v>126</v>
      </c>
      <c r="D96" s="31" t="s">
        <v>21</v>
      </c>
      <c r="E96" s="32" t="s">
        <v>106</v>
      </c>
      <c r="F96" s="18">
        <v>690</v>
      </c>
      <c r="G96" s="18">
        <v>72</v>
      </c>
      <c r="H96" s="18"/>
      <c r="I96" s="18"/>
      <c r="J96" s="18">
        <v>690</v>
      </c>
      <c r="K96" s="18">
        <v>72</v>
      </c>
      <c r="L96" s="18">
        <v>726</v>
      </c>
      <c r="M96" s="18">
        <v>800</v>
      </c>
      <c r="N96" s="36">
        <f t="shared" si="19"/>
        <v>200</v>
      </c>
      <c r="O96" s="17">
        <v>43</v>
      </c>
      <c r="P96" s="17">
        <v>14</v>
      </c>
      <c r="Q96" s="39">
        <f t="shared" si="20"/>
        <v>0.25</v>
      </c>
      <c r="R96" s="40">
        <f t="shared" si="18"/>
        <v>34.4</v>
      </c>
      <c r="S96" s="40">
        <f t="shared" si="16"/>
        <v>34.4</v>
      </c>
      <c r="T96" s="36"/>
      <c r="U96" s="18">
        <f t="shared" si="17"/>
        <v>34.4</v>
      </c>
    </row>
    <row r="97" hidden="1" customHeight="1" spans="1:21">
      <c r="A97" s="27">
        <v>101</v>
      </c>
      <c r="B97" s="34">
        <v>116919</v>
      </c>
      <c r="C97" s="31" t="s">
        <v>127</v>
      </c>
      <c r="D97" s="31" t="s">
        <v>15</v>
      </c>
      <c r="E97" s="32" t="s">
        <v>106</v>
      </c>
      <c r="F97" s="18">
        <v>577</v>
      </c>
      <c r="G97" s="18">
        <v>171</v>
      </c>
      <c r="H97" s="18"/>
      <c r="I97" s="18"/>
      <c r="J97" s="18">
        <v>577</v>
      </c>
      <c r="K97" s="18">
        <v>171</v>
      </c>
      <c r="L97" s="18">
        <v>663</v>
      </c>
      <c r="M97" s="18">
        <v>730</v>
      </c>
      <c r="N97" s="36">
        <f t="shared" si="19"/>
        <v>182.5</v>
      </c>
      <c r="O97" s="17">
        <v>32</v>
      </c>
      <c r="P97" s="17">
        <v>13</v>
      </c>
      <c r="Q97" s="39">
        <f t="shared" si="20"/>
        <v>0.210958904109589</v>
      </c>
      <c r="R97" s="40">
        <f t="shared" si="18"/>
        <v>25.6</v>
      </c>
      <c r="S97" s="40">
        <f t="shared" si="16"/>
        <v>25.6</v>
      </c>
      <c r="T97" s="36"/>
      <c r="U97" s="18">
        <f t="shared" si="17"/>
        <v>25.6</v>
      </c>
    </row>
    <row r="98" hidden="1" customHeight="1" spans="1:21">
      <c r="A98" s="27">
        <v>102</v>
      </c>
      <c r="B98" s="31">
        <v>106485</v>
      </c>
      <c r="C98" s="28" t="s">
        <v>128</v>
      </c>
      <c r="D98" s="31" t="s">
        <v>15</v>
      </c>
      <c r="E98" s="32" t="s">
        <v>106</v>
      </c>
      <c r="F98" s="18">
        <v>362</v>
      </c>
      <c r="G98" s="18">
        <v>56</v>
      </c>
      <c r="H98" s="18"/>
      <c r="I98" s="18"/>
      <c r="J98" s="18">
        <v>362</v>
      </c>
      <c r="K98" s="18">
        <v>56</v>
      </c>
      <c r="L98" s="18">
        <v>390</v>
      </c>
      <c r="M98" s="18">
        <v>430</v>
      </c>
      <c r="N98" s="36">
        <f t="shared" si="19"/>
        <v>107.5</v>
      </c>
      <c r="O98" s="17">
        <v>61</v>
      </c>
      <c r="P98" s="17">
        <v>3</v>
      </c>
      <c r="Q98" s="39">
        <f t="shared" si="20"/>
        <v>0.581395348837209</v>
      </c>
      <c r="R98" s="40">
        <f t="shared" si="18"/>
        <v>48.8</v>
      </c>
      <c r="S98" s="40">
        <f t="shared" si="16"/>
        <v>48.8</v>
      </c>
      <c r="T98" s="36"/>
      <c r="U98" s="18">
        <f t="shared" si="17"/>
        <v>48.8</v>
      </c>
    </row>
    <row r="99" hidden="1" customHeight="1" spans="1:21">
      <c r="A99" s="27">
        <v>103</v>
      </c>
      <c r="B99" s="31">
        <v>115971</v>
      </c>
      <c r="C99" s="31" t="s">
        <v>129</v>
      </c>
      <c r="D99" s="31" t="s">
        <v>18</v>
      </c>
      <c r="E99" s="32" t="s">
        <v>106</v>
      </c>
      <c r="F99" s="18">
        <v>380</v>
      </c>
      <c r="G99" s="18">
        <v>43</v>
      </c>
      <c r="H99" s="18"/>
      <c r="I99" s="18"/>
      <c r="J99" s="18">
        <v>380</v>
      </c>
      <c r="K99" s="18">
        <v>43</v>
      </c>
      <c r="L99" s="18">
        <v>402</v>
      </c>
      <c r="M99" s="18">
        <v>440</v>
      </c>
      <c r="N99" s="36">
        <f t="shared" si="19"/>
        <v>110</v>
      </c>
      <c r="O99" s="17">
        <v>27</v>
      </c>
      <c r="P99" s="17">
        <v>5</v>
      </c>
      <c r="Q99" s="39">
        <f t="shared" si="20"/>
        <v>0.268181818181818</v>
      </c>
      <c r="R99" s="40">
        <f t="shared" si="18"/>
        <v>21.6</v>
      </c>
      <c r="S99" s="40">
        <f t="shared" ref="S99:S139" si="21">ROUND(R99,1)</f>
        <v>21.6</v>
      </c>
      <c r="T99" s="36"/>
      <c r="U99" s="18">
        <f t="shared" ref="U99:U139" si="22">S99+T99</f>
        <v>21.6</v>
      </c>
    </row>
    <row r="100" hidden="1" customHeight="1" spans="1:21">
      <c r="A100" s="27">
        <v>104</v>
      </c>
      <c r="B100" s="34">
        <v>113299</v>
      </c>
      <c r="C100" s="28" t="s">
        <v>130</v>
      </c>
      <c r="D100" s="31" t="s">
        <v>21</v>
      </c>
      <c r="E100" s="32" t="s">
        <v>106</v>
      </c>
      <c r="F100" s="18">
        <v>690</v>
      </c>
      <c r="G100" s="18">
        <v>171</v>
      </c>
      <c r="H100" s="18"/>
      <c r="I100" s="18"/>
      <c r="J100" s="18">
        <v>690</v>
      </c>
      <c r="K100" s="18">
        <v>171</v>
      </c>
      <c r="L100" s="18">
        <v>776</v>
      </c>
      <c r="M100" s="18">
        <v>850</v>
      </c>
      <c r="N100" s="36">
        <f t="shared" si="19"/>
        <v>212.5</v>
      </c>
      <c r="O100" s="17">
        <v>47</v>
      </c>
      <c r="P100" s="17">
        <v>7</v>
      </c>
      <c r="Q100" s="39">
        <f t="shared" si="20"/>
        <v>0.237647058823529</v>
      </c>
      <c r="R100" s="40">
        <f t="shared" si="18"/>
        <v>37.6</v>
      </c>
      <c r="S100" s="40">
        <f t="shared" si="21"/>
        <v>37.6</v>
      </c>
      <c r="T100" s="36"/>
      <c r="U100" s="18">
        <f t="shared" si="22"/>
        <v>37.6</v>
      </c>
    </row>
    <row r="101" hidden="1" customHeight="1" spans="1:21">
      <c r="A101" s="27">
        <v>105</v>
      </c>
      <c r="B101" s="31">
        <v>723</v>
      </c>
      <c r="C101" s="28" t="s">
        <v>131</v>
      </c>
      <c r="D101" s="31" t="s">
        <v>21</v>
      </c>
      <c r="E101" s="32" t="s">
        <v>106</v>
      </c>
      <c r="F101" s="18">
        <v>598</v>
      </c>
      <c r="G101" s="18">
        <v>127</v>
      </c>
      <c r="H101" s="18"/>
      <c r="I101" s="18"/>
      <c r="J101" s="18">
        <v>598</v>
      </c>
      <c r="K101" s="18">
        <v>127</v>
      </c>
      <c r="L101" s="18">
        <v>662</v>
      </c>
      <c r="M101" s="18">
        <v>730</v>
      </c>
      <c r="N101" s="36">
        <f t="shared" si="19"/>
        <v>182.5</v>
      </c>
      <c r="O101" s="17">
        <v>120</v>
      </c>
      <c r="P101" s="17">
        <v>9</v>
      </c>
      <c r="Q101" s="39">
        <f t="shared" si="20"/>
        <v>0.682191780821918</v>
      </c>
      <c r="R101" s="40">
        <f t="shared" si="18"/>
        <v>96</v>
      </c>
      <c r="S101" s="40">
        <f t="shared" si="21"/>
        <v>96</v>
      </c>
      <c r="T101" s="36"/>
      <c r="U101" s="18">
        <f t="shared" si="22"/>
        <v>96</v>
      </c>
    </row>
    <row r="102" hidden="1" customHeight="1" spans="1:21">
      <c r="A102" s="27">
        <v>106</v>
      </c>
      <c r="B102" s="31">
        <v>573</v>
      </c>
      <c r="C102" s="28" t="s">
        <v>132</v>
      </c>
      <c r="D102" s="31" t="s">
        <v>43</v>
      </c>
      <c r="E102" s="32" t="s">
        <v>106</v>
      </c>
      <c r="F102" s="18">
        <v>1401</v>
      </c>
      <c r="G102" s="18">
        <v>466</v>
      </c>
      <c r="H102" s="18"/>
      <c r="I102" s="18"/>
      <c r="J102" s="18">
        <v>1401</v>
      </c>
      <c r="K102" s="18">
        <v>466</v>
      </c>
      <c r="L102" s="18">
        <v>1634</v>
      </c>
      <c r="M102" s="18">
        <v>1800</v>
      </c>
      <c r="N102" s="36">
        <f t="shared" si="19"/>
        <v>450</v>
      </c>
      <c r="O102" s="17">
        <v>194</v>
      </c>
      <c r="P102" s="17">
        <v>17</v>
      </c>
      <c r="Q102" s="39">
        <f t="shared" si="20"/>
        <v>0.45</v>
      </c>
      <c r="R102" s="40">
        <f t="shared" si="18"/>
        <v>155.2</v>
      </c>
      <c r="S102" s="40">
        <f t="shared" si="21"/>
        <v>155.2</v>
      </c>
      <c r="T102" s="36"/>
      <c r="U102" s="18">
        <f t="shared" si="22"/>
        <v>155.2</v>
      </c>
    </row>
    <row r="103" hidden="1" customHeight="1" spans="1:21">
      <c r="A103" s="27">
        <v>107</v>
      </c>
      <c r="B103" s="31">
        <v>733</v>
      </c>
      <c r="C103" s="28" t="s">
        <v>133</v>
      </c>
      <c r="D103" s="31" t="s">
        <v>43</v>
      </c>
      <c r="E103" s="32" t="s">
        <v>106</v>
      </c>
      <c r="F103" s="18">
        <v>1320</v>
      </c>
      <c r="G103" s="18">
        <v>135</v>
      </c>
      <c r="H103" s="18"/>
      <c r="I103" s="18"/>
      <c r="J103" s="18">
        <v>1320</v>
      </c>
      <c r="K103" s="18">
        <v>135</v>
      </c>
      <c r="L103" s="18">
        <v>1388</v>
      </c>
      <c r="M103" s="18">
        <v>1530</v>
      </c>
      <c r="N103" s="36">
        <f t="shared" si="19"/>
        <v>382.5</v>
      </c>
      <c r="O103" s="17">
        <v>39</v>
      </c>
      <c r="P103" s="17">
        <v>7</v>
      </c>
      <c r="Q103" s="39">
        <f t="shared" si="20"/>
        <v>0.111111111111111</v>
      </c>
      <c r="R103" s="40">
        <f t="shared" si="18"/>
        <v>31.2</v>
      </c>
      <c r="S103" s="40">
        <f t="shared" si="21"/>
        <v>31.2</v>
      </c>
      <c r="T103" s="36"/>
      <c r="U103" s="18">
        <f t="shared" si="22"/>
        <v>31.2</v>
      </c>
    </row>
    <row r="104" hidden="1" customHeight="1" spans="1:21">
      <c r="A104" s="27">
        <v>108</v>
      </c>
      <c r="B104" s="31">
        <v>740</v>
      </c>
      <c r="C104" s="28" t="s">
        <v>134</v>
      </c>
      <c r="D104" s="31" t="s">
        <v>43</v>
      </c>
      <c r="E104" s="32" t="s">
        <v>106</v>
      </c>
      <c r="F104" s="18">
        <v>646</v>
      </c>
      <c r="G104" s="18">
        <v>1435</v>
      </c>
      <c r="H104" s="18"/>
      <c r="I104" s="18"/>
      <c r="J104" s="18">
        <v>646</v>
      </c>
      <c r="K104" s="18">
        <v>1435</v>
      </c>
      <c r="L104" s="18">
        <v>1364</v>
      </c>
      <c r="M104" s="18">
        <v>1500</v>
      </c>
      <c r="N104" s="36">
        <f t="shared" si="19"/>
        <v>375</v>
      </c>
      <c r="O104" s="17">
        <v>49</v>
      </c>
      <c r="P104" s="17">
        <v>59</v>
      </c>
      <c r="Q104" s="39">
        <f t="shared" si="20"/>
        <v>0.209333333333333</v>
      </c>
      <c r="R104" s="40">
        <f t="shared" ref="R104:R123" si="23">O104*0.8</f>
        <v>39.2</v>
      </c>
      <c r="S104" s="40">
        <f t="shared" si="21"/>
        <v>39.2</v>
      </c>
      <c r="T104" s="36"/>
      <c r="U104" s="18">
        <f t="shared" si="22"/>
        <v>39.2</v>
      </c>
    </row>
    <row r="105" hidden="1" customHeight="1" spans="1:21">
      <c r="A105" s="27">
        <v>109</v>
      </c>
      <c r="B105" s="31">
        <v>104430</v>
      </c>
      <c r="C105" s="28" t="s">
        <v>135</v>
      </c>
      <c r="D105" s="31" t="s">
        <v>43</v>
      </c>
      <c r="E105" s="32" t="s">
        <v>106</v>
      </c>
      <c r="F105" s="18">
        <v>1228</v>
      </c>
      <c r="G105" s="18">
        <v>157</v>
      </c>
      <c r="H105" s="18"/>
      <c r="I105" s="18"/>
      <c r="J105" s="18">
        <v>1228</v>
      </c>
      <c r="K105" s="18">
        <v>157</v>
      </c>
      <c r="L105" s="18">
        <v>1307</v>
      </c>
      <c r="M105" s="18">
        <v>1440</v>
      </c>
      <c r="N105" s="36">
        <f t="shared" si="19"/>
        <v>360</v>
      </c>
      <c r="O105" s="17">
        <v>35</v>
      </c>
      <c r="P105" s="17">
        <v>7</v>
      </c>
      <c r="Q105" s="39">
        <f t="shared" si="20"/>
        <v>0.106944444444444</v>
      </c>
      <c r="R105" s="40">
        <f t="shared" si="23"/>
        <v>28</v>
      </c>
      <c r="S105" s="40">
        <f t="shared" si="21"/>
        <v>28</v>
      </c>
      <c r="T105" s="36"/>
      <c r="U105" s="18">
        <f t="shared" si="22"/>
        <v>28</v>
      </c>
    </row>
    <row r="106" hidden="1" customHeight="1" spans="1:21">
      <c r="A106" s="27">
        <v>110</v>
      </c>
      <c r="B106" s="31">
        <v>727</v>
      </c>
      <c r="C106" s="28" t="s">
        <v>136</v>
      </c>
      <c r="D106" s="31" t="s">
        <v>18</v>
      </c>
      <c r="E106" s="32" t="s">
        <v>106</v>
      </c>
      <c r="F106" s="18">
        <v>598</v>
      </c>
      <c r="G106" s="18">
        <v>228</v>
      </c>
      <c r="H106" s="18"/>
      <c r="I106" s="18"/>
      <c r="J106" s="18">
        <v>598</v>
      </c>
      <c r="K106" s="18">
        <v>228</v>
      </c>
      <c r="L106" s="18">
        <v>712</v>
      </c>
      <c r="M106" s="18">
        <v>780</v>
      </c>
      <c r="N106" s="36">
        <f t="shared" si="19"/>
        <v>195</v>
      </c>
      <c r="O106" s="17">
        <v>54</v>
      </c>
      <c r="P106" s="17">
        <v>1</v>
      </c>
      <c r="Q106" s="39">
        <f t="shared" si="20"/>
        <v>0.279487179487179</v>
      </c>
      <c r="R106" s="40">
        <f t="shared" si="23"/>
        <v>43.2</v>
      </c>
      <c r="S106" s="40">
        <f t="shared" si="21"/>
        <v>43.2</v>
      </c>
      <c r="T106" s="36"/>
      <c r="U106" s="18">
        <f t="shared" si="22"/>
        <v>43.2</v>
      </c>
    </row>
    <row r="107" hidden="1" customHeight="1" spans="1:21">
      <c r="A107" s="27">
        <v>111</v>
      </c>
      <c r="B107" s="31">
        <v>339</v>
      </c>
      <c r="C107" s="28" t="s">
        <v>137</v>
      </c>
      <c r="D107" s="31" t="s">
        <v>37</v>
      </c>
      <c r="E107" s="32" t="s">
        <v>106</v>
      </c>
      <c r="F107" s="18">
        <v>965</v>
      </c>
      <c r="G107" s="18">
        <v>186</v>
      </c>
      <c r="H107" s="18"/>
      <c r="I107" s="18"/>
      <c r="J107" s="18">
        <v>965</v>
      </c>
      <c r="K107" s="18">
        <v>186</v>
      </c>
      <c r="L107" s="18">
        <v>1058</v>
      </c>
      <c r="M107" s="18">
        <v>1160</v>
      </c>
      <c r="N107" s="36">
        <f t="shared" si="19"/>
        <v>290</v>
      </c>
      <c r="O107" s="17">
        <v>54</v>
      </c>
      <c r="P107" s="17">
        <v>10</v>
      </c>
      <c r="Q107" s="39">
        <f t="shared" si="20"/>
        <v>0.203448275862069</v>
      </c>
      <c r="R107" s="40">
        <f t="shared" si="23"/>
        <v>43.2</v>
      </c>
      <c r="S107" s="40">
        <f t="shared" si="21"/>
        <v>43.2</v>
      </c>
      <c r="T107" s="36"/>
      <c r="U107" s="18">
        <f t="shared" si="22"/>
        <v>43.2</v>
      </c>
    </row>
    <row r="108" hidden="1" customHeight="1" spans="1:21">
      <c r="A108" s="27">
        <v>112</v>
      </c>
      <c r="B108" s="31">
        <v>570</v>
      </c>
      <c r="C108" s="28" t="s">
        <v>138</v>
      </c>
      <c r="D108" s="31" t="s">
        <v>55</v>
      </c>
      <c r="E108" s="32" t="s">
        <v>106</v>
      </c>
      <c r="F108" s="18">
        <v>522</v>
      </c>
      <c r="G108" s="18">
        <v>71</v>
      </c>
      <c r="H108" s="18"/>
      <c r="I108" s="18"/>
      <c r="J108" s="18">
        <v>522</v>
      </c>
      <c r="K108" s="18">
        <v>71</v>
      </c>
      <c r="L108" s="18">
        <v>558</v>
      </c>
      <c r="M108" s="18">
        <v>610</v>
      </c>
      <c r="N108" s="36">
        <f t="shared" si="19"/>
        <v>152.5</v>
      </c>
      <c r="O108" s="17">
        <v>64</v>
      </c>
      <c r="P108" s="17">
        <v>11</v>
      </c>
      <c r="Q108" s="39">
        <f t="shared" si="20"/>
        <v>0.455737704918033</v>
      </c>
      <c r="R108" s="40">
        <f t="shared" si="23"/>
        <v>51.2</v>
      </c>
      <c r="S108" s="40">
        <f t="shared" si="21"/>
        <v>51.2</v>
      </c>
      <c r="T108" s="36"/>
      <c r="U108" s="18">
        <f t="shared" si="22"/>
        <v>51.2</v>
      </c>
    </row>
    <row r="109" hidden="1" customHeight="1" spans="1:21">
      <c r="A109" s="27">
        <v>113</v>
      </c>
      <c r="B109" s="31">
        <v>112415</v>
      </c>
      <c r="C109" s="28" t="s">
        <v>139</v>
      </c>
      <c r="D109" s="31" t="s">
        <v>37</v>
      </c>
      <c r="E109" s="32" t="s">
        <v>106</v>
      </c>
      <c r="F109" s="18">
        <v>454</v>
      </c>
      <c r="G109" s="18">
        <v>99</v>
      </c>
      <c r="H109" s="18"/>
      <c r="I109" s="18"/>
      <c r="J109" s="18">
        <v>454</v>
      </c>
      <c r="K109" s="18">
        <v>99</v>
      </c>
      <c r="L109" s="18">
        <v>504</v>
      </c>
      <c r="M109" s="18">
        <v>550</v>
      </c>
      <c r="N109" s="36">
        <f t="shared" si="19"/>
        <v>137.5</v>
      </c>
      <c r="O109" s="17">
        <v>46</v>
      </c>
      <c r="P109" s="17">
        <v>5</v>
      </c>
      <c r="Q109" s="39">
        <f t="shared" si="20"/>
        <v>0.352727272727273</v>
      </c>
      <c r="R109" s="40">
        <f t="shared" si="23"/>
        <v>36.8</v>
      </c>
      <c r="S109" s="40">
        <f t="shared" si="21"/>
        <v>36.8</v>
      </c>
      <c r="T109" s="36"/>
      <c r="U109" s="18">
        <f t="shared" si="22"/>
        <v>36.8</v>
      </c>
    </row>
    <row r="110" hidden="1" customHeight="1" spans="1:21">
      <c r="A110" s="27">
        <v>114</v>
      </c>
      <c r="B110" s="31">
        <v>112888</v>
      </c>
      <c r="C110" s="28" t="s">
        <v>140</v>
      </c>
      <c r="D110" s="31" t="s">
        <v>55</v>
      </c>
      <c r="E110" s="32" t="s">
        <v>106</v>
      </c>
      <c r="F110" s="18">
        <v>335</v>
      </c>
      <c r="G110" s="18">
        <v>109</v>
      </c>
      <c r="H110" s="18"/>
      <c r="I110" s="18"/>
      <c r="J110" s="18">
        <v>335</v>
      </c>
      <c r="K110" s="18">
        <v>109</v>
      </c>
      <c r="L110" s="18">
        <v>390</v>
      </c>
      <c r="M110" s="18">
        <v>430</v>
      </c>
      <c r="N110" s="36">
        <f t="shared" si="19"/>
        <v>107.5</v>
      </c>
      <c r="O110" s="17">
        <v>31</v>
      </c>
      <c r="P110" s="17">
        <v>8</v>
      </c>
      <c r="Q110" s="39">
        <f t="shared" si="20"/>
        <v>0.325581395348837</v>
      </c>
      <c r="R110" s="40">
        <f t="shared" si="23"/>
        <v>24.8</v>
      </c>
      <c r="S110" s="40">
        <f t="shared" si="21"/>
        <v>24.8</v>
      </c>
      <c r="T110" s="36"/>
      <c r="U110" s="18">
        <f t="shared" si="22"/>
        <v>24.8</v>
      </c>
    </row>
    <row r="111" hidden="1" customHeight="1" spans="1:21">
      <c r="A111" s="27">
        <v>115</v>
      </c>
      <c r="B111" s="34">
        <v>113298</v>
      </c>
      <c r="C111" s="28" t="s">
        <v>141</v>
      </c>
      <c r="D111" s="31" t="s">
        <v>55</v>
      </c>
      <c r="E111" s="32" t="s">
        <v>106</v>
      </c>
      <c r="F111" s="18">
        <v>258</v>
      </c>
      <c r="G111" s="18">
        <v>73</v>
      </c>
      <c r="H111" s="18"/>
      <c r="I111" s="18"/>
      <c r="J111" s="18">
        <v>258</v>
      </c>
      <c r="K111" s="18">
        <v>73</v>
      </c>
      <c r="L111" s="18">
        <v>300</v>
      </c>
      <c r="M111" s="18">
        <v>330</v>
      </c>
      <c r="N111" s="36">
        <f t="shared" si="19"/>
        <v>82.5</v>
      </c>
      <c r="O111" s="17">
        <v>38</v>
      </c>
      <c r="P111" s="17">
        <v>3</v>
      </c>
      <c r="Q111" s="39">
        <f t="shared" si="20"/>
        <v>0.478787878787879</v>
      </c>
      <c r="R111" s="40">
        <f t="shared" si="23"/>
        <v>30.4</v>
      </c>
      <c r="S111" s="40">
        <f t="shared" si="21"/>
        <v>30.4</v>
      </c>
      <c r="T111" s="36"/>
      <c r="U111" s="18">
        <f t="shared" si="22"/>
        <v>30.4</v>
      </c>
    </row>
    <row r="112" hidden="1" customHeight="1" spans="1:21">
      <c r="A112" s="27">
        <v>116</v>
      </c>
      <c r="B112" s="31">
        <v>104429</v>
      </c>
      <c r="C112" s="28" t="s">
        <v>142</v>
      </c>
      <c r="D112" s="31" t="s">
        <v>55</v>
      </c>
      <c r="E112" s="32" t="s">
        <v>106</v>
      </c>
      <c r="F112" s="18">
        <v>213</v>
      </c>
      <c r="G112" s="18">
        <v>116</v>
      </c>
      <c r="H112" s="18"/>
      <c r="I112" s="18"/>
      <c r="J112" s="18">
        <v>213</v>
      </c>
      <c r="K112" s="18">
        <v>116</v>
      </c>
      <c r="L112" s="18">
        <v>300</v>
      </c>
      <c r="M112" s="18">
        <v>330</v>
      </c>
      <c r="N112" s="36">
        <f t="shared" si="19"/>
        <v>82.5</v>
      </c>
      <c r="O112" s="17">
        <v>27</v>
      </c>
      <c r="P112" s="17">
        <v>10</v>
      </c>
      <c r="Q112" s="39">
        <f t="shared" si="20"/>
        <v>0.387878787878788</v>
      </c>
      <c r="R112" s="40">
        <f t="shared" si="23"/>
        <v>21.6</v>
      </c>
      <c r="S112" s="40">
        <f t="shared" si="21"/>
        <v>21.6</v>
      </c>
      <c r="T112" s="36"/>
      <c r="U112" s="18">
        <f t="shared" si="22"/>
        <v>21.6</v>
      </c>
    </row>
    <row r="113" hidden="1" customHeight="1" spans="1:21">
      <c r="A113" s="27">
        <v>117</v>
      </c>
      <c r="B113" s="27">
        <v>118951</v>
      </c>
      <c r="C113" s="27" t="s">
        <v>143</v>
      </c>
      <c r="D113" s="31" t="s">
        <v>55</v>
      </c>
      <c r="E113" s="32" t="s">
        <v>106</v>
      </c>
      <c r="F113" s="18">
        <v>353</v>
      </c>
      <c r="G113" s="18">
        <v>49</v>
      </c>
      <c r="H113" s="18"/>
      <c r="I113" s="18"/>
      <c r="J113" s="18">
        <v>353</v>
      </c>
      <c r="K113" s="18">
        <v>49</v>
      </c>
      <c r="L113" s="18">
        <v>378</v>
      </c>
      <c r="M113" s="18">
        <v>420</v>
      </c>
      <c r="N113" s="36">
        <f t="shared" si="19"/>
        <v>105</v>
      </c>
      <c r="O113" s="17">
        <v>47</v>
      </c>
      <c r="P113" s="17">
        <v>5</v>
      </c>
      <c r="Q113" s="39">
        <f t="shared" si="20"/>
        <v>0.471428571428571</v>
      </c>
      <c r="R113" s="40">
        <f t="shared" si="23"/>
        <v>37.6</v>
      </c>
      <c r="S113" s="40">
        <f t="shared" si="21"/>
        <v>37.6</v>
      </c>
      <c r="T113" s="36"/>
      <c r="U113" s="18">
        <f t="shared" si="22"/>
        <v>37.6</v>
      </c>
    </row>
    <row r="114" hidden="1" customHeight="1" spans="1:21">
      <c r="A114" s="27">
        <v>118</v>
      </c>
      <c r="B114" s="27">
        <v>119263</v>
      </c>
      <c r="C114" s="27" t="s">
        <v>144</v>
      </c>
      <c r="D114" s="31" t="s">
        <v>55</v>
      </c>
      <c r="E114" s="32" t="s">
        <v>106</v>
      </c>
      <c r="F114" s="18">
        <v>157</v>
      </c>
      <c r="G114" s="18">
        <v>92</v>
      </c>
      <c r="H114" s="18"/>
      <c r="I114" s="18"/>
      <c r="J114" s="18">
        <v>157</v>
      </c>
      <c r="K114" s="18">
        <v>92</v>
      </c>
      <c r="L114" s="18">
        <v>300</v>
      </c>
      <c r="M114" s="18">
        <v>330</v>
      </c>
      <c r="N114" s="36">
        <f t="shared" si="19"/>
        <v>82.5</v>
      </c>
      <c r="O114" s="17">
        <v>51</v>
      </c>
      <c r="P114" s="17">
        <v>17</v>
      </c>
      <c r="Q114" s="39">
        <f t="shared" si="20"/>
        <v>0.721212121212121</v>
      </c>
      <c r="R114" s="40">
        <f t="shared" si="23"/>
        <v>40.8</v>
      </c>
      <c r="S114" s="40">
        <f t="shared" si="21"/>
        <v>40.8</v>
      </c>
      <c r="T114" s="36"/>
      <c r="U114" s="18">
        <f t="shared" si="22"/>
        <v>40.8</v>
      </c>
    </row>
    <row r="115" customHeight="1" spans="1:21">
      <c r="A115" s="27">
        <v>119</v>
      </c>
      <c r="B115" s="31">
        <v>56</v>
      </c>
      <c r="C115" s="28" t="s">
        <v>145</v>
      </c>
      <c r="D115" s="31" t="s">
        <v>64</v>
      </c>
      <c r="E115" s="32" t="s">
        <v>106</v>
      </c>
      <c r="F115" s="18">
        <v>1256</v>
      </c>
      <c r="G115" s="18">
        <v>211.01</v>
      </c>
      <c r="H115" s="18"/>
      <c r="I115" s="18"/>
      <c r="J115" s="18">
        <v>1256</v>
      </c>
      <c r="K115" s="18">
        <v>211.01</v>
      </c>
      <c r="L115" s="18">
        <v>1362</v>
      </c>
      <c r="M115" s="18">
        <v>1500</v>
      </c>
      <c r="N115" s="36">
        <f t="shared" si="19"/>
        <v>375</v>
      </c>
      <c r="O115" s="17">
        <v>3</v>
      </c>
      <c r="P115" s="17">
        <v>0</v>
      </c>
      <c r="Q115" s="39">
        <f t="shared" si="20"/>
        <v>0.008</v>
      </c>
      <c r="R115" s="40">
        <f t="shared" si="23"/>
        <v>2.4</v>
      </c>
      <c r="S115" s="40">
        <f t="shared" si="21"/>
        <v>2.4</v>
      </c>
      <c r="T115" s="36"/>
      <c r="U115" s="18">
        <f t="shared" si="22"/>
        <v>2.4</v>
      </c>
    </row>
    <row r="116" customHeight="1" spans="1:21">
      <c r="A116" s="27">
        <v>120</v>
      </c>
      <c r="B116" s="31">
        <v>52</v>
      </c>
      <c r="C116" s="28" t="s">
        <v>146</v>
      </c>
      <c r="D116" s="31" t="s">
        <v>64</v>
      </c>
      <c r="E116" s="32" t="s">
        <v>106</v>
      </c>
      <c r="F116" s="18">
        <v>1274</v>
      </c>
      <c r="G116" s="18">
        <v>182</v>
      </c>
      <c r="H116" s="18"/>
      <c r="I116" s="18"/>
      <c r="J116" s="18">
        <v>1274</v>
      </c>
      <c r="K116" s="18">
        <v>182</v>
      </c>
      <c r="L116" s="18">
        <v>1365</v>
      </c>
      <c r="M116" s="18">
        <v>1500</v>
      </c>
      <c r="N116" s="36">
        <f t="shared" si="19"/>
        <v>375</v>
      </c>
      <c r="O116" s="17">
        <v>50</v>
      </c>
      <c r="P116" s="17">
        <v>0</v>
      </c>
      <c r="Q116" s="39">
        <f t="shared" si="20"/>
        <v>0.133333333333333</v>
      </c>
      <c r="R116" s="40">
        <f t="shared" si="23"/>
        <v>40</v>
      </c>
      <c r="S116" s="40">
        <f t="shared" si="21"/>
        <v>40</v>
      </c>
      <c r="T116" s="36"/>
      <c r="U116" s="18">
        <f t="shared" si="22"/>
        <v>40</v>
      </c>
    </row>
    <row r="117" hidden="1" customHeight="1" spans="1:21">
      <c r="A117" s="27">
        <v>121</v>
      </c>
      <c r="B117" s="31">
        <v>110378</v>
      </c>
      <c r="C117" s="28" t="s">
        <v>147</v>
      </c>
      <c r="D117" s="31" t="s">
        <v>90</v>
      </c>
      <c r="E117" s="32" t="s">
        <v>106</v>
      </c>
      <c r="F117" s="18">
        <v>284</v>
      </c>
      <c r="G117" s="18">
        <v>151</v>
      </c>
      <c r="H117" s="18"/>
      <c r="I117" s="18"/>
      <c r="J117" s="18">
        <v>284</v>
      </c>
      <c r="K117" s="18">
        <v>151</v>
      </c>
      <c r="L117" s="18">
        <v>300</v>
      </c>
      <c r="M117" s="18">
        <v>330</v>
      </c>
      <c r="N117" s="36">
        <f t="shared" si="19"/>
        <v>82.5</v>
      </c>
      <c r="O117" s="17">
        <v>30</v>
      </c>
      <c r="P117" s="17">
        <v>1</v>
      </c>
      <c r="Q117" s="39">
        <f t="shared" si="20"/>
        <v>0.36969696969697</v>
      </c>
      <c r="R117" s="40">
        <f t="shared" si="23"/>
        <v>24</v>
      </c>
      <c r="S117" s="40">
        <f t="shared" si="21"/>
        <v>24</v>
      </c>
      <c r="T117" s="36"/>
      <c r="U117" s="18">
        <f t="shared" si="22"/>
        <v>24</v>
      </c>
    </row>
    <row r="118" hidden="1" customHeight="1" spans="1:21">
      <c r="A118" s="27">
        <v>122</v>
      </c>
      <c r="B118" s="34">
        <v>117923</v>
      </c>
      <c r="C118" s="31" t="s">
        <v>148</v>
      </c>
      <c r="D118" s="31" t="s">
        <v>31</v>
      </c>
      <c r="E118" s="32" t="s">
        <v>106</v>
      </c>
      <c r="F118" s="18">
        <v>250</v>
      </c>
      <c r="G118" s="18">
        <v>38</v>
      </c>
      <c r="H118" s="18"/>
      <c r="I118" s="18"/>
      <c r="J118" s="18">
        <v>250</v>
      </c>
      <c r="K118" s="18">
        <v>38</v>
      </c>
      <c r="L118" s="18">
        <v>300</v>
      </c>
      <c r="M118" s="18">
        <v>330</v>
      </c>
      <c r="N118" s="36">
        <f t="shared" si="19"/>
        <v>82.5</v>
      </c>
      <c r="O118" s="17">
        <v>19</v>
      </c>
      <c r="P118" s="17">
        <v>3</v>
      </c>
      <c r="Q118" s="39">
        <f t="shared" si="20"/>
        <v>0.248484848484848</v>
      </c>
      <c r="R118" s="40">
        <f t="shared" si="23"/>
        <v>15.2</v>
      </c>
      <c r="S118" s="40">
        <f t="shared" si="21"/>
        <v>15.2</v>
      </c>
      <c r="T118" s="36"/>
      <c r="U118" s="18">
        <f t="shared" si="22"/>
        <v>15.2</v>
      </c>
    </row>
    <row r="119" hidden="1" customHeight="1" spans="1:21">
      <c r="A119" s="27">
        <v>123</v>
      </c>
      <c r="B119" s="34">
        <v>117637</v>
      </c>
      <c r="C119" s="31" t="s">
        <v>149</v>
      </c>
      <c r="D119" s="31" t="s">
        <v>31</v>
      </c>
      <c r="E119" s="32" t="s">
        <v>106</v>
      </c>
      <c r="F119" s="18">
        <v>207</v>
      </c>
      <c r="G119" s="18">
        <v>76</v>
      </c>
      <c r="H119" s="18"/>
      <c r="I119" s="18"/>
      <c r="J119" s="18">
        <v>207</v>
      </c>
      <c r="K119" s="18">
        <v>76</v>
      </c>
      <c r="L119" s="18">
        <v>300</v>
      </c>
      <c r="M119" s="18">
        <v>330</v>
      </c>
      <c r="N119" s="36">
        <f t="shared" si="19"/>
        <v>82.5</v>
      </c>
      <c r="O119" s="17">
        <v>16</v>
      </c>
      <c r="P119" s="17">
        <v>4</v>
      </c>
      <c r="Q119" s="39">
        <f t="shared" si="20"/>
        <v>0.218181818181818</v>
      </c>
      <c r="R119" s="40">
        <f t="shared" si="23"/>
        <v>12.8</v>
      </c>
      <c r="S119" s="40">
        <f t="shared" si="21"/>
        <v>12.8</v>
      </c>
      <c r="T119" s="36"/>
      <c r="U119" s="18">
        <f t="shared" si="22"/>
        <v>12.8</v>
      </c>
    </row>
    <row r="120" hidden="1" customHeight="1" spans="1:21">
      <c r="A120" s="27">
        <v>124</v>
      </c>
      <c r="B120" s="34">
        <v>117310</v>
      </c>
      <c r="C120" s="31" t="s">
        <v>150</v>
      </c>
      <c r="D120" s="31" t="s">
        <v>18</v>
      </c>
      <c r="E120" s="32" t="s">
        <v>106</v>
      </c>
      <c r="F120" s="18">
        <v>185</v>
      </c>
      <c r="G120" s="18">
        <v>55</v>
      </c>
      <c r="H120" s="18"/>
      <c r="I120" s="18"/>
      <c r="J120" s="18">
        <v>185</v>
      </c>
      <c r="K120" s="18">
        <v>55</v>
      </c>
      <c r="L120" s="18">
        <v>300</v>
      </c>
      <c r="M120" s="18">
        <v>330</v>
      </c>
      <c r="N120" s="36">
        <f t="shared" si="19"/>
        <v>82.5</v>
      </c>
      <c r="O120" s="17">
        <v>48</v>
      </c>
      <c r="P120" s="17">
        <v>13</v>
      </c>
      <c r="Q120" s="39">
        <f t="shared" si="20"/>
        <v>0.660606060606061</v>
      </c>
      <c r="R120" s="40">
        <f t="shared" si="23"/>
        <v>38.4</v>
      </c>
      <c r="S120" s="40">
        <f t="shared" si="21"/>
        <v>38.4</v>
      </c>
      <c r="T120" s="36"/>
      <c r="U120" s="18">
        <f t="shared" si="22"/>
        <v>38.4</v>
      </c>
    </row>
    <row r="121" hidden="1" customHeight="1" spans="1:21">
      <c r="A121" s="27">
        <v>125</v>
      </c>
      <c r="B121" s="31">
        <v>113833</v>
      </c>
      <c r="C121" s="31" t="s">
        <v>151</v>
      </c>
      <c r="D121" s="31" t="s">
        <v>55</v>
      </c>
      <c r="E121" s="32" t="s">
        <v>106</v>
      </c>
      <c r="F121" s="18">
        <v>489</v>
      </c>
      <c r="G121" s="18">
        <v>495</v>
      </c>
      <c r="H121" s="18"/>
      <c r="I121" s="18"/>
      <c r="J121" s="18">
        <v>489</v>
      </c>
      <c r="K121" s="18">
        <v>495</v>
      </c>
      <c r="L121" s="18">
        <v>737</v>
      </c>
      <c r="M121" s="18">
        <v>810</v>
      </c>
      <c r="N121" s="36">
        <f t="shared" si="19"/>
        <v>202.5</v>
      </c>
      <c r="O121" s="17">
        <v>29</v>
      </c>
      <c r="P121" s="17">
        <v>6</v>
      </c>
      <c r="Q121" s="39">
        <f t="shared" si="20"/>
        <v>0.158024691358025</v>
      </c>
      <c r="R121" s="40">
        <f t="shared" si="23"/>
        <v>23.2</v>
      </c>
      <c r="S121" s="40">
        <f t="shared" si="21"/>
        <v>23.2</v>
      </c>
      <c r="T121" s="36"/>
      <c r="U121" s="18">
        <f t="shared" si="22"/>
        <v>23.2</v>
      </c>
    </row>
    <row r="122" hidden="1" customHeight="1" spans="1:21">
      <c r="A122" s="27">
        <v>126</v>
      </c>
      <c r="B122" s="34">
        <v>116773</v>
      </c>
      <c r="C122" s="31" t="s">
        <v>152</v>
      </c>
      <c r="D122" s="31" t="s">
        <v>55</v>
      </c>
      <c r="E122" s="32" t="s">
        <v>106</v>
      </c>
      <c r="F122" s="18">
        <v>514</v>
      </c>
      <c r="G122" s="18">
        <v>52</v>
      </c>
      <c r="H122" s="18"/>
      <c r="I122" s="18"/>
      <c r="J122" s="18">
        <v>514</v>
      </c>
      <c r="K122" s="18">
        <v>52</v>
      </c>
      <c r="L122" s="18">
        <v>540</v>
      </c>
      <c r="M122" s="18">
        <v>590</v>
      </c>
      <c r="N122" s="36">
        <f t="shared" si="19"/>
        <v>147.5</v>
      </c>
      <c r="O122" s="17">
        <v>23</v>
      </c>
      <c r="P122" s="17">
        <v>3</v>
      </c>
      <c r="Q122" s="39">
        <f t="shared" si="20"/>
        <v>0.166101694915254</v>
      </c>
      <c r="R122" s="40">
        <f t="shared" si="23"/>
        <v>18.4</v>
      </c>
      <c r="S122" s="40">
        <f t="shared" si="21"/>
        <v>18.4</v>
      </c>
      <c r="T122" s="36"/>
      <c r="U122" s="18">
        <f t="shared" si="22"/>
        <v>18.4</v>
      </c>
    </row>
    <row r="123" hidden="1" customHeight="1" spans="1:21">
      <c r="A123" s="27">
        <v>127</v>
      </c>
      <c r="B123" s="34">
        <v>118151</v>
      </c>
      <c r="C123" s="31" t="s">
        <v>153</v>
      </c>
      <c r="D123" s="31" t="s">
        <v>18</v>
      </c>
      <c r="E123" s="32" t="s">
        <v>106</v>
      </c>
      <c r="F123" s="18">
        <v>183</v>
      </c>
      <c r="G123" s="18">
        <v>161</v>
      </c>
      <c r="H123" s="18"/>
      <c r="I123" s="18"/>
      <c r="J123" s="18">
        <v>183</v>
      </c>
      <c r="K123" s="18">
        <v>161</v>
      </c>
      <c r="L123" s="18">
        <v>300</v>
      </c>
      <c r="M123" s="18">
        <v>330</v>
      </c>
      <c r="N123" s="36">
        <f t="shared" si="19"/>
        <v>82.5</v>
      </c>
      <c r="O123" s="17">
        <v>35</v>
      </c>
      <c r="P123" s="17">
        <v>3</v>
      </c>
      <c r="Q123" s="39">
        <f t="shared" si="20"/>
        <v>0.442424242424242</v>
      </c>
      <c r="R123" s="40">
        <f t="shared" si="23"/>
        <v>28</v>
      </c>
      <c r="S123" s="40">
        <f t="shared" si="21"/>
        <v>28</v>
      </c>
      <c r="T123" s="36"/>
      <c r="U123" s="18">
        <f t="shared" si="22"/>
        <v>28</v>
      </c>
    </row>
    <row r="124" hidden="1" customHeight="1" spans="1:21">
      <c r="A124" s="27">
        <v>128</v>
      </c>
      <c r="B124" s="31">
        <v>102567</v>
      </c>
      <c r="C124" s="28" t="s">
        <v>154</v>
      </c>
      <c r="D124" s="31" t="s">
        <v>29</v>
      </c>
      <c r="E124" s="32" t="s">
        <v>106</v>
      </c>
      <c r="F124" s="18">
        <v>1096</v>
      </c>
      <c r="G124" s="18">
        <v>165</v>
      </c>
      <c r="H124" s="18"/>
      <c r="I124" s="18"/>
      <c r="J124" s="18">
        <v>1096</v>
      </c>
      <c r="K124" s="18">
        <v>165</v>
      </c>
      <c r="L124" s="18">
        <v>1179</v>
      </c>
      <c r="M124" s="18">
        <v>1300</v>
      </c>
      <c r="N124" s="36">
        <f t="shared" si="19"/>
        <v>325</v>
      </c>
      <c r="O124" s="17">
        <v>397</v>
      </c>
      <c r="P124" s="17">
        <v>13</v>
      </c>
      <c r="Q124" s="39">
        <f t="shared" si="20"/>
        <v>1.24153846153846</v>
      </c>
      <c r="R124" s="40">
        <f>O124*1</f>
        <v>397</v>
      </c>
      <c r="S124" s="40">
        <f t="shared" si="21"/>
        <v>397</v>
      </c>
      <c r="T124" s="36">
        <f>(O124-N124)*0.2</f>
        <v>14.4</v>
      </c>
      <c r="U124" s="18">
        <f t="shared" si="22"/>
        <v>411.4</v>
      </c>
    </row>
    <row r="125" hidden="1" customHeight="1" spans="1:21">
      <c r="A125" s="27">
        <v>129</v>
      </c>
      <c r="B125" s="31">
        <v>591</v>
      </c>
      <c r="C125" s="28" t="s">
        <v>155</v>
      </c>
      <c r="D125" s="31" t="s">
        <v>31</v>
      </c>
      <c r="E125" s="32" t="s">
        <v>156</v>
      </c>
      <c r="F125" s="18">
        <v>146</v>
      </c>
      <c r="G125" s="18">
        <v>65</v>
      </c>
      <c r="H125" s="18"/>
      <c r="I125" s="18"/>
      <c r="J125" s="18">
        <v>146</v>
      </c>
      <c r="K125" s="18">
        <v>65</v>
      </c>
      <c r="L125" s="18">
        <v>300</v>
      </c>
      <c r="M125" s="18">
        <v>330</v>
      </c>
      <c r="N125" s="36">
        <f t="shared" si="19"/>
        <v>82.5</v>
      </c>
      <c r="O125" s="17">
        <v>15</v>
      </c>
      <c r="P125" s="17">
        <v>2</v>
      </c>
      <c r="Q125" s="39">
        <f t="shared" si="20"/>
        <v>0.193939393939394</v>
      </c>
      <c r="R125" s="40">
        <f t="shared" ref="R125:R139" si="24">O125*0.8</f>
        <v>12</v>
      </c>
      <c r="S125" s="40">
        <f t="shared" si="21"/>
        <v>12</v>
      </c>
      <c r="T125" s="36"/>
      <c r="U125" s="18">
        <f t="shared" si="22"/>
        <v>12</v>
      </c>
    </row>
    <row r="126" hidden="1" customHeight="1" spans="1:21">
      <c r="A126" s="27">
        <v>130</v>
      </c>
      <c r="B126" s="34">
        <v>118758</v>
      </c>
      <c r="C126" s="31" t="s">
        <v>157</v>
      </c>
      <c r="D126" s="31" t="s">
        <v>21</v>
      </c>
      <c r="E126" s="32" t="s">
        <v>156</v>
      </c>
      <c r="F126" s="18">
        <v>241</v>
      </c>
      <c r="G126" s="18">
        <v>40</v>
      </c>
      <c r="H126" s="18"/>
      <c r="I126" s="18"/>
      <c r="J126" s="18">
        <v>241</v>
      </c>
      <c r="K126" s="18">
        <v>40</v>
      </c>
      <c r="L126" s="18">
        <v>300</v>
      </c>
      <c r="M126" s="18">
        <v>330</v>
      </c>
      <c r="N126" s="36">
        <f t="shared" si="19"/>
        <v>82.5</v>
      </c>
      <c r="O126" s="17">
        <v>18</v>
      </c>
      <c r="P126" s="17">
        <v>4</v>
      </c>
      <c r="Q126" s="39">
        <f t="shared" si="20"/>
        <v>0.242424242424242</v>
      </c>
      <c r="R126" s="40">
        <f t="shared" si="24"/>
        <v>14.4</v>
      </c>
      <c r="S126" s="40">
        <f t="shared" si="21"/>
        <v>14.4</v>
      </c>
      <c r="T126" s="36"/>
      <c r="U126" s="18">
        <f t="shared" si="22"/>
        <v>14.4</v>
      </c>
    </row>
    <row r="127" hidden="1" customHeight="1" spans="1:21">
      <c r="A127" s="27">
        <v>131</v>
      </c>
      <c r="B127" s="31">
        <v>106568</v>
      </c>
      <c r="C127" s="28" t="s">
        <v>158</v>
      </c>
      <c r="D127" s="31" t="s">
        <v>43</v>
      </c>
      <c r="E127" s="32" t="s">
        <v>156</v>
      </c>
      <c r="F127" s="18">
        <v>233</v>
      </c>
      <c r="G127" s="18">
        <v>77</v>
      </c>
      <c r="H127" s="18"/>
      <c r="I127" s="18"/>
      <c r="J127" s="18">
        <v>233</v>
      </c>
      <c r="K127" s="18">
        <v>77</v>
      </c>
      <c r="L127" s="18">
        <v>300</v>
      </c>
      <c r="M127" s="18">
        <v>330</v>
      </c>
      <c r="N127" s="36">
        <f t="shared" si="19"/>
        <v>82.5</v>
      </c>
      <c r="O127" s="17">
        <v>49</v>
      </c>
      <c r="P127" s="17">
        <v>6</v>
      </c>
      <c r="Q127" s="39">
        <f t="shared" si="20"/>
        <v>0.63030303030303</v>
      </c>
      <c r="R127" s="40">
        <f t="shared" si="24"/>
        <v>39.2</v>
      </c>
      <c r="S127" s="40">
        <f t="shared" si="21"/>
        <v>39.2</v>
      </c>
      <c r="T127" s="36"/>
      <c r="U127" s="18">
        <f t="shared" si="22"/>
        <v>39.2</v>
      </c>
    </row>
    <row r="128" hidden="1" customHeight="1" spans="1:21">
      <c r="A128" s="27">
        <v>132</v>
      </c>
      <c r="B128" s="31">
        <v>545</v>
      </c>
      <c r="C128" s="28" t="s">
        <v>159</v>
      </c>
      <c r="D128" s="31" t="s">
        <v>43</v>
      </c>
      <c r="E128" s="32" t="s">
        <v>156</v>
      </c>
      <c r="F128" s="18">
        <v>588</v>
      </c>
      <c r="G128" s="18">
        <v>136</v>
      </c>
      <c r="H128" s="18">
        <v>140</v>
      </c>
      <c r="I128" s="18"/>
      <c r="J128" s="18">
        <v>448</v>
      </c>
      <c r="K128" s="18">
        <v>136</v>
      </c>
      <c r="L128" s="18">
        <v>516</v>
      </c>
      <c r="M128" s="18">
        <v>570</v>
      </c>
      <c r="N128" s="36">
        <f t="shared" si="19"/>
        <v>142.5</v>
      </c>
      <c r="O128" s="17">
        <v>11</v>
      </c>
      <c r="P128" s="17">
        <v>1</v>
      </c>
      <c r="Q128" s="39">
        <f t="shared" si="20"/>
        <v>0.0807017543859649</v>
      </c>
      <c r="R128" s="40">
        <f t="shared" si="24"/>
        <v>8.8</v>
      </c>
      <c r="S128" s="40">
        <f t="shared" si="21"/>
        <v>8.8</v>
      </c>
      <c r="T128" s="36"/>
      <c r="U128" s="18">
        <f t="shared" si="22"/>
        <v>8.8</v>
      </c>
    </row>
    <row r="129" hidden="1" customHeight="1" spans="1:21">
      <c r="A129" s="27">
        <v>133</v>
      </c>
      <c r="B129" s="31">
        <v>114069</v>
      </c>
      <c r="C129" s="31" t="s">
        <v>160</v>
      </c>
      <c r="D129" s="31" t="s">
        <v>43</v>
      </c>
      <c r="E129" s="32" t="s">
        <v>156</v>
      </c>
      <c r="F129" s="18">
        <v>314</v>
      </c>
      <c r="G129" s="18">
        <v>222</v>
      </c>
      <c r="H129" s="18"/>
      <c r="I129" s="18"/>
      <c r="J129" s="18">
        <v>314</v>
      </c>
      <c r="K129" s="18">
        <v>222</v>
      </c>
      <c r="L129" s="18">
        <v>425</v>
      </c>
      <c r="M129" s="18">
        <v>470</v>
      </c>
      <c r="N129" s="36">
        <f t="shared" si="19"/>
        <v>117.5</v>
      </c>
      <c r="O129" s="17">
        <v>26</v>
      </c>
      <c r="P129" s="17">
        <v>7</v>
      </c>
      <c r="Q129" s="39">
        <f t="shared" si="20"/>
        <v>0.251063829787234</v>
      </c>
      <c r="R129" s="40">
        <f t="shared" si="24"/>
        <v>20.8</v>
      </c>
      <c r="S129" s="40">
        <f t="shared" si="21"/>
        <v>20.8</v>
      </c>
      <c r="T129" s="36"/>
      <c r="U129" s="18">
        <f t="shared" si="22"/>
        <v>20.8</v>
      </c>
    </row>
    <row r="130" hidden="1" customHeight="1" spans="1:21">
      <c r="A130" s="27">
        <v>134</v>
      </c>
      <c r="B130" s="31">
        <v>371</v>
      </c>
      <c r="C130" s="28" t="s">
        <v>161</v>
      </c>
      <c r="D130" s="31" t="s">
        <v>29</v>
      </c>
      <c r="E130" s="32" t="s">
        <v>156</v>
      </c>
      <c r="F130" s="18">
        <v>1490</v>
      </c>
      <c r="G130" s="18">
        <v>497</v>
      </c>
      <c r="H130" s="18"/>
      <c r="I130" s="18"/>
      <c r="J130" s="18">
        <v>1490</v>
      </c>
      <c r="K130" s="18">
        <v>497</v>
      </c>
      <c r="L130" s="18">
        <v>1739</v>
      </c>
      <c r="M130" s="18">
        <v>1910</v>
      </c>
      <c r="N130" s="36">
        <f t="shared" si="19"/>
        <v>477.5</v>
      </c>
      <c r="O130" s="17">
        <v>170</v>
      </c>
      <c r="P130" s="17">
        <v>2</v>
      </c>
      <c r="Q130" s="39">
        <f t="shared" si="20"/>
        <v>0.358115183246073</v>
      </c>
      <c r="R130" s="40">
        <f t="shared" si="24"/>
        <v>136</v>
      </c>
      <c r="S130" s="40">
        <f t="shared" si="21"/>
        <v>136</v>
      </c>
      <c r="T130" s="36"/>
      <c r="U130" s="18">
        <f t="shared" si="22"/>
        <v>136</v>
      </c>
    </row>
    <row r="131" hidden="1" customHeight="1" spans="1:21">
      <c r="A131" s="27">
        <v>135</v>
      </c>
      <c r="B131" s="31">
        <v>119262</v>
      </c>
      <c r="C131" s="31" t="s">
        <v>162</v>
      </c>
      <c r="D131" s="31" t="s">
        <v>37</v>
      </c>
      <c r="E131" s="32" t="s">
        <v>156</v>
      </c>
      <c r="F131" s="18">
        <v>79</v>
      </c>
      <c r="G131" s="18">
        <v>51</v>
      </c>
      <c r="H131" s="18"/>
      <c r="I131" s="18"/>
      <c r="J131" s="18">
        <v>79</v>
      </c>
      <c r="K131" s="18">
        <v>51</v>
      </c>
      <c r="L131" s="18">
        <v>300</v>
      </c>
      <c r="M131" s="18">
        <v>330</v>
      </c>
      <c r="N131" s="36">
        <f t="shared" si="19"/>
        <v>82.5</v>
      </c>
      <c r="O131" s="17">
        <v>18</v>
      </c>
      <c r="P131" s="17">
        <v>0</v>
      </c>
      <c r="Q131" s="39">
        <f t="shared" si="20"/>
        <v>0.218181818181818</v>
      </c>
      <c r="R131" s="40">
        <f t="shared" si="24"/>
        <v>14.4</v>
      </c>
      <c r="S131" s="40">
        <f t="shared" si="21"/>
        <v>14.4</v>
      </c>
      <c r="T131" s="36"/>
      <c r="U131" s="18">
        <f t="shared" si="22"/>
        <v>14.4</v>
      </c>
    </row>
    <row r="132" hidden="1" customHeight="1" spans="1:21">
      <c r="A132" s="27">
        <v>136</v>
      </c>
      <c r="B132" s="34">
        <v>119622</v>
      </c>
      <c r="C132" s="31" t="s">
        <v>163</v>
      </c>
      <c r="D132" s="31" t="e">
        <v>#N/A</v>
      </c>
      <c r="E132" s="32" t="s">
        <v>156</v>
      </c>
      <c r="F132" s="18">
        <v>2</v>
      </c>
      <c r="G132" s="18">
        <v>1</v>
      </c>
      <c r="H132" s="18"/>
      <c r="I132" s="18"/>
      <c r="J132" s="18">
        <v>2</v>
      </c>
      <c r="K132" s="18">
        <v>1</v>
      </c>
      <c r="L132" s="18">
        <v>300</v>
      </c>
      <c r="M132" s="18">
        <v>330</v>
      </c>
      <c r="N132" s="36">
        <f t="shared" si="19"/>
        <v>82.5</v>
      </c>
      <c r="O132" s="17">
        <v>2</v>
      </c>
      <c r="P132" s="17">
        <v>0</v>
      </c>
      <c r="Q132" s="39">
        <f t="shared" si="20"/>
        <v>0.0242424242424242</v>
      </c>
      <c r="R132" s="40">
        <f t="shared" si="24"/>
        <v>1.6</v>
      </c>
      <c r="S132" s="40">
        <f t="shared" si="21"/>
        <v>1.6</v>
      </c>
      <c r="T132" s="36"/>
      <c r="U132" s="18">
        <f t="shared" si="22"/>
        <v>1.6</v>
      </c>
    </row>
    <row r="133" customHeight="1" spans="1:21">
      <c r="A133" s="27">
        <v>137</v>
      </c>
      <c r="B133" s="50">
        <v>122176</v>
      </c>
      <c r="C133" s="31" t="s">
        <v>164</v>
      </c>
      <c r="D133" s="31" t="s">
        <v>64</v>
      </c>
      <c r="E133" s="32" t="s">
        <v>156</v>
      </c>
      <c r="F133" s="18" t="e">
        <v>#N/A</v>
      </c>
      <c r="G133" s="18" t="e">
        <v>#N/A</v>
      </c>
      <c r="H133" s="18"/>
      <c r="I133" s="18"/>
      <c r="J133" s="18" t="e">
        <v>#N/A</v>
      </c>
      <c r="K133" s="18" t="e">
        <v>#N/A</v>
      </c>
      <c r="L133" s="18">
        <v>260</v>
      </c>
      <c r="M133" s="18">
        <v>290</v>
      </c>
      <c r="N133" s="36">
        <f t="shared" si="19"/>
        <v>72.5</v>
      </c>
      <c r="O133" s="17">
        <v>15</v>
      </c>
      <c r="P133" s="17">
        <v>3</v>
      </c>
      <c r="Q133" s="39">
        <f t="shared" si="20"/>
        <v>0.227586206896552</v>
      </c>
      <c r="R133" s="40">
        <f t="shared" si="24"/>
        <v>12</v>
      </c>
      <c r="S133" s="40">
        <f t="shared" si="21"/>
        <v>12</v>
      </c>
      <c r="T133" s="36"/>
      <c r="U133" s="18">
        <f t="shared" si="22"/>
        <v>12</v>
      </c>
    </row>
    <row r="134" hidden="1" customHeight="1" spans="1:21">
      <c r="A134" s="27">
        <v>138</v>
      </c>
      <c r="B134" s="50">
        <v>122198</v>
      </c>
      <c r="C134" s="31" t="s">
        <v>165</v>
      </c>
      <c r="D134" s="31" t="s">
        <v>43</v>
      </c>
      <c r="E134" s="32" t="s">
        <v>156</v>
      </c>
      <c r="F134" s="18" t="e">
        <v>#N/A</v>
      </c>
      <c r="G134" s="18" t="e">
        <v>#N/A</v>
      </c>
      <c r="H134" s="18"/>
      <c r="I134" s="18"/>
      <c r="J134" s="18" t="e">
        <v>#N/A</v>
      </c>
      <c r="K134" s="18" t="e">
        <v>#N/A</v>
      </c>
      <c r="L134" s="18">
        <v>260</v>
      </c>
      <c r="M134" s="18">
        <v>290</v>
      </c>
      <c r="N134" s="36">
        <f t="shared" ref="N134:N139" si="25">M134/4</f>
        <v>72.5</v>
      </c>
      <c r="O134" s="17">
        <v>23</v>
      </c>
      <c r="P134" s="17">
        <v>26</v>
      </c>
      <c r="Q134" s="39">
        <f t="shared" si="20"/>
        <v>0.496551724137931</v>
      </c>
      <c r="R134" s="40">
        <f t="shared" si="24"/>
        <v>18.4</v>
      </c>
      <c r="S134" s="40">
        <f t="shared" si="21"/>
        <v>18.4</v>
      </c>
      <c r="T134" s="36"/>
      <c r="U134" s="18">
        <f t="shared" si="22"/>
        <v>18.4</v>
      </c>
    </row>
    <row r="135" hidden="1" customHeight="1" spans="1:21">
      <c r="A135" s="27">
        <v>139</v>
      </c>
      <c r="B135" s="50">
        <v>122686</v>
      </c>
      <c r="C135" s="31" t="s">
        <v>166</v>
      </c>
      <c r="D135" s="31" t="s">
        <v>31</v>
      </c>
      <c r="E135" s="32" t="s">
        <v>156</v>
      </c>
      <c r="F135" s="18" t="e">
        <v>#N/A</v>
      </c>
      <c r="G135" s="18" t="e">
        <v>#N/A</v>
      </c>
      <c r="H135" s="18"/>
      <c r="I135" s="18"/>
      <c r="J135" s="18" t="e">
        <v>#N/A</v>
      </c>
      <c r="K135" s="18" t="e">
        <v>#N/A</v>
      </c>
      <c r="L135" s="18">
        <v>260</v>
      </c>
      <c r="M135" s="18">
        <v>290</v>
      </c>
      <c r="N135" s="36">
        <f t="shared" si="25"/>
        <v>72.5</v>
      </c>
      <c r="O135" s="17">
        <v>13</v>
      </c>
      <c r="P135" s="17">
        <v>5</v>
      </c>
      <c r="Q135" s="39">
        <f t="shared" si="20"/>
        <v>0.213793103448276</v>
      </c>
      <c r="R135" s="40">
        <f t="shared" si="24"/>
        <v>10.4</v>
      </c>
      <c r="S135" s="40">
        <f t="shared" si="21"/>
        <v>10.4</v>
      </c>
      <c r="T135" s="36"/>
      <c r="U135" s="18">
        <f t="shared" si="22"/>
        <v>10.4</v>
      </c>
    </row>
    <row r="136" hidden="1" customHeight="1" spans="1:21">
      <c r="A136" s="27">
        <v>140</v>
      </c>
      <c r="B136" s="34">
        <v>122718</v>
      </c>
      <c r="C136" s="31" t="s">
        <v>167</v>
      </c>
      <c r="D136" s="31" t="s">
        <v>31</v>
      </c>
      <c r="E136" s="32" t="s">
        <v>156</v>
      </c>
      <c r="F136" s="18" t="e">
        <v>#N/A</v>
      </c>
      <c r="G136" s="18" t="e">
        <v>#N/A</v>
      </c>
      <c r="H136" s="18"/>
      <c r="I136" s="18"/>
      <c r="J136" s="18" t="e">
        <v>#N/A</v>
      </c>
      <c r="K136" s="18" t="e">
        <v>#N/A</v>
      </c>
      <c r="L136" s="18">
        <v>260</v>
      </c>
      <c r="M136" s="18">
        <v>290</v>
      </c>
      <c r="N136" s="36">
        <f t="shared" si="25"/>
        <v>72.5</v>
      </c>
      <c r="O136" s="17">
        <v>3</v>
      </c>
      <c r="P136" s="17">
        <v>6</v>
      </c>
      <c r="Q136" s="39">
        <f t="shared" si="20"/>
        <v>0.0827586206896552</v>
      </c>
      <c r="R136" s="40">
        <f t="shared" si="24"/>
        <v>2.4</v>
      </c>
      <c r="S136" s="40">
        <f t="shared" si="21"/>
        <v>2.4</v>
      </c>
      <c r="T136" s="36"/>
      <c r="U136" s="18">
        <f t="shared" si="22"/>
        <v>2.4</v>
      </c>
    </row>
    <row r="137" hidden="1" customHeight="1" spans="1:21">
      <c r="A137" s="27">
        <v>141</v>
      </c>
      <c r="B137" s="34">
        <v>123007</v>
      </c>
      <c r="C137" s="31" t="s">
        <v>168</v>
      </c>
      <c r="D137" s="31" t="s">
        <v>31</v>
      </c>
      <c r="E137" s="32" t="s">
        <v>156</v>
      </c>
      <c r="F137" s="18" t="e">
        <v>#N/A</v>
      </c>
      <c r="G137" s="18" t="e">
        <v>#N/A</v>
      </c>
      <c r="H137" s="18"/>
      <c r="I137" s="18"/>
      <c r="J137" s="18" t="e">
        <v>#N/A</v>
      </c>
      <c r="K137" s="18" t="e">
        <v>#N/A</v>
      </c>
      <c r="L137" s="18">
        <v>260</v>
      </c>
      <c r="M137" s="18">
        <v>290</v>
      </c>
      <c r="N137" s="36">
        <f t="shared" si="25"/>
        <v>72.5</v>
      </c>
      <c r="O137" s="17">
        <v>6</v>
      </c>
      <c r="P137" s="17">
        <v>5</v>
      </c>
      <c r="Q137" s="39">
        <f t="shared" si="20"/>
        <v>0.117241379310345</v>
      </c>
      <c r="R137" s="40">
        <f t="shared" si="24"/>
        <v>4.8</v>
      </c>
      <c r="S137" s="40">
        <f t="shared" si="21"/>
        <v>4.8</v>
      </c>
      <c r="T137" s="36"/>
      <c r="U137" s="18">
        <f t="shared" si="22"/>
        <v>4.8</v>
      </c>
    </row>
    <row r="138" hidden="1" customHeight="1" spans="1:21">
      <c r="A138" s="27">
        <v>142</v>
      </c>
      <c r="B138" s="27">
        <v>122906</v>
      </c>
      <c r="C138" s="27" t="s">
        <v>169</v>
      </c>
      <c r="D138" s="31" t="s">
        <v>37</v>
      </c>
      <c r="E138" s="32" t="s">
        <v>156</v>
      </c>
      <c r="F138" s="18" t="e">
        <v>#N/A</v>
      </c>
      <c r="G138" s="18" t="e">
        <v>#N/A</v>
      </c>
      <c r="H138" s="18"/>
      <c r="I138" s="18"/>
      <c r="J138" s="18" t="e">
        <v>#N/A</v>
      </c>
      <c r="K138" s="18" t="e">
        <v>#N/A</v>
      </c>
      <c r="L138" s="18">
        <v>260</v>
      </c>
      <c r="M138" s="18">
        <v>290</v>
      </c>
      <c r="N138" s="36">
        <f t="shared" si="25"/>
        <v>72.5</v>
      </c>
      <c r="O138" s="17">
        <v>18</v>
      </c>
      <c r="P138" s="17">
        <v>15</v>
      </c>
      <c r="Q138" s="39">
        <f t="shared" si="20"/>
        <v>0.351724137931034</v>
      </c>
      <c r="R138" s="40">
        <f t="shared" si="24"/>
        <v>14.4</v>
      </c>
      <c r="S138" s="40">
        <f t="shared" si="21"/>
        <v>14.4</v>
      </c>
      <c r="T138" s="36"/>
      <c r="U138" s="18">
        <f t="shared" si="22"/>
        <v>14.4</v>
      </c>
    </row>
    <row r="139" hidden="1" customHeight="1" spans="1:21">
      <c r="A139" s="27">
        <v>143</v>
      </c>
      <c r="B139" s="51">
        <v>113008</v>
      </c>
      <c r="C139" s="52" t="s">
        <v>170</v>
      </c>
      <c r="D139" s="52"/>
      <c r="E139" s="53"/>
      <c r="F139" s="18"/>
      <c r="G139" s="18"/>
      <c r="H139" s="18"/>
      <c r="I139" s="18"/>
      <c r="J139" s="18"/>
      <c r="K139" s="18"/>
      <c r="L139" s="18"/>
      <c r="M139" s="18">
        <v>290</v>
      </c>
      <c r="N139" s="36">
        <f t="shared" si="25"/>
        <v>72.5</v>
      </c>
      <c r="O139" s="17">
        <v>2</v>
      </c>
      <c r="P139" s="17">
        <v>0</v>
      </c>
      <c r="Q139" s="39">
        <f t="shared" si="20"/>
        <v>0.0275862068965517</v>
      </c>
      <c r="R139" s="40">
        <f t="shared" si="24"/>
        <v>1.6</v>
      </c>
      <c r="S139" s="40">
        <f t="shared" si="21"/>
        <v>1.6</v>
      </c>
      <c r="T139" s="36"/>
      <c r="U139" s="18">
        <f t="shared" si="22"/>
        <v>1.6</v>
      </c>
    </row>
    <row r="140" hidden="1" customHeight="1" spans="1:21">
      <c r="A140" s="18"/>
      <c r="B140" s="18"/>
      <c r="C140" s="17" t="s">
        <v>171</v>
      </c>
      <c r="D140" s="18"/>
      <c r="E140" s="18"/>
      <c r="F140" s="18"/>
      <c r="G140" s="18"/>
      <c r="H140" s="18"/>
      <c r="I140" s="18"/>
      <c r="J140" s="18"/>
      <c r="K140" s="18"/>
      <c r="L140" s="18"/>
      <c r="M140" s="18">
        <f>SUM(M2:M138)</f>
        <v>287530</v>
      </c>
      <c r="N140" s="18">
        <f>SUM(N2:N138)</f>
        <v>71882.5</v>
      </c>
      <c r="O140" s="18">
        <f t="shared" ref="O140:U140" si="26">SUM(O2:O138)</f>
        <v>19438</v>
      </c>
      <c r="P140" s="18">
        <f t="shared" si="26"/>
        <v>12343</v>
      </c>
      <c r="Q140" s="18"/>
      <c r="R140" s="18">
        <f t="shared" si="26"/>
        <v>14695.8</v>
      </c>
      <c r="S140" s="18">
        <f t="shared" si="26"/>
        <v>14695.8</v>
      </c>
      <c r="T140" s="18">
        <f t="shared" si="26"/>
        <v>79</v>
      </c>
      <c r="U140" s="18">
        <f t="shared" si="26"/>
        <v>14774.8</v>
      </c>
    </row>
  </sheetData>
  <autoFilter ref="A1:Z140">
    <filterColumn colId="3">
      <filters>
        <filter val="崇州片"/>
      </filters>
    </filterColumn>
    <extLst/>
  </autoFilter>
  <mergeCells count="2">
    <mergeCell ref="W1:Z7"/>
    <mergeCell ref="W11:Z16"/>
  </mergeCells>
  <conditionalFormatting sqref="B137">
    <cfRule type="duplicateValues" dxfId="0" priority="1"/>
  </conditionalFormatting>
  <pageMargins left="0.75" right="0.75" top="1" bottom="1" header="0.5" footer="0.5"/>
  <headerFooter/>
  <ignoredErrors>
    <ignoredError sqref="O140:P140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B25" sqref="B25"/>
    </sheetView>
  </sheetViews>
  <sheetFormatPr defaultColWidth="9.14285714285714" defaultRowHeight="21" customHeight="1"/>
  <cols>
    <col min="1" max="2" width="9.14285714285714" style="15"/>
    <col min="3" max="4" width="12.8571428571429" style="15" customWidth="1"/>
    <col min="5" max="5" width="14" style="15" customWidth="1"/>
    <col min="6" max="6" width="13.1428571428571" style="15" customWidth="1"/>
    <col min="7" max="7" width="21.5714285714286" style="15" customWidth="1"/>
    <col min="8" max="8" width="19.4285714285714" style="15" customWidth="1"/>
    <col min="9" max="16384" width="9.14285714285714" style="16"/>
  </cols>
  <sheetData>
    <row r="1" customHeight="1" spans="1:8">
      <c r="A1" s="17" t="s">
        <v>0</v>
      </c>
      <c r="B1" s="17" t="s">
        <v>3</v>
      </c>
      <c r="C1" s="17" t="s">
        <v>172</v>
      </c>
      <c r="D1" s="17" t="s">
        <v>173</v>
      </c>
      <c r="E1" s="17" t="s">
        <v>174</v>
      </c>
      <c r="F1" s="17" t="s">
        <v>175</v>
      </c>
      <c r="G1" s="17" t="s">
        <v>176</v>
      </c>
      <c r="H1" s="17" t="s">
        <v>177</v>
      </c>
    </row>
    <row r="2" customHeight="1" spans="1:8">
      <c r="A2" s="18">
        <v>1</v>
      </c>
      <c r="B2" s="19" t="s">
        <v>64</v>
      </c>
      <c r="C2" s="18">
        <v>104428</v>
      </c>
      <c r="D2" s="19" t="s">
        <v>178</v>
      </c>
      <c r="E2" s="18">
        <v>6472</v>
      </c>
      <c r="F2" s="19" t="s">
        <v>179</v>
      </c>
      <c r="G2" s="18">
        <v>20</v>
      </c>
      <c r="H2" s="18">
        <v>10</v>
      </c>
    </row>
    <row r="3" customHeight="1" spans="1:8">
      <c r="A3" s="18">
        <v>2</v>
      </c>
      <c r="B3" s="19" t="s">
        <v>64</v>
      </c>
      <c r="C3" s="18">
        <v>104428</v>
      </c>
      <c r="D3" s="19" t="s">
        <v>178</v>
      </c>
      <c r="E3" s="18">
        <v>13231</v>
      </c>
      <c r="F3" s="19" t="s">
        <v>180</v>
      </c>
      <c r="G3" s="18">
        <v>20</v>
      </c>
      <c r="H3" s="18">
        <v>10</v>
      </c>
    </row>
    <row r="4" customHeight="1" spans="1:8">
      <c r="A4" s="18">
        <v>3</v>
      </c>
      <c r="B4" s="19" t="s">
        <v>64</v>
      </c>
      <c r="C4" s="18">
        <v>367</v>
      </c>
      <c r="D4" s="19" t="s">
        <v>181</v>
      </c>
      <c r="E4" s="18">
        <v>10043</v>
      </c>
      <c r="F4" s="19" t="s">
        <v>182</v>
      </c>
      <c r="G4" s="18">
        <v>194.4</v>
      </c>
      <c r="H4" s="18">
        <v>97.2</v>
      </c>
    </row>
    <row r="5" customHeight="1" spans="1:8">
      <c r="A5" s="18">
        <v>4</v>
      </c>
      <c r="B5" s="19" t="s">
        <v>64</v>
      </c>
      <c r="C5" s="18">
        <v>367</v>
      </c>
      <c r="D5" s="19" t="s">
        <v>181</v>
      </c>
      <c r="E5" s="18">
        <v>11799</v>
      </c>
      <c r="F5" s="19" t="s">
        <v>183</v>
      </c>
      <c r="G5" s="18">
        <v>194.4</v>
      </c>
      <c r="H5" s="18">
        <v>97.2</v>
      </c>
    </row>
    <row r="6" customHeight="1" spans="1:8">
      <c r="A6" s="18">
        <v>5</v>
      </c>
      <c r="B6" s="19" t="s">
        <v>64</v>
      </c>
      <c r="C6" s="18">
        <v>52</v>
      </c>
      <c r="D6" s="19" t="s">
        <v>184</v>
      </c>
      <c r="E6" s="18">
        <v>15047</v>
      </c>
      <c r="F6" s="19" t="s">
        <v>185</v>
      </c>
      <c r="G6" s="18">
        <v>40</v>
      </c>
      <c r="H6" s="18">
        <v>16.8</v>
      </c>
    </row>
    <row r="7" customHeight="1" spans="1:8">
      <c r="A7" s="18">
        <v>6</v>
      </c>
      <c r="B7" s="19" t="s">
        <v>64</v>
      </c>
      <c r="C7" s="18">
        <v>52</v>
      </c>
      <c r="D7" s="19" t="s">
        <v>184</v>
      </c>
      <c r="E7" s="18">
        <v>15081</v>
      </c>
      <c r="F7" s="19" t="s">
        <v>186</v>
      </c>
      <c r="G7" s="18">
        <v>40</v>
      </c>
      <c r="H7" s="18">
        <v>7.2</v>
      </c>
    </row>
    <row r="8" customHeight="1" spans="1:8">
      <c r="A8" s="18">
        <v>7</v>
      </c>
      <c r="B8" s="19" t="s">
        <v>64</v>
      </c>
      <c r="C8" s="18">
        <v>52</v>
      </c>
      <c r="D8" s="19" t="s">
        <v>184</v>
      </c>
      <c r="E8" s="18">
        <v>10218</v>
      </c>
      <c r="F8" s="19" t="s">
        <v>187</v>
      </c>
      <c r="G8" s="18">
        <v>40</v>
      </c>
      <c r="H8" s="18">
        <v>16</v>
      </c>
    </row>
    <row r="9" customHeight="1" spans="1:8">
      <c r="A9" s="18">
        <v>8</v>
      </c>
      <c r="B9" s="19" t="s">
        <v>64</v>
      </c>
      <c r="C9" s="18">
        <v>754</v>
      </c>
      <c r="D9" s="17" t="s">
        <v>188</v>
      </c>
      <c r="E9" s="18">
        <v>12377</v>
      </c>
      <c r="F9" s="17" t="s">
        <v>189</v>
      </c>
      <c r="G9" s="18">
        <v>520</v>
      </c>
      <c r="H9" s="18">
        <v>511.2</v>
      </c>
    </row>
    <row r="10" customHeight="1" spans="1:8">
      <c r="A10" s="18">
        <v>9</v>
      </c>
      <c r="B10" s="19" t="s">
        <v>64</v>
      </c>
      <c r="C10" s="18">
        <v>754</v>
      </c>
      <c r="D10" s="17" t="s">
        <v>188</v>
      </c>
      <c r="E10" s="18">
        <v>1002630</v>
      </c>
      <c r="F10" s="17" t="s">
        <v>179</v>
      </c>
      <c r="G10" s="18">
        <v>520</v>
      </c>
      <c r="H10" s="18">
        <v>5.6</v>
      </c>
    </row>
    <row r="11" customHeight="1" spans="1:8">
      <c r="A11" s="18">
        <v>10</v>
      </c>
      <c r="B11" s="19" t="s">
        <v>64</v>
      </c>
      <c r="C11" s="18">
        <v>754</v>
      </c>
      <c r="D11" s="17" t="s">
        <v>188</v>
      </c>
      <c r="E11" s="18">
        <v>15047</v>
      </c>
      <c r="F11" s="17" t="s">
        <v>185</v>
      </c>
      <c r="G11" s="18">
        <v>520</v>
      </c>
      <c r="H11" s="18">
        <v>3.2</v>
      </c>
    </row>
    <row r="12" customHeight="1" spans="1:8">
      <c r="A12" s="18">
        <v>11</v>
      </c>
      <c r="B12" s="19" t="s">
        <v>64</v>
      </c>
      <c r="C12" s="18">
        <v>56</v>
      </c>
      <c r="D12" s="19" t="s">
        <v>190</v>
      </c>
      <c r="E12" s="18">
        <v>10983</v>
      </c>
      <c r="F12" s="19" t="s">
        <v>191</v>
      </c>
      <c r="G12" s="18">
        <v>2.4</v>
      </c>
      <c r="H12" s="18">
        <v>2.4</v>
      </c>
    </row>
    <row r="13" customHeight="1" spans="1:9">
      <c r="A13" s="18">
        <v>12</v>
      </c>
      <c r="B13" s="20" t="s">
        <v>64</v>
      </c>
      <c r="C13" s="21">
        <v>122176</v>
      </c>
      <c r="D13" s="20" t="s">
        <v>192</v>
      </c>
      <c r="E13" s="21">
        <v>10808</v>
      </c>
      <c r="F13" s="20" t="s">
        <v>193</v>
      </c>
      <c r="G13" s="21">
        <v>12</v>
      </c>
      <c r="H13" s="21">
        <v>6</v>
      </c>
      <c r="I13" s="21"/>
    </row>
    <row r="14" customHeight="1" spans="1:9">
      <c r="A14" s="18">
        <v>13</v>
      </c>
      <c r="B14" s="20" t="s">
        <v>64</v>
      </c>
      <c r="C14" s="21">
        <v>122176</v>
      </c>
      <c r="D14" s="20" t="s">
        <v>192</v>
      </c>
      <c r="E14" s="21">
        <v>14250</v>
      </c>
      <c r="F14" s="20" t="s">
        <v>194</v>
      </c>
      <c r="G14" s="21">
        <v>12</v>
      </c>
      <c r="H14" s="21">
        <v>6</v>
      </c>
      <c r="I14" s="21"/>
    </row>
    <row r="15" customHeight="1" spans="1:8">
      <c r="A15" s="18">
        <v>14</v>
      </c>
      <c r="B15" s="20" t="s">
        <v>64</v>
      </c>
      <c r="C15" s="18">
        <v>104838</v>
      </c>
      <c r="D15" s="19" t="s">
        <v>195</v>
      </c>
      <c r="E15" s="18">
        <v>10955</v>
      </c>
      <c r="F15" s="19" t="s">
        <v>196</v>
      </c>
      <c r="G15" s="18">
        <v>16.8</v>
      </c>
      <c r="H15" s="18">
        <v>16.8</v>
      </c>
    </row>
    <row r="16" customHeight="1" spans="1:8">
      <c r="A16" s="22">
        <v>15</v>
      </c>
      <c r="B16" s="22" t="s">
        <v>197</v>
      </c>
      <c r="C16" s="22">
        <v>54</v>
      </c>
      <c r="D16" s="22" t="s">
        <v>198</v>
      </c>
      <c r="E16" s="22">
        <v>6884</v>
      </c>
      <c r="F16" s="22" t="s">
        <v>199</v>
      </c>
      <c r="G16" s="22">
        <v>216</v>
      </c>
      <c r="H16" s="23">
        <v>11.7</v>
      </c>
    </row>
    <row r="17" customHeight="1" spans="1:8">
      <c r="A17" s="22">
        <v>16</v>
      </c>
      <c r="B17" s="22" t="s">
        <v>197</v>
      </c>
      <c r="C17" s="22">
        <v>54</v>
      </c>
      <c r="D17" s="22" t="s">
        <v>198</v>
      </c>
      <c r="E17" s="22">
        <v>6301</v>
      </c>
      <c r="F17" s="22" t="s">
        <v>200</v>
      </c>
      <c r="G17" s="22">
        <v>216</v>
      </c>
      <c r="H17" s="22">
        <v>58.5</v>
      </c>
    </row>
    <row r="18" customHeight="1" spans="1:8">
      <c r="A18" s="22">
        <v>17</v>
      </c>
      <c r="B18" s="22" t="s">
        <v>197</v>
      </c>
      <c r="C18" s="22">
        <v>54</v>
      </c>
      <c r="D18" s="22" t="s">
        <v>198</v>
      </c>
      <c r="E18" s="22">
        <v>7379</v>
      </c>
      <c r="F18" s="22" t="s">
        <v>201</v>
      </c>
      <c r="G18" s="22">
        <v>216</v>
      </c>
      <c r="H18" s="22">
        <v>145.8</v>
      </c>
    </row>
    <row r="19" customHeight="1" spans="1:8">
      <c r="A19"/>
      <c r="B19"/>
      <c r="C19"/>
      <c r="D19"/>
      <c r="E19"/>
      <c r="F19"/>
      <c r="G19"/>
      <c r="H19"/>
    </row>
    <row r="20" customHeight="1" spans="1:8">
      <c r="A20" s="24"/>
      <c r="B20"/>
      <c r="C20"/>
      <c r="D20"/>
      <c r="E20"/>
      <c r="F20"/>
      <c r="G20"/>
      <c r="H20"/>
    </row>
    <row r="21" customHeight="1" spans="1:8">
      <c r="A21" s="25" t="s">
        <v>202</v>
      </c>
      <c r="B21"/>
      <c r="C21"/>
      <c r="D21"/>
      <c r="E21"/>
      <c r="F21"/>
      <c r="G21"/>
      <c r="H21"/>
    </row>
    <row r="22" customHeight="1" spans="1:8">
      <c r="A22" s="18"/>
      <c r="B22" s="18"/>
      <c r="C22" s="18"/>
      <c r="D22" s="18"/>
      <c r="E22" s="18"/>
      <c r="F22" s="18"/>
      <c r="G22" s="18"/>
      <c r="H22" s="18"/>
    </row>
  </sheetData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5121" r:id="rId3">
          <controlPr defaultSize="0" r:id="rId4">
            <anchor moveWithCells="1">
              <from>
                <xdr:col>0</xdr:col>
                <xdr:colOff>0</xdr:colOff>
                <xdr:row>20</xdr:row>
                <xdr:rowOff>0</xdr:rowOff>
              </from>
              <to>
                <xdr:col>0</xdr:col>
                <xdr:colOff>447675</xdr:colOff>
                <xdr:row>21</xdr:row>
                <xdr:rowOff>38100</xdr:rowOff>
              </to>
            </anchor>
          </controlPr>
        </control>
      </mc:Choice>
      <mc:Fallback>
        <control shapeId="5121" r:id="rId3"/>
      </mc:Fallback>
    </mc:AlternateContent>
    <mc:AlternateContent xmlns:mc="http://schemas.openxmlformats.org/markup-compatibility/2006">
      <mc:Choice Requires="x14">
        <control shapeId="5122" r:id="rId5">
          <controlPr defaultSize="0" r:id="rId6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447675</xdr:colOff>
                <xdr:row>21</xdr:row>
                <xdr:rowOff>38100</xdr:rowOff>
              </to>
            </anchor>
          </controlPr>
        </control>
      </mc:Choice>
      <mc:Fallback>
        <control shapeId="5122" r:id="rId5"/>
      </mc:Fallback>
    </mc:AlternateContent>
    <mc:AlternateContent xmlns:mc="http://schemas.openxmlformats.org/markup-compatibility/2006">
      <mc:Choice Requires="x14">
        <control shapeId="5123" r:id="rId7">
          <controlPr defaultSize="0" r:id="rId8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447675</xdr:colOff>
                <xdr:row>21</xdr:row>
                <xdr:rowOff>38100</xdr:rowOff>
              </to>
            </anchor>
          </controlPr>
        </control>
      </mc:Choice>
      <mc:Fallback>
        <control shapeId="5123" r:id="rId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D151"/>
  <sheetViews>
    <sheetView topLeftCell="A125" workbookViewId="0">
      <selection activeCell="C152" sqref="C152"/>
    </sheetView>
  </sheetViews>
  <sheetFormatPr defaultColWidth="9.14285714285714" defaultRowHeight="12.75" outlineLevelCol="3"/>
  <cols>
    <col min="1" max="1" width="11.5714285714286"/>
    <col min="2" max="4" width="10.5714285714286"/>
  </cols>
  <sheetData>
    <row r="3" spans="1:4">
      <c r="A3" s="5" t="s">
        <v>203</v>
      </c>
      <c r="B3" s="5" t="s">
        <v>204</v>
      </c>
      <c r="C3" s="5"/>
      <c r="D3" s="6"/>
    </row>
    <row r="4" spans="1:4">
      <c r="A4" s="5" t="s">
        <v>205</v>
      </c>
      <c r="B4" s="5">
        <v>1846</v>
      </c>
      <c r="C4" s="7">
        <v>47683</v>
      </c>
      <c r="D4" s="8" t="s">
        <v>206</v>
      </c>
    </row>
    <row r="5" spans="1:4">
      <c r="A5" s="5">
        <v>52</v>
      </c>
      <c r="B5" s="5">
        <v>182</v>
      </c>
      <c r="C5" s="7">
        <v>1274</v>
      </c>
      <c r="D5" s="8">
        <v>1456</v>
      </c>
    </row>
    <row r="6" spans="1:4">
      <c r="A6" s="9">
        <v>54</v>
      </c>
      <c r="B6" s="10">
        <v>514</v>
      </c>
      <c r="C6">
        <v>4611</v>
      </c>
      <c r="D6" s="11">
        <v>5125</v>
      </c>
    </row>
    <row r="7" spans="1:4">
      <c r="A7" s="9">
        <v>56</v>
      </c>
      <c r="B7" s="10">
        <v>211.01</v>
      </c>
      <c r="C7">
        <v>1256</v>
      </c>
      <c r="D7" s="11">
        <v>1467.01</v>
      </c>
    </row>
    <row r="8" spans="1:4">
      <c r="A8" s="9">
        <v>307</v>
      </c>
      <c r="B8" s="10">
        <v>861</v>
      </c>
      <c r="C8">
        <v>32974</v>
      </c>
      <c r="D8" s="11">
        <v>33835</v>
      </c>
    </row>
    <row r="9" spans="1:4">
      <c r="A9" s="9">
        <v>308</v>
      </c>
      <c r="B9" s="10">
        <v>64</v>
      </c>
      <c r="C9">
        <v>694</v>
      </c>
      <c r="D9" s="11">
        <v>758</v>
      </c>
    </row>
    <row r="10" spans="1:4">
      <c r="A10" s="9">
        <v>311</v>
      </c>
      <c r="B10" s="10">
        <v>4704</v>
      </c>
      <c r="C10">
        <v>26797</v>
      </c>
      <c r="D10" s="11">
        <v>31501</v>
      </c>
    </row>
    <row r="11" spans="1:4">
      <c r="A11" s="9">
        <v>329</v>
      </c>
      <c r="B11" s="10">
        <v>3812</v>
      </c>
      <c r="C11">
        <v>349</v>
      </c>
      <c r="D11" s="11">
        <v>4161</v>
      </c>
    </row>
    <row r="12" spans="1:4">
      <c r="A12" s="9">
        <v>337</v>
      </c>
      <c r="B12" s="10">
        <v>211</v>
      </c>
      <c r="C12">
        <v>4262</v>
      </c>
      <c r="D12" s="11">
        <v>4473</v>
      </c>
    </row>
    <row r="13" spans="1:4">
      <c r="A13" s="9">
        <v>339</v>
      </c>
      <c r="B13" s="10">
        <v>186</v>
      </c>
      <c r="C13">
        <v>965</v>
      </c>
      <c r="D13" s="11">
        <v>1151</v>
      </c>
    </row>
    <row r="14" spans="1:4">
      <c r="A14" s="9">
        <v>341</v>
      </c>
      <c r="B14" s="10">
        <v>441</v>
      </c>
      <c r="C14">
        <v>2240</v>
      </c>
      <c r="D14" s="11">
        <v>2681</v>
      </c>
    </row>
    <row r="15" spans="1:4">
      <c r="A15" s="9">
        <v>343</v>
      </c>
      <c r="B15" s="10">
        <v>251.05</v>
      </c>
      <c r="C15">
        <v>3135</v>
      </c>
      <c r="D15" s="11">
        <v>3386.05</v>
      </c>
    </row>
    <row r="16" spans="1:4">
      <c r="A16" s="9">
        <v>345</v>
      </c>
      <c r="B16" s="10">
        <v>19281</v>
      </c>
      <c r="C16">
        <v>79688</v>
      </c>
      <c r="D16" s="11">
        <v>98969</v>
      </c>
    </row>
    <row r="17" spans="1:4">
      <c r="A17" s="9">
        <v>347</v>
      </c>
      <c r="B17" s="10">
        <v>141</v>
      </c>
      <c r="C17">
        <v>901</v>
      </c>
      <c r="D17" s="11">
        <v>1042</v>
      </c>
    </row>
    <row r="18" spans="1:4">
      <c r="A18" s="9">
        <v>349</v>
      </c>
      <c r="B18" s="10">
        <v>9946</v>
      </c>
      <c r="C18">
        <v>424</v>
      </c>
      <c r="D18" s="11">
        <v>10370</v>
      </c>
    </row>
    <row r="19" spans="1:4">
      <c r="A19" s="9">
        <v>351</v>
      </c>
      <c r="B19" s="10">
        <v>40</v>
      </c>
      <c r="C19">
        <v>675</v>
      </c>
      <c r="D19" s="11">
        <v>715</v>
      </c>
    </row>
    <row r="20" spans="1:4">
      <c r="A20" s="9">
        <v>355</v>
      </c>
      <c r="B20" s="10">
        <v>179</v>
      </c>
      <c r="C20">
        <v>911</v>
      </c>
      <c r="D20" s="11">
        <v>1090</v>
      </c>
    </row>
    <row r="21" spans="1:4">
      <c r="A21" s="9">
        <v>357</v>
      </c>
      <c r="B21" s="10">
        <v>11104</v>
      </c>
      <c r="C21">
        <v>1451</v>
      </c>
      <c r="D21" s="11">
        <v>12555</v>
      </c>
    </row>
    <row r="22" spans="1:4">
      <c r="A22" s="9">
        <v>359</v>
      </c>
      <c r="B22" s="10">
        <v>119</v>
      </c>
      <c r="C22">
        <v>1365</v>
      </c>
      <c r="D22" s="11">
        <v>1484</v>
      </c>
    </row>
    <row r="23" spans="1:4">
      <c r="A23" s="9">
        <v>365</v>
      </c>
      <c r="B23" s="10">
        <v>64</v>
      </c>
      <c r="C23">
        <v>1398</v>
      </c>
      <c r="D23" s="11">
        <v>1462</v>
      </c>
    </row>
    <row r="24" spans="1:4">
      <c r="A24" s="9">
        <v>367</v>
      </c>
      <c r="B24" s="10">
        <v>189</v>
      </c>
      <c r="C24">
        <v>867</v>
      </c>
      <c r="D24" s="11">
        <v>1056</v>
      </c>
    </row>
    <row r="25" spans="1:4">
      <c r="A25" s="9">
        <v>371</v>
      </c>
      <c r="B25" s="10">
        <v>497</v>
      </c>
      <c r="C25">
        <v>1490</v>
      </c>
      <c r="D25" s="11">
        <v>1987</v>
      </c>
    </row>
    <row r="26" spans="1:4">
      <c r="A26" s="9">
        <v>373</v>
      </c>
      <c r="B26" s="10">
        <v>124</v>
      </c>
      <c r="C26">
        <v>1251</v>
      </c>
      <c r="D26" s="11">
        <v>1375</v>
      </c>
    </row>
    <row r="27" spans="1:4">
      <c r="A27" s="9">
        <v>377</v>
      </c>
      <c r="B27" s="10">
        <v>1875</v>
      </c>
      <c r="C27">
        <v>2236</v>
      </c>
      <c r="D27" s="11">
        <v>4111</v>
      </c>
    </row>
    <row r="28" spans="1:4">
      <c r="A28" s="9">
        <v>379</v>
      </c>
      <c r="B28" s="10">
        <v>318</v>
      </c>
      <c r="C28">
        <v>4092</v>
      </c>
      <c r="D28" s="11">
        <v>4410</v>
      </c>
    </row>
    <row r="29" spans="1:4">
      <c r="A29" s="9">
        <v>385</v>
      </c>
      <c r="B29" s="10">
        <v>806</v>
      </c>
      <c r="C29">
        <v>24705</v>
      </c>
      <c r="D29" s="11">
        <v>25511</v>
      </c>
    </row>
    <row r="30" spans="1:4">
      <c r="A30" s="9">
        <v>387</v>
      </c>
      <c r="B30" s="10">
        <v>537</v>
      </c>
      <c r="C30">
        <v>1023.5</v>
      </c>
      <c r="D30" s="11">
        <v>1560.5</v>
      </c>
    </row>
    <row r="31" spans="1:4">
      <c r="A31" s="9">
        <v>391</v>
      </c>
      <c r="B31" s="10">
        <v>73</v>
      </c>
      <c r="C31">
        <v>1306</v>
      </c>
      <c r="D31" s="11">
        <v>1379</v>
      </c>
    </row>
    <row r="32" spans="1:4">
      <c r="A32" s="9">
        <v>399</v>
      </c>
      <c r="B32" s="10">
        <v>219</v>
      </c>
      <c r="C32">
        <v>483</v>
      </c>
      <c r="D32" s="11">
        <v>702</v>
      </c>
    </row>
    <row r="33" spans="1:4">
      <c r="A33" s="9">
        <v>511</v>
      </c>
      <c r="B33" s="10">
        <v>358</v>
      </c>
      <c r="C33">
        <v>1389</v>
      </c>
      <c r="D33" s="11">
        <v>1747</v>
      </c>
    </row>
    <row r="34" spans="1:4">
      <c r="A34" s="9">
        <v>513</v>
      </c>
      <c r="B34" s="10">
        <v>154</v>
      </c>
      <c r="C34">
        <v>1991</v>
      </c>
      <c r="D34" s="11">
        <v>2145</v>
      </c>
    </row>
    <row r="35" spans="1:4">
      <c r="A35" s="9">
        <v>514</v>
      </c>
      <c r="B35" s="10">
        <v>1191</v>
      </c>
      <c r="C35">
        <v>5744</v>
      </c>
      <c r="D35" s="11">
        <v>6935</v>
      </c>
    </row>
    <row r="36" spans="1:4">
      <c r="A36" s="9">
        <v>515</v>
      </c>
      <c r="B36" s="10">
        <v>206</v>
      </c>
      <c r="C36">
        <v>681</v>
      </c>
      <c r="D36" s="11">
        <v>887</v>
      </c>
    </row>
    <row r="37" spans="1:4">
      <c r="A37" s="9">
        <v>517</v>
      </c>
      <c r="B37" s="10">
        <v>161</v>
      </c>
      <c r="C37">
        <v>775</v>
      </c>
      <c r="D37" s="11">
        <v>936</v>
      </c>
    </row>
    <row r="38" spans="1:4">
      <c r="A38" s="9">
        <v>539</v>
      </c>
      <c r="B38" s="10">
        <v>288</v>
      </c>
      <c r="C38">
        <v>3151</v>
      </c>
      <c r="D38" s="11">
        <v>3439</v>
      </c>
    </row>
    <row r="39" spans="1:4">
      <c r="A39" s="9">
        <v>545</v>
      </c>
      <c r="B39" s="10">
        <v>136</v>
      </c>
      <c r="C39">
        <v>588</v>
      </c>
      <c r="D39" s="11">
        <v>724</v>
      </c>
    </row>
    <row r="40" spans="1:4">
      <c r="A40" s="9">
        <v>546</v>
      </c>
      <c r="B40" s="10">
        <v>412</v>
      </c>
      <c r="C40">
        <v>1682</v>
      </c>
      <c r="D40" s="11">
        <v>2094</v>
      </c>
    </row>
    <row r="41" spans="1:4">
      <c r="A41" s="9">
        <v>549</v>
      </c>
      <c r="B41" s="10">
        <v>81</v>
      </c>
      <c r="C41">
        <v>307</v>
      </c>
      <c r="D41" s="11">
        <v>388</v>
      </c>
    </row>
    <row r="42" spans="1:4">
      <c r="A42" s="9">
        <v>570</v>
      </c>
      <c r="B42" s="10">
        <v>71</v>
      </c>
      <c r="C42">
        <v>522</v>
      </c>
      <c r="D42" s="11">
        <v>593</v>
      </c>
    </row>
    <row r="43" spans="1:4">
      <c r="A43" s="9">
        <v>571</v>
      </c>
      <c r="B43" s="10">
        <v>146</v>
      </c>
      <c r="C43">
        <v>1312</v>
      </c>
      <c r="D43" s="11">
        <v>1458</v>
      </c>
    </row>
    <row r="44" spans="1:4">
      <c r="A44" s="9">
        <v>572</v>
      </c>
      <c r="B44" s="10">
        <v>1993</v>
      </c>
      <c r="C44">
        <v>1037</v>
      </c>
      <c r="D44" s="11">
        <v>3030</v>
      </c>
    </row>
    <row r="45" spans="1:4">
      <c r="A45" s="9">
        <v>573</v>
      </c>
      <c r="B45" s="10">
        <v>466</v>
      </c>
      <c r="C45">
        <v>1401</v>
      </c>
      <c r="D45" s="11">
        <v>1867</v>
      </c>
    </row>
    <row r="46" spans="1:4">
      <c r="A46" s="9">
        <v>578</v>
      </c>
      <c r="B46" s="10">
        <v>126</v>
      </c>
      <c r="C46">
        <v>2751</v>
      </c>
      <c r="D46" s="11">
        <v>2877</v>
      </c>
    </row>
    <row r="47" spans="1:4">
      <c r="A47" s="9">
        <v>581</v>
      </c>
      <c r="B47" s="10">
        <v>233</v>
      </c>
      <c r="C47">
        <v>1819</v>
      </c>
      <c r="D47" s="11">
        <v>2052</v>
      </c>
    </row>
    <row r="48" spans="1:4">
      <c r="A48" s="9">
        <v>582</v>
      </c>
      <c r="B48" s="10">
        <v>237</v>
      </c>
      <c r="C48">
        <v>952</v>
      </c>
      <c r="D48" s="11">
        <v>1189</v>
      </c>
    </row>
    <row r="49" spans="1:4">
      <c r="A49" s="9">
        <v>585</v>
      </c>
      <c r="B49" s="10">
        <v>231</v>
      </c>
      <c r="C49">
        <v>960</v>
      </c>
      <c r="D49" s="11">
        <v>1191</v>
      </c>
    </row>
    <row r="50" spans="1:4">
      <c r="A50" s="9">
        <v>587</v>
      </c>
      <c r="B50" s="10">
        <v>118</v>
      </c>
      <c r="C50">
        <v>475</v>
      </c>
      <c r="D50" s="11">
        <v>593</v>
      </c>
    </row>
    <row r="51" spans="1:4">
      <c r="A51" s="9">
        <v>591</v>
      </c>
      <c r="B51" s="10">
        <v>65</v>
      </c>
      <c r="C51">
        <v>146</v>
      </c>
      <c r="D51" s="11">
        <v>211</v>
      </c>
    </row>
    <row r="52" spans="1:4">
      <c r="A52" s="9">
        <v>594</v>
      </c>
      <c r="B52" s="10">
        <v>113</v>
      </c>
      <c r="C52">
        <v>609</v>
      </c>
      <c r="D52" s="11">
        <v>722</v>
      </c>
    </row>
    <row r="53" spans="1:4">
      <c r="A53" s="9">
        <v>598</v>
      </c>
      <c r="B53" s="10">
        <v>211</v>
      </c>
      <c r="C53">
        <v>1084</v>
      </c>
      <c r="D53" s="11">
        <v>1295</v>
      </c>
    </row>
    <row r="54" spans="1:4">
      <c r="A54" s="9">
        <v>704</v>
      </c>
      <c r="B54" s="10">
        <v>102</v>
      </c>
      <c r="C54">
        <v>275</v>
      </c>
      <c r="D54" s="11">
        <v>377</v>
      </c>
    </row>
    <row r="55" spans="1:4">
      <c r="A55" s="9">
        <v>706</v>
      </c>
      <c r="B55" s="10">
        <v>70</v>
      </c>
      <c r="C55">
        <v>348</v>
      </c>
      <c r="D55" s="11">
        <v>418</v>
      </c>
    </row>
    <row r="56" spans="1:4">
      <c r="A56" s="9">
        <v>707</v>
      </c>
      <c r="B56" s="10">
        <v>215</v>
      </c>
      <c r="C56">
        <v>1358</v>
      </c>
      <c r="D56" s="11">
        <v>1573</v>
      </c>
    </row>
    <row r="57" spans="1:4">
      <c r="A57" s="9">
        <v>709</v>
      </c>
      <c r="B57" s="10">
        <v>371</v>
      </c>
      <c r="C57">
        <v>1667</v>
      </c>
      <c r="D57" s="11">
        <v>2038</v>
      </c>
    </row>
    <row r="58" spans="1:4">
      <c r="A58" s="9">
        <v>710</v>
      </c>
      <c r="B58" s="10">
        <v>152</v>
      </c>
      <c r="C58">
        <v>740</v>
      </c>
      <c r="D58" s="11">
        <v>892</v>
      </c>
    </row>
    <row r="59" spans="1:4">
      <c r="A59" s="9">
        <v>712</v>
      </c>
      <c r="B59" s="10">
        <v>125</v>
      </c>
      <c r="C59">
        <v>4539</v>
      </c>
      <c r="D59" s="11">
        <v>4664</v>
      </c>
    </row>
    <row r="60" spans="1:4">
      <c r="A60" s="9">
        <v>713</v>
      </c>
      <c r="B60" s="10">
        <v>335</v>
      </c>
      <c r="C60">
        <v>496</v>
      </c>
      <c r="D60" s="11">
        <v>831</v>
      </c>
    </row>
    <row r="61" spans="1:4">
      <c r="A61" s="9">
        <v>716</v>
      </c>
      <c r="B61" s="10">
        <v>246</v>
      </c>
      <c r="C61">
        <v>1419</v>
      </c>
      <c r="D61" s="11">
        <v>1665</v>
      </c>
    </row>
    <row r="62" spans="1:4">
      <c r="A62" s="9">
        <v>717</v>
      </c>
      <c r="B62" s="10">
        <v>283</v>
      </c>
      <c r="C62">
        <v>1091</v>
      </c>
      <c r="D62" s="11">
        <v>1374</v>
      </c>
    </row>
    <row r="63" spans="1:4">
      <c r="A63" s="9">
        <v>720</v>
      </c>
      <c r="B63" s="10">
        <v>318</v>
      </c>
      <c r="C63">
        <v>1098</v>
      </c>
      <c r="D63" s="11">
        <v>1416</v>
      </c>
    </row>
    <row r="64" spans="1:4">
      <c r="A64" s="9">
        <v>721</v>
      </c>
      <c r="B64" s="10">
        <v>267</v>
      </c>
      <c r="C64">
        <v>1102</v>
      </c>
      <c r="D64" s="11">
        <v>1369</v>
      </c>
    </row>
    <row r="65" spans="1:4">
      <c r="A65" s="9">
        <v>723</v>
      </c>
      <c r="B65" s="10">
        <v>127</v>
      </c>
      <c r="C65">
        <v>598</v>
      </c>
      <c r="D65" s="11">
        <v>725</v>
      </c>
    </row>
    <row r="66" spans="1:4">
      <c r="A66" s="9">
        <v>724</v>
      </c>
      <c r="B66" s="10">
        <v>374</v>
      </c>
      <c r="C66">
        <v>1505</v>
      </c>
      <c r="D66" s="11">
        <v>1879</v>
      </c>
    </row>
    <row r="67" spans="1:4">
      <c r="A67" s="9">
        <v>726</v>
      </c>
      <c r="B67" s="10">
        <v>1564</v>
      </c>
      <c r="C67">
        <v>3992</v>
      </c>
      <c r="D67" s="11">
        <v>5556</v>
      </c>
    </row>
    <row r="68" spans="1:4">
      <c r="A68" s="9">
        <v>727</v>
      </c>
      <c r="B68" s="10">
        <v>228</v>
      </c>
      <c r="C68">
        <v>598</v>
      </c>
      <c r="D68" s="11">
        <v>826</v>
      </c>
    </row>
    <row r="69" spans="1:4">
      <c r="A69" s="9">
        <v>730</v>
      </c>
      <c r="B69" s="10">
        <v>218</v>
      </c>
      <c r="C69">
        <v>3060</v>
      </c>
      <c r="D69" s="11">
        <v>3278</v>
      </c>
    </row>
    <row r="70" spans="1:4">
      <c r="A70" s="9">
        <v>732</v>
      </c>
      <c r="B70" s="10">
        <v>518</v>
      </c>
      <c r="C70">
        <v>3296</v>
      </c>
      <c r="D70" s="11">
        <v>3814</v>
      </c>
    </row>
    <row r="71" spans="1:4">
      <c r="A71" s="9">
        <v>733</v>
      </c>
      <c r="B71" s="10">
        <v>135</v>
      </c>
      <c r="C71">
        <v>1320</v>
      </c>
      <c r="D71" s="11">
        <v>1455</v>
      </c>
    </row>
    <row r="72" spans="1:4">
      <c r="A72" s="9">
        <v>737</v>
      </c>
      <c r="B72" s="10">
        <v>31560</v>
      </c>
      <c r="C72">
        <v>1883</v>
      </c>
      <c r="D72" s="11">
        <v>33443</v>
      </c>
    </row>
    <row r="73" spans="1:4">
      <c r="A73" s="9">
        <v>738</v>
      </c>
      <c r="B73" s="10">
        <v>76</v>
      </c>
      <c r="C73">
        <v>324</v>
      </c>
      <c r="D73" s="11">
        <v>400</v>
      </c>
    </row>
    <row r="74" spans="1:4">
      <c r="A74" s="9">
        <v>740</v>
      </c>
      <c r="B74" s="10">
        <v>1435</v>
      </c>
      <c r="C74">
        <v>646</v>
      </c>
      <c r="D74" s="11">
        <v>2081</v>
      </c>
    </row>
    <row r="75" spans="1:4">
      <c r="A75" s="9">
        <v>742</v>
      </c>
      <c r="B75" s="10">
        <v>64</v>
      </c>
      <c r="C75">
        <v>1408</v>
      </c>
      <c r="D75" s="11">
        <v>1472</v>
      </c>
    </row>
    <row r="76" spans="1:4">
      <c r="A76" s="9">
        <v>743</v>
      </c>
      <c r="B76" s="10">
        <v>170</v>
      </c>
      <c r="C76">
        <v>4052</v>
      </c>
      <c r="D76" s="11">
        <v>4222</v>
      </c>
    </row>
    <row r="77" spans="1:4">
      <c r="A77" s="9">
        <v>744</v>
      </c>
      <c r="B77" s="10">
        <v>5421</v>
      </c>
      <c r="C77">
        <v>540</v>
      </c>
      <c r="D77" s="11">
        <v>5961</v>
      </c>
    </row>
    <row r="78" spans="1:4">
      <c r="A78" s="9">
        <v>745</v>
      </c>
      <c r="B78" s="10">
        <v>218</v>
      </c>
      <c r="C78">
        <v>923</v>
      </c>
      <c r="D78" s="11">
        <v>1141</v>
      </c>
    </row>
    <row r="79" spans="1:4">
      <c r="A79" s="9">
        <v>746</v>
      </c>
      <c r="B79" s="10">
        <v>255</v>
      </c>
      <c r="C79">
        <v>4568</v>
      </c>
      <c r="D79" s="11">
        <v>4823</v>
      </c>
    </row>
    <row r="80" spans="1:4">
      <c r="A80" s="9">
        <v>747</v>
      </c>
      <c r="B80" s="10">
        <v>167</v>
      </c>
      <c r="C80">
        <v>356</v>
      </c>
      <c r="D80" s="11">
        <v>523</v>
      </c>
    </row>
    <row r="81" spans="1:4">
      <c r="A81" s="9">
        <v>748</v>
      </c>
      <c r="B81" s="10">
        <v>126</v>
      </c>
      <c r="C81">
        <v>1967</v>
      </c>
      <c r="D81" s="11">
        <v>2093</v>
      </c>
    </row>
    <row r="82" spans="1:4">
      <c r="A82" s="9">
        <v>750</v>
      </c>
      <c r="B82" s="10">
        <v>203</v>
      </c>
      <c r="C82">
        <v>2048</v>
      </c>
      <c r="D82" s="11">
        <v>2251</v>
      </c>
    </row>
    <row r="83" spans="1:4">
      <c r="A83" s="9">
        <v>752</v>
      </c>
      <c r="B83" s="10">
        <v>135</v>
      </c>
      <c r="C83">
        <v>434</v>
      </c>
      <c r="D83" s="11">
        <v>569</v>
      </c>
    </row>
    <row r="84" spans="1:4">
      <c r="A84" s="9">
        <v>753</v>
      </c>
      <c r="B84" s="10">
        <v>84</v>
      </c>
      <c r="C84">
        <v>387</v>
      </c>
      <c r="D84" s="11">
        <v>471</v>
      </c>
    </row>
    <row r="85" spans="1:4">
      <c r="A85" s="9">
        <v>754</v>
      </c>
      <c r="B85" s="10">
        <v>88</v>
      </c>
      <c r="C85">
        <v>9554</v>
      </c>
      <c r="D85" s="11">
        <v>9642</v>
      </c>
    </row>
    <row r="86" spans="1:4">
      <c r="A86" s="9">
        <v>101453</v>
      </c>
      <c r="B86" s="10">
        <v>274</v>
      </c>
      <c r="C86">
        <v>618</v>
      </c>
      <c r="D86" s="11">
        <v>892</v>
      </c>
    </row>
    <row r="87" spans="1:4">
      <c r="A87" s="9">
        <v>102478</v>
      </c>
      <c r="B87" s="10">
        <v>1</v>
      </c>
      <c r="C87">
        <v>9</v>
      </c>
      <c r="D87" s="11">
        <v>10</v>
      </c>
    </row>
    <row r="88" spans="1:4">
      <c r="A88" s="9">
        <v>102479</v>
      </c>
      <c r="B88" s="10">
        <v>222</v>
      </c>
      <c r="C88">
        <v>566</v>
      </c>
      <c r="D88" s="11">
        <v>788</v>
      </c>
    </row>
    <row r="89" spans="1:4">
      <c r="A89" s="9">
        <v>102564</v>
      </c>
      <c r="B89" s="10">
        <v>193</v>
      </c>
      <c r="C89">
        <v>471</v>
      </c>
      <c r="D89" s="11">
        <v>664</v>
      </c>
    </row>
    <row r="90" spans="1:4">
      <c r="A90" s="9">
        <v>102565</v>
      </c>
      <c r="B90" s="10">
        <v>246</v>
      </c>
      <c r="C90">
        <v>740</v>
      </c>
      <c r="D90" s="11">
        <v>986</v>
      </c>
    </row>
    <row r="91" spans="1:4">
      <c r="A91" s="9">
        <v>102567</v>
      </c>
      <c r="B91" s="10">
        <v>165</v>
      </c>
      <c r="C91">
        <v>1096</v>
      </c>
      <c r="D91" s="11">
        <v>1261</v>
      </c>
    </row>
    <row r="92" spans="1:4">
      <c r="A92" s="9">
        <v>102934</v>
      </c>
      <c r="B92" s="10">
        <v>104</v>
      </c>
      <c r="C92">
        <v>719</v>
      </c>
      <c r="D92" s="11">
        <v>823</v>
      </c>
    </row>
    <row r="93" spans="1:4">
      <c r="A93" s="9">
        <v>102935</v>
      </c>
      <c r="B93" s="10">
        <v>145</v>
      </c>
      <c r="C93">
        <v>470</v>
      </c>
      <c r="D93" s="11">
        <v>615</v>
      </c>
    </row>
    <row r="94" spans="1:4">
      <c r="A94" s="9">
        <v>103198</v>
      </c>
      <c r="B94" s="10">
        <v>315</v>
      </c>
      <c r="C94">
        <v>727</v>
      </c>
      <c r="D94" s="11">
        <v>1042</v>
      </c>
    </row>
    <row r="95" spans="1:4">
      <c r="A95" s="9">
        <v>103199</v>
      </c>
      <c r="B95" s="10">
        <v>110</v>
      </c>
      <c r="C95">
        <v>556</v>
      </c>
      <c r="D95" s="11">
        <v>666</v>
      </c>
    </row>
    <row r="96" spans="1:4">
      <c r="A96" s="9">
        <v>103639</v>
      </c>
      <c r="B96" s="10">
        <v>278</v>
      </c>
      <c r="C96">
        <v>639</v>
      </c>
      <c r="D96" s="11">
        <v>917</v>
      </c>
    </row>
    <row r="97" spans="1:4">
      <c r="A97" s="9">
        <v>104428</v>
      </c>
      <c r="B97" s="10">
        <v>229</v>
      </c>
      <c r="C97">
        <v>681</v>
      </c>
      <c r="D97" s="11">
        <v>910</v>
      </c>
    </row>
    <row r="98" spans="1:4">
      <c r="A98" s="9">
        <v>104429</v>
      </c>
      <c r="B98" s="10">
        <v>116</v>
      </c>
      <c r="C98">
        <v>213</v>
      </c>
      <c r="D98" s="11">
        <v>329</v>
      </c>
    </row>
    <row r="99" spans="1:4">
      <c r="A99" s="9">
        <v>104430</v>
      </c>
      <c r="B99" s="10">
        <v>157</v>
      </c>
      <c r="C99">
        <v>1228</v>
      </c>
      <c r="D99" s="11">
        <v>1385</v>
      </c>
    </row>
    <row r="100" spans="1:4">
      <c r="A100" s="9">
        <v>104533</v>
      </c>
      <c r="B100" s="10">
        <v>246</v>
      </c>
      <c r="C100">
        <v>259</v>
      </c>
      <c r="D100" s="11">
        <v>505</v>
      </c>
    </row>
    <row r="101" spans="1:4">
      <c r="A101" s="9">
        <v>104838</v>
      </c>
      <c r="B101" s="10">
        <v>1029</v>
      </c>
      <c r="C101">
        <v>1313</v>
      </c>
      <c r="D101" s="11">
        <v>2342</v>
      </c>
    </row>
    <row r="102" spans="1:4">
      <c r="A102" s="9">
        <v>105267</v>
      </c>
      <c r="B102" s="10">
        <v>192</v>
      </c>
      <c r="C102">
        <v>545</v>
      </c>
      <c r="D102" s="11">
        <v>737</v>
      </c>
    </row>
    <row r="103" spans="1:4">
      <c r="A103" s="9">
        <v>105396</v>
      </c>
      <c r="B103" s="10">
        <v>172</v>
      </c>
      <c r="C103">
        <v>437</v>
      </c>
      <c r="D103" s="11">
        <v>609</v>
      </c>
    </row>
    <row r="104" spans="1:4">
      <c r="A104" s="9">
        <v>105751</v>
      </c>
      <c r="B104" s="10">
        <v>160</v>
      </c>
      <c r="C104">
        <v>1675</v>
      </c>
      <c r="D104" s="11">
        <v>1835</v>
      </c>
    </row>
    <row r="105" spans="1:4">
      <c r="A105" s="9">
        <v>105910</v>
      </c>
      <c r="B105" s="10">
        <v>222</v>
      </c>
      <c r="C105">
        <v>718</v>
      </c>
      <c r="D105" s="11">
        <v>940</v>
      </c>
    </row>
    <row r="106" spans="1:4">
      <c r="A106" s="9">
        <v>106066</v>
      </c>
      <c r="B106" s="10">
        <v>222</v>
      </c>
      <c r="C106">
        <v>1880</v>
      </c>
      <c r="D106" s="11">
        <v>2102</v>
      </c>
    </row>
    <row r="107" spans="1:4">
      <c r="A107" s="9">
        <v>106399</v>
      </c>
      <c r="B107" s="10">
        <v>130</v>
      </c>
      <c r="C107">
        <v>460</v>
      </c>
      <c r="D107" s="11">
        <v>590</v>
      </c>
    </row>
    <row r="108" spans="1:4">
      <c r="A108" s="9">
        <v>106485</v>
      </c>
      <c r="B108" s="10">
        <v>56</v>
      </c>
      <c r="C108">
        <v>362</v>
      </c>
      <c r="D108" s="11">
        <v>418</v>
      </c>
    </row>
    <row r="109" spans="1:4">
      <c r="A109" s="9">
        <v>106568</v>
      </c>
      <c r="B109" s="10">
        <v>77</v>
      </c>
      <c r="C109">
        <v>233</v>
      </c>
      <c r="D109" s="11">
        <v>310</v>
      </c>
    </row>
    <row r="110" spans="1:4">
      <c r="A110" s="9">
        <v>106569</v>
      </c>
      <c r="B110" s="10">
        <v>270</v>
      </c>
      <c r="C110">
        <v>961</v>
      </c>
      <c r="D110" s="11">
        <v>1231</v>
      </c>
    </row>
    <row r="111" spans="1:4">
      <c r="A111" s="9">
        <v>106865</v>
      </c>
      <c r="B111" s="10">
        <v>111</v>
      </c>
      <c r="C111">
        <v>1526</v>
      </c>
      <c r="D111" s="11">
        <v>1637</v>
      </c>
    </row>
    <row r="112" spans="1:4">
      <c r="A112" s="9">
        <v>107658</v>
      </c>
      <c r="B112" s="10">
        <v>436</v>
      </c>
      <c r="C112">
        <v>1441</v>
      </c>
      <c r="D112" s="11">
        <v>1877</v>
      </c>
    </row>
    <row r="113" spans="1:4">
      <c r="A113" s="9">
        <v>107728</v>
      </c>
      <c r="B113" s="10">
        <v>110</v>
      </c>
      <c r="C113">
        <v>134</v>
      </c>
      <c r="D113" s="11">
        <v>244</v>
      </c>
    </row>
    <row r="114" spans="1:4">
      <c r="A114" s="9">
        <v>108277</v>
      </c>
      <c r="B114" s="10">
        <v>339</v>
      </c>
      <c r="C114">
        <v>702</v>
      </c>
      <c r="D114" s="11">
        <v>1041</v>
      </c>
    </row>
    <row r="115" spans="1:4">
      <c r="A115" s="9">
        <v>108656</v>
      </c>
      <c r="B115" s="10">
        <v>174</v>
      </c>
      <c r="C115">
        <v>478</v>
      </c>
      <c r="D115" s="11">
        <v>652</v>
      </c>
    </row>
    <row r="116" spans="1:4">
      <c r="A116" s="9">
        <v>110378</v>
      </c>
      <c r="B116" s="10">
        <v>151</v>
      </c>
      <c r="C116">
        <v>284</v>
      </c>
      <c r="D116" s="11">
        <v>435</v>
      </c>
    </row>
    <row r="117" spans="1:4">
      <c r="A117" s="9">
        <v>111064</v>
      </c>
      <c r="B117" s="10">
        <v>182</v>
      </c>
      <c r="C117">
        <v>181</v>
      </c>
      <c r="D117" s="11">
        <v>363</v>
      </c>
    </row>
    <row r="118" spans="1:4">
      <c r="A118" s="9">
        <v>111219</v>
      </c>
      <c r="B118" s="10">
        <v>181</v>
      </c>
      <c r="C118">
        <v>614</v>
      </c>
      <c r="D118" s="11">
        <v>795</v>
      </c>
    </row>
    <row r="119" spans="1:4">
      <c r="A119" s="9">
        <v>111400</v>
      </c>
      <c r="B119" s="10">
        <v>103</v>
      </c>
      <c r="C119">
        <v>220</v>
      </c>
      <c r="D119" s="11">
        <v>323</v>
      </c>
    </row>
    <row r="120" spans="1:4">
      <c r="A120" s="9">
        <v>112415</v>
      </c>
      <c r="B120" s="10">
        <v>99</v>
      </c>
      <c r="C120">
        <v>454</v>
      </c>
      <c r="D120" s="11">
        <v>553</v>
      </c>
    </row>
    <row r="121" spans="1:4">
      <c r="A121" s="9">
        <v>112888</v>
      </c>
      <c r="B121" s="10">
        <v>109</v>
      </c>
      <c r="C121">
        <v>335</v>
      </c>
      <c r="D121" s="11">
        <v>444</v>
      </c>
    </row>
    <row r="122" spans="1:4">
      <c r="A122" s="9">
        <v>113008</v>
      </c>
      <c r="B122" s="10">
        <v>1</v>
      </c>
      <c r="C122">
        <v>15</v>
      </c>
      <c r="D122" s="11">
        <v>16</v>
      </c>
    </row>
    <row r="123" spans="1:4">
      <c r="A123" s="9">
        <v>113023</v>
      </c>
      <c r="B123" s="10">
        <v>82</v>
      </c>
      <c r="C123">
        <v>229</v>
      </c>
      <c r="D123" s="11">
        <v>311</v>
      </c>
    </row>
    <row r="124" spans="1:4">
      <c r="A124" s="9">
        <v>113025</v>
      </c>
      <c r="B124" s="10">
        <v>75</v>
      </c>
      <c r="C124">
        <v>486</v>
      </c>
      <c r="D124" s="11">
        <v>561</v>
      </c>
    </row>
    <row r="125" spans="1:4">
      <c r="A125" s="9">
        <v>113298</v>
      </c>
      <c r="B125" s="10">
        <v>73</v>
      </c>
      <c r="C125">
        <v>258</v>
      </c>
      <c r="D125" s="11">
        <v>331</v>
      </c>
    </row>
    <row r="126" spans="1:4">
      <c r="A126" s="9">
        <v>113299</v>
      </c>
      <c r="B126" s="10">
        <v>171</v>
      </c>
      <c r="C126">
        <v>690</v>
      </c>
      <c r="D126" s="11">
        <v>861</v>
      </c>
    </row>
    <row r="127" spans="1:4">
      <c r="A127" s="9">
        <v>113833</v>
      </c>
      <c r="B127" s="10">
        <v>495</v>
      </c>
      <c r="C127">
        <v>489</v>
      </c>
      <c r="D127" s="11">
        <v>984</v>
      </c>
    </row>
    <row r="128" spans="1:4">
      <c r="A128" s="9">
        <v>114069</v>
      </c>
      <c r="B128" s="10">
        <v>222</v>
      </c>
      <c r="C128">
        <v>314</v>
      </c>
      <c r="D128" s="11">
        <v>536</v>
      </c>
    </row>
    <row r="129" spans="1:4">
      <c r="A129" s="9">
        <v>114286</v>
      </c>
      <c r="B129" s="10">
        <v>181</v>
      </c>
      <c r="C129">
        <v>1013</v>
      </c>
      <c r="D129" s="11">
        <v>1194</v>
      </c>
    </row>
    <row r="130" spans="1:4">
      <c r="A130" s="9">
        <v>114622</v>
      </c>
      <c r="B130" s="10">
        <v>184</v>
      </c>
      <c r="C130">
        <v>1171</v>
      </c>
      <c r="D130" s="11">
        <v>1355</v>
      </c>
    </row>
    <row r="131" spans="1:4">
      <c r="A131" s="9">
        <v>114685</v>
      </c>
      <c r="B131" s="10">
        <v>303</v>
      </c>
      <c r="C131">
        <v>326</v>
      </c>
      <c r="D131" s="11">
        <v>629</v>
      </c>
    </row>
    <row r="132" spans="1:4">
      <c r="A132" s="9">
        <v>114844</v>
      </c>
      <c r="B132" s="10">
        <v>65</v>
      </c>
      <c r="C132">
        <v>212</v>
      </c>
      <c r="D132" s="11">
        <v>277</v>
      </c>
    </row>
    <row r="133" spans="1:4">
      <c r="A133" s="9">
        <v>115971</v>
      </c>
      <c r="B133" s="10">
        <v>43</v>
      </c>
      <c r="C133">
        <v>380</v>
      </c>
      <c r="D133" s="11">
        <v>423</v>
      </c>
    </row>
    <row r="134" spans="1:4">
      <c r="A134" s="9">
        <v>116482</v>
      </c>
      <c r="B134" s="10">
        <v>72</v>
      </c>
      <c r="C134">
        <v>690</v>
      </c>
      <c r="D134" s="11">
        <v>762</v>
      </c>
    </row>
    <row r="135" spans="1:4">
      <c r="A135" s="9">
        <v>116773</v>
      </c>
      <c r="B135" s="10">
        <v>52</v>
      </c>
      <c r="C135">
        <v>514</v>
      </c>
      <c r="D135" s="11">
        <v>566</v>
      </c>
    </row>
    <row r="136" spans="1:4">
      <c r="A136" s="9">
        <v>116919</v>
      </c>
      <c r="B136" s="10">
        <v>171</v>
      </c>
      <c r="C136">
        <v>577</v>
      </c>
      <c r="D136" s="11">
        <v>748</v>
      </c>
    </row>
    <row r="137" spans="1:4">
      <c r="A137" s="9">
        <v>117184</v>
      </c>
      <c r="B137" s="10">
        <v>1242</v>
      </c>
      <c r="C137">
        <v>1184</v>
      </c>
      <c r="D137" s="11">
        <v>2426</v>
      </c>
    </row>
    <row r="138" spans="1:4">
      <c r="A138" s="9">
        <v>117310</v>
      </c>
      <c r="B138" s="10">
        <v>55</v>
      </c>
      <c r="C138">
        <v>185</v>
      </c>
      <c r="D138" s="11">
        <v>240</v>
      </c>
    </row>
    <row r="139" spans="1:4">
      <c r="A139" s="9">
        <v>117491</v>
      </c>
      <c r="B139" s="10">
        <v>13</v>
      </c>
      <c r="C139">
        <v>554</v>
      </c>
      <c r="D139" s="11">
        <v>567</v>
      </c>
    </row>
    <row r="140" spans="1:4">
      <c r="A140" s="9">
        <v>117637</v>
      </c>
      <c r="B140" s="10">
        <v>76</v>
      </c>
      <c r="C140">
        <v>207</v>
      </c>
      <c r="D140" s="11">
        <v>283</v>
      </c>
    </row>
    <row r="141" spans="1:4">
      <c r="A141" s="9">
        <v>117923</v>
      </c>
      <c r="B141" s="10">
        <v>38</v>
      </c>
      <c r="C141">
        <v>250</v>
      </c>
      <c r="D141" s="11">
        <v>288</v>
      </c>
    </row>
    <row r="142" spans="1:4">
      <c r="A142" s="9">
        <v>118074</v>
      </c>
      <c r="B142" s="10">
        <v>92</v>
      </c>
      <c r="C142">
        <v>211</v>
      </c>
      <c r="D142" s="11">
        <v>303</v>
      </c>
    </row>
    <row r="143" spans="1:4">
      <c r="A143" s="9">
        <v>118151</v>
      </c>
      <c r="B143" s="10">
        <v>161</v>
      </c>
      <c r="C143">
        <v>183</v>
      </c>
      <c r="D143" s="11">
        <v>344</v>
      </c>
    </row>
    <row r="144" spans="1:4">
      <c r="A144" s="9">
        <v>118758</v>
      </c>
      <c r="B144" s="10">
        <v>40</v>
      </c>
      <c r="C144">
        <v>241</v>
      </c>
      <c r="D144" s="11">
        <v>281</v>
      </c>
    </row>
    <row r="145" spans="1:4">
      <c r="A145" s="9">
        <v>118951</v>
      </c>
      <c r="B145" s="10">
        <v>49</v>
      </c>
      <c r="C145">
        <v>353</v>
      </c>
      <c r="D145" s="11">
        <v>402</v>
      </c>
    </row>
    <row r="146" spans="1:4">
      <c r="A146" s="9">
        <v>119262</v>
      </c>
      <c r="B146" s="10">
        <v>51</v>
      </c>
      <c r="C146">
        <v>79</v>
      </c>
      <c r="D146" s="11">
        <v>130</v>
      </c>
    </row>
    <row r="147" spans="1:4">
      <c r="A147" s="9">
        <v>119263</v>
      </c>
      <c r="B147" s="10">
        <v>92</v>
      </c>
      <c r="C147">
        <v>157</v>
      </c>
      <c r="D147" s="11">
        <v>249</v>
      </c>
    </row>
    <row r="148" spans="1:4">
      <c r="A148" s="9">
        <v>119622</v>
      </c>
      <c r="B148" s="10">
        <v>1</v>
      </c>
      <c r="C148">
        <v>2</v>
      </c>
      <c r="D148" s="11">
        <v>3</v>
      </c>
    </row>
    <row r="149" spans="1:4">
      <c r="A149" s="9">
        <v>120844</v>
      </c>
      <c r="B149" s="10">
        <v>37</v>
      </c>
      <c r="C149">
        <v>248</v>
      </c>
      <c r="D149" s="11">
        <v>285</v>
      </c>
    </row>
    <row r="150" spans="1:4">
      <c r="A150" s="12" t="s">
        <v>206</v>
      </c>
      <c r="B150" s="12">
        <v>121059.06</v>
      </c>
      <c r="C150" s="13">
        <v>324954.5</v>
      </c>
      <c r="D150" s="14">
        <v>446013.56</v>
      </c>
    </row>
    <row r="151" spans="2:3">
      <c r="B151">
        <f ca="1">GETPIVOTDATA("数量",$A$3,"货品id",1846)/2</f>
        <v>60529.53</v>
      </c>
      <c r="C151">
        <f ca="1">B151+GETPIVOTDATA("数量",$A$3,"货品id",47683)</f>
        <v>385484.03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1"/>
  <sheetViews>
    <sheetView topLeftCell="A2" workbookViewId="0">
      <selection activeCell="E2" sqref="E2:E291"/>
    </sheetView>
  </sheetViews>
  <sheetFormatPr defaultColWidth="9.14285714285714" defaultRowHeight="12.75" outlineLevelCol="4"/>
  <sheetData>
    <row r="1" ht="13.5" spans="1:5">
      <c r="A1" s="1" t="s">
        <v>205</v>
      </c>
      <c r="B1" s="2" t="s">
        <v>207</v>
      </c>
      <c r="C1" s="1" t="s">
        <v>204</v>
      </c>
      <c r="D1" s="2" t="s">
        <v>208</v>
      </c>
      <c r="E1" s="1" t="s">
        <v>209</v>
      </c>
    </row>
    <row r="2" ht="13.5" spans="1:5">
      <c r="A2" s="3">
        <v>52</v>
      </c>
      <c r="B2" s="4" t="s">
        <v>146</v>
      </c>
      <c r="C2" s="3">
        <v>47683</v>
      </c>
      <c r="D2" s="4" t="s">
        <v>210</v>
      </c>
      <c r="E2" s="3">
        <v>1274</v>
      </c>
    </row>
    <row r="3" ht="13.5" spans="1:5">
      <c r="A3" s="3">
        <v>52</v>
      </c>
      <c r="B3" s="4" t="s">
        <v>146</v>
      </c>
      <c r="C3" s="3">
        <v>1846</v>
      </c>
      <c r="D3" s="4" t="s">
        <v>210</v>
      </c>
      <c r="E3" s="3">
        <v>182</v>
      </c>
    </row>
    <row r="4" ht="13.5" spans="1:5">
      <c r="A4" s="3">
        <v>54</v>
      </c>
      <c r="B4" s="4" t="s">
        <v>63</v>
      </c>
      <c r="C4" s="3">
        <v>1846</v>
      </c>
      <c r="D4" s="4" t="s">
        <v>210</v>
      </c>
      <c r="E4" s="3">
        <v>514</v>
      </c>
    </row>
    <row r="5" ht="13.5" spans="1:5">
      <c r="A5" s="3">
        <v>54</v>
      </c>
      <c r="B5" s="4" t="s">
        <v>63</v>
      </c>
      <c r="C5" s="3">
        <v>47683</v>
      </c>
      <c r="D5" s="4" t="s">
        <v>210</v>
      </c>
      <c r="E5" s="3">
        <v>4611</v>
      </c>
    </row>
    <row r="6" ht="13.5" spans="1:5">
      <c r="A6" s="3">
        <v>56</v>
      </c>
      <c r="B6" s="4" t="s">
        <v>145</v>
      </c>
      <c r="C6" s="3">
        <v>1846</v>
      </c>
      <c r="D6" s="4" t="s">
        <v>210</v>
      </c>
      <c r="E6" s="3">
        <v>211.01</v>
      </c>
    </row>
    <row r="7" ht="13.5" spans="1:5">
      <c r="A7" s="3">
        <v>56</v>
      </c>
      <c r="B7" s="4" t="s">
        <v>145</v>
      </c>
      <c r="C7" s="3">
        <v>47683</v>
      </c>
      <c r="D7" s="4" t="s">
        <v>210</v>
      </c>
      <c r="E7" s="3">
        <v>1256</v>
      </c>
    </row>
    <row r="8" ht="13.5" spans="1:5">
      <c r="A8" s="3">
        <v>307</v>
      </c>
      <c r="B8" s="4" t="s">
        <v>14</v>
      </c>
      <c r="C8" s="3">
        <v>1846</v>
      </c>
      <c r="D8" s="4" t="s">
        <v>210</v>
      </c>
      <c r="E8" s="3">
        <v>861</v>
      </c>
    </row>
    <row r="9" ht="13.5" spans="1:5">
      <c r="A9" s="3">
        <v>307</v>
      </c>
      <c r="B9" s="4" t="s">
        <v>14</v>
      </c>
      <c r="C9" s="3">
        <v>47683</v>
      </c>
      <c r="D9" s="4" t="s">
        <v>210</v>
      </c>
      <c r="E9" s="3">
        <v>32974</v>
      </c>
    </row>
    <row r="10" ht="13.5" spans="1:5">
      <c r="A10" s="3">
        <v>308</v>
      </c>
      <c r="B10" s="4" t="s">
        <v>99</v>
      </c>
      <c r="C10" s="3">
        <v>47683</v>
      </c>
      <c r="D10" s="4" t="s">
        <v>210</v>
      </c>
      <c r="E10" s="3">
        <v>694</v>
      </c>
    </row>
    <row r="11" ht="13.5" spans="1:5">
      <c r="A11" s="3">
        <v>308</v>
      </c>
      <c r="B11" s="4" t="s">
        <v>99</v>
      </c>
      <c r="C11" s="3">
        <v>1846</v>
      </c>
      <c r="D11" s="4" t="s">
        <v>210</v>
      </c>
      <c r="E11" s="3">
        <v>64</v>
      </c>
    </row>
    <row r="12" ht="13.5" spans="1:5">
      <c r="A12" s="3">
        <v>311</v>
      </c>
      <c r="B12" s="4" t="s">
        <v>105</v>
      </c>
      <c r="C12" s="3">
        <v>1846</v>
      </c>
      <c r="D12" s="4" t="s">
        <v>210</v>
      </c>
      <c r="E12" s="3">
        <v>4704</v>
      </c>
    </row>
    <row r="13" ht="13.5" spans="1:5">
      <c r="A13" s="3">
        <v>311</v>
      </c>
      <c r="B13" s="4" t="s">
        <v>105</v>
      </c>
      <c r="C13" s="3">
        <v>47683</v>
      </c>
      <c r="D13" s="4" t="s">
        <v>210</v>
      </c>
      <c r="E13" s="3">
        <v>26797</v>
      </c>
    </row>
    <row r="14" ht="13.5" spans="1:5">
      <c r="A14" s="3">
        <v>329</v>
      </c>
      <c r="B14" s="4" t="s">
        <v>54</v>
      </c>
      <c r="C14" s="3">
        <v>47683</v>
      </c>
      <c r="D14" s="4" t="s">
        <v>210</v>
      </c>
      <c r="E14" s="3">
        <v>349</v>
      </c>
    </row>
    <row r="15" ht="13.5" spans="1:5">
      <c r="A15" s="3">
        <v>329</v>
      </c>
      <c r="B15" s="4" t="s">
        <v>54</v>
      </c>
      <c r="C15" s="3">
        <v>1846</v>
      </c>
      <c r="D15" s="4" t="s">
        <v>210</v>
      </c>
      <c r="E15" s="3">
        <v>3812</v>
      </c>
    </row>
    <row r="16" ht="13.5" spans="1:5">
      <c r="A16" s="3">
        <v>337</v>
      </c>
      <c r="B16" s="4" t="s">
        <v>22</v>
      </c>
      <c r="C16" s="3">
        <v>47683</v>
      </c>
      <c r="D16" s="4" t="s">
        <v>210</v>
      </c>
      <c r="E16" s="3">
        <v>4262</v>
      </c>
    </row>
    <row r="17" ht="13.5" spans="1:5">
      <c r="A17" s="3">
        <v>337</v>
      </c>
      <c r="B17" s="4" t="s">
        <v>22</v>
      </c>
      <c r="C17" s="3">
        <v>1846</v>
      </c>
      <c r="D17" s="4" t="s">
        <v>210</v>
      </c>
      <c r="E17" s="3">
        <v>211</v>
      </c>
    </row>
    <row r="18" ht="13.5" spans="1:5">
      <c r="A18" s="3">
        <v>339</v>
      </c>
      <c r="B18" s="4" t="s">
        <v>137</v>
      </c>
      <c r="C18" s="3">
        <v>47683</v>
      </c>
      <c r="D18" s="4" t="s">
        <v>210</v>
      </c>
      <c r="E18" s="3">
        <v>965</v>
      </c>
    </row>
    <row r="19" ht="13.5" spans="1:5">
      <c r="A19" s="3">
        <v>339</v>
      </c>
      <c r="B19" s="4" t="s">
        <v>137</v>
      </c>
      <c r="C19" s="3">
        <v>1846</v>
      </c>
      <c r="D19" s="4" t="s">
        <v>210</v>
      </c>
      <c r="E19" s="3">
        <v>186</v>
      </c>
    </row>
    <row r="20" ht="13.5" spans="1:5">
      <c r="A20" s="3">
        <v>341</v>
      </c>
      <c r="B20" s="4" t="s">
        <v>211</v>
      </c>
      <c r="C20" s="3">
        <v>1846</v>
      </c>
      <c r="D20" s="4" t="s">
        <v>210</v>
      </c>
      <c r="E20" s="3">
        <v>441</v>
      </c>
    </row>
    <row r="21" ht="13.5" spans="1:5">
      <c r="A21" s="3">
        <v>341</v>
      </c>
      <c r="B21" s="4" t="s">
        <v>211</v>
      </c>
      <c r="C21" s="3">
        <v>47683</v>
      </c>
      <c r="D21" s="4" t="s">
        <v>210</v>
      </c>
      <c r="E21" s="3">
        <v>2240</v>
      </c>
    </row>
    <row r="22" ht="13.5" spans="1:5">
      <c r="A22" s="3">
        <v>343</v>
      </c>
      <c r="B22" s="4" t="s">
        <v>25</v>
      </c>
      <c r="C22" s="3">
        <v>1846</v>
      </c>
      <c r="D22" s="4" t="s">
        <v>210</v>
      </c>
      <c r="E22" s="3">
        <v>251.05</v>
      </c>
    </row>
    <row r="23" ht="13.5" spans="1:5">
      <c r="A23" s="3">
        <v>343</v>
      </c>
      <c r="B23" s="4" t="s">
        <v>25</v>
      </c>
      <c r="C23" s="3">
        <v>47683</v>
      </c>
      <c r="D23" s="4" t="s">
        <v>210</v>
      </c>
      <c r="E23" s="3">
        <v>3135</v>
      </c>
    </row>
    <row r="24" ht="13.5" spans="1:5">
      <c r="A24" s="3">
        <v>345</v>
      </c>
      <c r="B24" s="4" t="s">
        <v>212</v>
      </c>
      <c r="C24" s="3">
        <v>1846</v>
      </c>
      <c r="D24" s="4" t="s">
        <v>210</v>
      </c>
      <c r="E24" s="3">
        <v>19281</v>
      </c>
    </row>
    <row r="25" ht="13.5" spans="1:5">
      <c r="A25" s="3">
        <v>345</v>
      </c>
      <c r="B25" s="4" t="s">
        <v>212</v>
      </c>
      <c r="C25" s="3">
        <v>47683</v>
      </c>
      <c r="D25" s="4" t="s">
        <v>210</v>
      </c>
      <c r="E25" s="3">
        <v>79688</v>
      </c>
    </row>
    <row r="26" ht="13.5" spans="1:5">
      <c r="A26" s="3">
        <v>347</v>
      </c>
      <c r="B26" s="4" t="s">
        <v>213</v>
      </c>
      <c r="C26" s="3">
        <v>47683</v>
      </c>
      <c r="D26" s="4" t="s">
        <v>210</v>
      </c>
      <c r="E26" s="3">
        <v>901</v>
      </c>
    </row>
    <row r="27" ht="13.5" spans="1:5">
      <c r="A27" s="3">
        <v>347</v>
      </c>
      <c r="B27" s="4" t="s">
        <v>213</v>
      </c>
      <c r="C27" s="3">
        <v>1846</v>
      </c>
      <c r="D27" s="4" t="s">
        <v>210</v>
      </c>
      <c r="E27" s="3">
        <v>141</v>
      </c>
    </row>
    <row r="28" ht="13.5" spans="1:5">
      <c r="A28" s="3">
        <v>349</v>
      </c>
      <c r="B28" s="4" t="s">
        <v>214</v>
      </c>
      <c r="C28" s="3">
        <v>47683</v>
      </c>
      <c r="D28" s="4" t="s">
        <v>210</v>
      </c>
      <c r="E28" s="3">
        <v>424</v>
      </c>
    </row>
    <row r="29" ht="13.5" spans="1:5">
      <c r="A29" s="3">
        <v>349</v>
      </c>
      <c r="B29" s="4" t="s">
        <v>214</v>
      </c>
      <c r="C29" s="3">
        <v>1846</v>
      </c>
      <c r="D29" s="4" t="s">
        <v>210</v>
      </c>
      <c r="E29" s="3">
        <v>9946</v>
      </c>
    </row>
    <row r="30" ht="13.5" spans="1:5">
      <c r="A30" s="3">
        <v>351</v>
      </c>
      <c r="B30" s="4" t="s">
        <v>112</v>
      </c>
      <c r="C30" s="3">
        <v>1846</v>
      </c>
      <c r="D30" s="4" t="s">
        <v>210</v>
      </c>
      <c r="E30" s="3">
        <v>40</v>
      </c>
    </row>
    <row r="31" ht="13.5" spans="1:5">
      <c r="A31" s="3">
        <v>351</v>
      </c>
      <c r="B31" s="4" t="s">
        <v>112</v>
      </c>
      <c r="C31" s="3">
        <v>47683</v>
      </c>
      <c r="D31" s="4" t="s">
        <v>210</v>
      </c>
      <c r="E31" s="3">
        <v>675</v>
      </c>
    </row>
    <row r="32" ht="13.5" spans="1:5">
      <c r="A32" s="3">
        <v>355</v>
      </c>
      <c r="B32" s="4" t="s">
        <v>100</v>
      </c>
      <c r="C32" s="3">
        <v>47683</v>
      </c>
      <c r="D32" s="4" t="s">
        <v>210</v>
      </c>
      <c r="E32" s="3">
        <v>911</v>
      </c>
    </row>
    <row r="33" ht="13.5" spans="1:5">
      <c r="A33" s="3">
        <v>355</v>
      </c>
      <c r="B33" s="4" t="s">
        <v>100</v>
      </c>
      <c r="C33" s="3">
        <v>1846</v>
      </c>
      <c r="D33" s="4" t="s">
        <v>210</v>
      </c>
      <c r="E33" s="3">
        <v>179</v>
      </c>
    </row>
    <row r="34" ht="13.5" spans="1:5">
      <c r="A34" s="3">
        <v>357</v>
      </c>
      <c r="B34" s="4" t="s">
        <v>51</v>
      </c>
      <c r="C34" s="3">
        <v>1846</v>
      </c>
      <c r="D34" s="4" t="s">
        <v>210</v>
      </c>
      <c r="E34" s="3">
        <v>11104</v>
      </c>
    </row>
    <row r="35" ht="13.5" spans="1:5">
      <c r="A35" s="3">
        <v>357</v>
      </c>
      <c r="B35" s="4" t="s">
        <v>51</v>
      </c>
      <c r="C35" s="3">
        <v>47683</v>
      </c>
      <c r="D35" s="4" t="s">
        <v>210</v>
      </c>
      <c r="E35" s="3">
        <v>1451</v>
      </c>
    </row>
    <row r="36" ht="13.5" spans="1:5">
      <c r="A36" s="3">
        <v>359</v>
      </c>
      <c r="B36" s="4" t="s">
        <v>57</v>
      </c>
      <c r="C36" s="3">
        <v>1846</v>
      </c>
      <c r="D36" s="4" t="s">
        <v>210</v>
      </c>
      <c r="E36" s="3">
        <v>119</v>
      </c>
    </row>
    <row r="37" ht="13.5" spans="1:5">
      <c r="A37" s="3">
        <v>359</v>
      </c>
      <c r="B37" s="4" t="s">
        <v>57</v>
      </c>
      <c r="C37" s="3">
        <v>47683</v>
      </c>
      <c r="D37" s="4" t="s">
        <v>210</v>
      </c>
      <c r="E37" s="3">
        <v>1365</v>
      </c>
    </row>
    <row r="38" ht="13.5" spans="1:5">
      <c r="A38" s="3">
        <v>365</v>
      </c>
      <c r="B38" s="4" t="s">
        <v>26</v>
      </c>
      <c r="C38" s="3">
        <v>1846</v>
      </c>
      <c r="D38" s="4" t="s">
        <v>210</v>
      </c>
      <c r="E38" s="3">
        <v>64</v>
      </c>
    </row>
    <row r="39" ht="13.5" spans="1:5">
      <c r="A39" s="3">
        <v>365</v>
      </c>
      <c r="B39" s="4" t="s">
        <v>26</v>
      </c>
      <c r="C39" s="3">
        <v>47683</v>
      </c>
      <c r="D39" s="4" t="s">
        <v>210</v>
      </c>
      <c r="E39" s="3">
        <v>1398</v>
      </c>
    </row>
    <row r="40" ht="13.5" spans="1:5">
      <c r="A40" s="3">
        <v>367</v>
      </c>
      <c r="B40" s="4" t="s">
        <v>96</v>
      </c>
      <c r="C40" s="3">
        <v>1846</v>
      </c>
      <c r="D40" s="4" t="s">
        <v>210</v>
      </c>
      <c r="E40" s="3">
        <v>189</v>
      </c>
    </row>
    <row r="41" ht="13.5" spans="1:5">
      <c r="A41" s="3">
        <v>367</v>
      </c>
      <c r="B41" s="4" t="s">
        <v>96</v>
      </c>
      <c r="C41" s="3">
        <v>47683</v>
      </c>
      <c r="D41" s="4" t="s">
        <v>210</v>
      </c>
      <c r="E41" s="3">
        <v>867</v>
      </c>
    </row>
    <row r="42" ht="13.5" spans="1:5">
      <c r="A42" s="3">
        <v>371</v>
      </c>
      <c r="B42" s="4" t="s">
        <v>161</v>
      </c>
      <c r="C42" s="3">
        <v>47683</v>
      </c>
      <c r="D42" s="4" t="s">
        <v>210</v>
      </c>
      <c r="E42" s="3">
        <v>1490</v>
      </c>
    </row>
    <row r="43" ht="13.5" spans="1:5">
      <c r="A43" s="3">
        <v>371</v>
      </c>
      <c r="B43" s="4" t="s">
        <v>161</v>
      </c>
      <c r="C43" s="3">
        <v>1846</v>
      </c>
      <c r="D43" s="4" t="s">
        <v>210</v>
      </c>
      <c r="E43" s="3">
        <v>497</v>
      </c>
    </row>
    <row r="44" ht="13.5" spans="1:5">
      <c r="A44" s="3">
        <v>373</v>
      </c>
      <c r="B44" s="4" t="s">
        <v>33</v>
      </c>
      <c r="C44" s="3">
        <v>47683</v>
      </c>
      <c r="D44" s="4" t="s">
        <v>210</v>
      </c>
      <c r="E44" s="3">
        <v>1251</v>
      </c>
    </row>
    <row r="45" ht="13.5" spans="1:5">
      <c r="A45" s="3">
        <v>373</v>
      </c>
      <c r="B45" s="4" t="s">
        <v>33</v>
      </c>
      <c r="C45" s="3">
        <v>1846</v>
      </c>
      <c r="D45" s="4" t="s">
        <v>210</v>
      </c>
      <c r="E45" s="3">
        <v>124</v>
      </c>
    </row>
    <row r="46" ht="13.5" spans="1:5">
      <c r="A46" s="3">
        <v>377</v>
      </c>
      <c r="B46" s="4" t="s">
        <v>49</v>
      </c>
      <c r="C46" s="3">
        <v>47683</v>
      </c>
      <c r="D46" s="4" t="s">
        <v>210</v>
      </c>
      <c r="E46" s="3">
        <v>2236</v>
      </c>
    </row>
    <row r="47" ht="13.5" spans="1:5">
      <c r="A47" s="3">
        <v>377</v>
      </c>
      <c r="B47" s="4" t="s">
        <v>49</v>
      </c>
      <c r="C47" s="3">
        <v>1846</v>
      </c>
      <c r="D47" s="4" t="s">
        <v>210</v>
      </c>
      <c r="E47" s="3">
        <v>1875</v>
      </c>
    </row>
    <row r="48" ht="13.5" spans="1:5">
      <c r="A48" s="3">
        <v>379</v>
      </c>
      <c r="B48" s="4" t="s">
        <v>34</v>
      </c>
      <c r="C48" s="3">
        <v>47683</v>
      </c>
      <c r="D48" s="4" t="s">
        <v>210</v>
      </c>
      <c r="E48" s="3">
        <v>4092</v>
      </c>
    </row>
    <row r="49" ht="13.5" spans="1:5">
      <c r="A49" s="3">
        <v>379</v>
      </c>
      <c r="B49" s="4" t="s">
        <v>34</v>
      </c>
      <c r="C49" s="3">
        <v>1846</v>
      </c>
      <c r="D49" s="4" t="s">
        <v>210</v>
      </c>
      <c r="E49" s="3">
        <v>318</v>
      </c>
    </row>
    <row r="50" ht="13.5" spans="1:5">
      <c r="A50" s="3">
        <v>385</v>
      </c>
      <c r="B50" s="4" t="s">
        <v>28</v>
      </c>
      <c r="C50" s="3">
        <v>47683</v>
      </c>
      <c r="D50" s="4" t="s">
        <v>210</v>
      </c>
      <c r="E50" s="3">
        <v>24705</v>
      </c>
    </row>
    <row r="51" ht="13.5" spans="1:5">
      <c r="A51" s="3">
        <v>385</v>
      </c>
      <c r="B51" s="4" t="s">
        <v>28</v>
      </c>
      <c r="C51" s="3">
        <v>1846</v>
      </c>
      <c r="D51" s="4" t="s">
        <v>210</v>
      </c>
      <c r="E51" s="3">
        <v>806</v>
      </c>
    </row>
    <row r="52" ht="13.5" spans="1:5">
      <c r="A52" s="3">
        <v>387</v>
      </c>
      <c r="B52" s="4" t="s">
        <v>48</v>
      </c>
      <c r="C52" s="3">
        <v>1846</v>
      </c>
      <c r="D52" s="4" t="s">
        <v>210</v>
      </c>
      <c r="E52" s="3">
        <v>537</v>
      </c>
    </row>
    <row r="53" ht="13.5" spans="1:5">
      <c r="A53" s="3">
        <v>387</v>
      </c>
      <c r="B53" s="4" t="s">
        <v>48</v>
      </c>
      <c r="C53" s="3">
        <v>47683</v>
      </c>
      <c r="D53" s="4" t="s">
        <v>210</v>
      </c>
      <c r="E53" s="3">
        <v>1023.5</v>
      </c>
    </row>
    <row r="54" ht="13.5" spans="1:5">
      <c r="A54" s="3">
        <v>391</v>
      </c>
      <c r="B54" s="4" t="s">
        <v>108</v>
      </c>
      <c r="C54" s="3">
        <v>47683</v>
      </c>
      <c r="D54" s="4" t="s">
        <v>210</v>
      </c>
      <c r="E54" s="3">
        <v>1306</v>
      </c>
    </row>
    <row r="55" ht="13.5" spans="1:5">
      <c r="A55" s="3">
        <v>391</v>
      </c>
      <c r="B55" s="4" t="s">
        <v>108</v>
      </c>
      <c r="C55" s="3">
        <v>1846</v>
      </c>
      <c r="D55" s="4" t="s">
        <v>210</v>
      </c>
      <c r="E55" s="3">
        <v>73</v>
      </c>
    </row>
    <row r="56" ht="13.5" spans="1:5">
      <c r="A56" s="3">
        <v>399</v>
      </c>
      <c r="B56" s="4" t="s">
        <v>53</v>
      </c>
      <c r="C56" s="3">
        <v>47683</v>
      </c>
      <c r="D56" s="4" t="s">
        <v>210</v>
      </c>
      <c r="E56" s="3">
        <v>483</v>
      </c>
    </row>
    <row r="57" ht="13.5" spans="1:5">
      <c r="A57" s="3">
        <v>399</v>
      </c>
      <c r="B57" s="4" t="s">
        <v>53</v>
      </c>
      <c r="C57" s="3">
        <v>1846</v>
      </c>
      <c r="D57" s="4" t="s">
        <v>210</v>
      </c>
      <c r="E57" s="3">
        <v>219</v>
      </c>
    </row>
    <row r="58" ht="13.5" spans="1:5">
      <c r="A58" s="3">
        <v>511</v>
      </c>
      <c r="B58" s="4" t="s">
        <v>41</v>
      </c>
      <c r="C58" s="3">
        <v>1846</v>
      </c>
      <c r="D58" s="4" t="s">
        <v>210</v>
      </c>
      <c r="E58" s="3">
        <v>358</v>
      </c>
    </row>
    <row r="59" ht="13.5" spans="1:5">
      <c r="A59" s="3">
        <v>511</v>
      </c>
      <c r="B59" s="4" t="s">
        <v>41</v>
      </c>
      <c r="C59" s="3">
        <v>47683</v>
      </c>
      <c r="D59" s="4" t="s">
        <v>210</v>
      </c>
      <c r="E59" s="3">
        <v>1389</v>
      </c>
    </row>
    <row r="60" ht="13.5" spans="1:5">
      <c r="A60" s="3">
        <v>513</v>
      </c>
      <c r="B60" s="4" t="s">
        <v>35</v>
      </c>
      <c r="C60" s="3">
        <v>47683</v>
      </c>
      <c r="D60" s="4" t="s">
        <v>210</v>
      </c>
      <c r="E60" s="3">
        <v>1991</v>
      </c>
    </row>
    <row r="61" ht="13.5" spans="1:5">
      <c r="A61" s="3">
        <v>513</v>
      </c>
      <c r="B61" s="4" t="s">
        <v>35</v>
      </c>
      <c r="C61" s="3">
        <v>1846</v>
      </c>
      <c r="D61" s="4" t="s">
        <v>210</v>
      </c>
      <c r="E61" s="3">
        <v>154</v>
      </c>
    </row>
    <row r="62" ht="13.5" spans="1:5">
      <c r="A62" s="3">
        <v>514</v>
      </c>
      <c r="B62" s="4" t="s">
        <v>44</v>
      </c>
      <c r="C62" s="3">
        <v>1846</v>
      </c>
      <c r="D62" s="4" t="s">
        <v>210</v>
      </c>
      <c r="E62" s="3">
        <v>1191</v>
      </c>
    </row>
    <row r="63" ht="13.5" spans="1:5">
      <c r="A63" s="3">
        <v>514</v>
      </c>
      <c r="B63" s="4" t="s">
        <v>44</v>
      </c>
      <c r="C63" s="3">
        <v>47683</v>
      </c>
      <c r="D63" s="4" t="s">
        <v>210</v>
      </c>
      <c r="E63" s="3">
        <v>5744</v>
      </c>
    </row>
    <row r="64" ht="13.5" spans="1:5">
      <c r="A64" s="3">
        <v>515</v>
      </c>
      <c r="B64" s="4" t="s">
        <v>81</v>
      </c>
      <c r="C64" s="3">
        <v>1846</v>
      </c>
      <c r="D64" s="4" t="s">
        <v>210</v>
      </c>
      <c r="E64" s="3">
        <v>206</v>
      </c>
    </row>
    <row r="65" ht="13.5" spans="1:5">
      <c r="A65" s="3">
        <v>515</v>
      </c>
      <c r="B65" s="4" t="s">
        <v>81</v>
      </c>
      <c r="C65" s="3">
        <v>47683</v>
      </c>
      <c r="D65" s="4" t="s">
        <v>210</v>
      </c>
      <c r="E65" s="3">
        <v>681</v>
      </c>
    </row>
    <row r="66" ht="13.5" spans="1:5">
      <c r="A66" s="3">
        <v>517</v>
      </c>
      <c r="B66" s="4" t="s">
        <v>20</v>
      </c>
      <c r="C66" s="3">
        <v>47683</v>
      </c>
      <c r="D66" s="4" t="s">
        <v>210</v>
      </c>
      <c r="E66" s="3">
        <v>775</v>
      </c>
    </row>
    <row r="67" ht="13.5" spans="1:5">
      <c r="A67" s="3">
        <v>517</v>
      </c>
      <c r="B67" s="4" t="s">
        <v>20</v>
      </c>
      <c r="C67" s="3">
        <v>1846</v>
      </c>
      <c r="D67" s="4" t="s">
        <v>210</v>
      </c>
      <c r="E67" s="3">
        <v>161</v>
      </c>
    </row>
    <row r="68" ht="13.5" spans="1:5">
      <c r="A68" s="3">
        <v>539</v>
      </c>
      <c r="B68" s="4" t="s">
        <v>93</v>
      </c>
      <c r="C68" s="3">
        <v>47683</v>
      </c>
      <c r="D68" s="4" t="s">
        <v>210</v>
      </c>
      <c r="E68" s="3">
        <v>3151</v>
      </c>
    </row>
    <row r="69" ht="13.5" spans="1:5">
      <c r="A69" s="3">
        <v>539</v>
      </c>
      <c r="B69" s="4" t="s">
        <v>93</v>
      </c>
      <c r="C69" s="3">
        <v>1846</v>
      </c>
      <c r="D69" s="4" t="s">
        <v>210</v>
      </c>
      <c r="E69" s="3">
        <v>288</v>
      </c>
    </row>
    <row r="70" ht="13.5" spans="1:5">
      <c r="A70" s="3">
        <v>545</v>
      </c>
      <c r="B70" s="4" t="s">
        <v>215</v>
      </c>
      <c r="C70" s="3">
        <v>1846</v>
      </c>
      <c r="D70" s="4" t="s">
        <v>210</v>
      </c>
      <c r="E70" s="3">
        <v>136</v>
      </c>
    </row>
    <row r="71" ht="13.5" spans="1:5">
      <c r="A71" s="3">
        <v>545</v>
      </c>
      <c r="B71" s="4" t="s">
        <v>215</v>
      </c>
      <c r="C71" s="3">
        <v>47683</v>
      </c>
      <c r="D71" s="4" t="s">
        <v>210</v>
      </c>
      <c r="E71" s="3">
        <v>588</v>
      </c>
    </row>
    <row r="72" ht="13.5" spans="1:5">
      <c r="A72" s="3">
        <v>546</v>
      </c>
      <c r="B72" s="4" t="s">
        <v>40</v>
      </c>
      <c r="C72" s="3">
        <v>47683</v>
      </c>
      <c r="D72" s="4" t="s">
        <v>210</v>
      </c>
      <c r="E72" s="3">
        <v>1682</v>
      </c>
    </row>
    <row r="73" ht="13.5" spans="1:5">
      <c r="A73" s="3">
        <v>546</v>
      </c>
      <c r="B73" s="4" t="s">
        <v>40</v>
      </c>
      <c r="C73" s="3">
        <v>1846</v>
      </c>
      <c r="D73" s="4" t="s">
        <v>210</v>
      </c>
      <c r="E73" s="3">
        <v>412</v>
      </c>
    </row>
    <row r="74" ht="13.5" spans="1:5">
      <c r="A74" s="3">
        <v>549</v>
      </c>
      <c r="B74" s="4" t="s">
        <v>120</v>
      </c>
      <c r="C74" s="3">
        <v>1846</v>
      </c>
      <c r="D74" s="4" t="s">
        <v>210</v>
      </c>
      <c r="E74" s="3">
        <v>81</v>
      </c>
    </row>
    <row r="75" ht="13.5" spans="1:5">
      <c r="A75" s="3">
        <v>549</v>
      </c>
      <c r="B75" s="4" t="s">
        <v>120</v>
      </c>
      <c r="C75" s="3">
        <v>47683</v>
      </c>
      <c r="D75" s="4" t="s">
        <v>210</v>
      </c>
      <c r="E75" s="3">
        <v>307</v>
      </c>
    </row>
    <row r="76" ht="13.5" spans="1:5">
      <c r="A76" s="3">
        <v>570</v>
      </c>
      <c r="B76" s="4" t="s">
        <v>138</v>
      </c>
      <c r="C76" s="3">
        <v>1846</v>
      </c>
      <c r="D76" s="4" t="s">
        <v>210</v>
      </c>
      <c r="E76" s="3">
        <v>71</v>
      </c>
    </row>
    <row r="77" ht="13.5" spans="1:5">
      <c r="A77" s="3">
        <v>570</v>
      </c>
      <c r="B77" s="4" t="s">
        <v>138</v>
      </c>
      <c r="C77" s="3">
        <v>47683</v>
      </c>
      <c r="D77" s="4" t="s">
        <v>210</v>
      </c>
      <c r="E77" s="3">
        <v>522</v>
      </c>
    </row>
    <row r="78" ht="13.5" spans="1:5">
      <c r="A78" s="3">
        <v>571</v>
      </c>
      <c r="B78" s="4" t="s">
        <v>216</v>
      </c>
      <c r="C78" s="3">
        <v>1846</v>
      </c>
      <c r="D78" s="4" t="s">
        <v>210</v>
      </c>
      <c r="E78" s="3">
        <v>146</v>
      </c>
    </row>
    <row r="79" ht="13.5" spans="1:5">
      <c r="A79" s="3">
        <v>571</v>
      </c>
      <c r="B79" s="4" t="s">
        <v>216</v>
      </c>
      <c r="C79" s="3">
        <v>47683</v>
      </c>
      <c r="D79" s="4" t="s">
        <v>210</v>
      </c>
      <c r="E79" s="3">
        <v>1312</v>
      </c>
    </row>
    <row r="80" ht="13.5" spans="1:5">
      <c r="A80" s="3">
        <v>572</v>
      </c>
      <c r="B80" s="4" t="s">
        <v>82</v>
      </c>
      <c r="C80" s="3">
        <v>1846</v>
      </c>
      <c r="D80" s="4" t="s">
        <v>210</v>
      </c>
      <c r="E80" s="3">
        <v>1993</v>
      </c>
    </row>
    <row r="81" ht="13.5" spans="1:5">
      <c r="A81" s="3">
        <v>572</v>
      </c>
      <c r="B81" s="4" t="s">
        <v>82</v>
      </c>
      <c r="C81" s="3">
        <v>47683</v>
      </c>
      <c r="D81" s="4" t="s">
        <v>210</v>
      </c>
      <c r="E81" s="3">
        <v>1037</v>
      </c>
    </row>
    <row r="82" ht="13.5" spans="1:5">
      <c r="A82" s="3">
        <v>573</v>
      </c>
      <c r="B82" s="4" t="s">
        <v>132</v>
      </c>
      <c r="C82" s="3">
        <v>47683</v>
      </c>
      <c r="D82" s="4" t="s">
        <v>210</v>
      </c>
      <c r="E82" s="3">
        <v>1401</v>
      </c>
    </row>
    <row r="83" ht="13.5" spans="1:5">
      <c r="A83" s="3">
        <v>573</v>
      </c>
      <c r="B83" s="4" t="s">
        <v>132</v>
      </c>
      <c r="C83" s="3">
        <v>1846</v>
      </c>
      <c r="D83" s="4" t="s">
        <v>210</v>
      </c>
      <c r="E83" s="3">
        <v>466</v>
      </c>
    </row>
    <row r="84" ht="13.5" spans="1:5">
      <c r="A84" s="3">
        <v>578</v>
      </c>
      <c r="B84" s="4" t="s">
        <v>45</v>
      </c>
      <c r="C84" s="3">
        <v>47683</v>
      </c>
      <c r="D84" s="4" t="s">
        <v>210</v>
      </c>
      <c r="E84" s="3">
        <v>2751</v>
      </c>
    </row>
    <row r="85" ht="13.5" spans="1:5">
      <c r="A85" s="3">
        <v>578</v>
      </c>
      <c r="B85" s="4" t="s">
        <v>45</v>
      </c>
      <c r="C85" s="3">
        <v>1846</v>
      </c>
      <c r="D85" s="4" t="s">
        <v>210</v>
      </c>
      <c r="E85" s="3">
        <v>126</v>
      </c>
    </row>
    <row r="86" ht="13.5" spans="1:5">
      <c r="A86" s="3">
        <v>581</v>
      </c>
      <c r="B86" s="4" t="s">
        <v>36</v>
      </c>
      <c r="C86" s="3">
        <v>1846</v>
      </c>
      <c r="D86" s="4" t="s">
        <v>210</v>
      </c>
      <c r="E86" s="3">
        <v>233</v>
      </c>
    </row>
    <row r="87" ht="13.5" spans="1:5">
      <c r="A87" s="3">
        <v>581</v>
      </c>
      <c r="B87" s="4" t="s">
        <v>36</v>
      </c>
      <c r="C87" s="3">
        <v>47683</v>
      </c>
      <c r="D87" s="4" t="s">
        <v>210</v>
      </c>
      <c r="E87" s="3">
        <v>1819</v>
      </c>
    </row>
    <row r="88" ht="13.5" spans="1:5">
      <c r="A88" s="3">
        <v>582</v>
      </c>
      <c r="B88" s="4" t="s">
        <v>17</v>
      </c>
      <c r="C88" s="3">
        <v>1846</v>
      </c>
      <c r="D88" s="4" t="s">
        <v>210</v>
      </c>
      <c r="E88" s="3">
        <v>237</v>
      </c>
    </row>
    <row r="89" ht="13.5" spans="1:5">
      <c r="A89" s="3">
        <v>582</v>
      </c>
      <c r="B89" s="4" t="s">
        <v>17</v>
      </c>
      <c r="C89" s="3">
        <v>47683</v>
      </c>
      <c r="D89" s="4" t="s">
        <v>210</v>
      </c>
      <c r="E89" s="3">
        <v>952</v>
      </c>
    </row>
    <row r="90" ht="13.5" spans="1:5">
      <c r="A90" s="3">
        <v>585</v>
      </c>
      <c r="B90" s="4" t="s">
        <v>86</v>
      </c>
      <c r="C90" s="3">
        <v>47683</v>
      </c>
      <c r="D90" s="4" t="s">
        <v>210</v>
      </c>
      <c r="E90" s="3">
        <v>960</v>
      </c>
    </row>
    <row r="91" ht="13.5" spans="1:5">
      <c r="A91" s="3">
        <v>585</v>
      </c>
      <c r="B91" s="4" t="s">
        <v>86</v>
      </c>
      <c r="C91" s="3">
        <v>1846</v>
      </c>
      <c r="D91" s="4" t="s">
        <v>210</v>
      </c>
      <c r="E91" s="3">
        <v>231</v>
      </c>
    </row>
    <row r="92" ht="13.5" spans="1:5">
      <c r="A92" s="3">
        <v>587</v>
      </c>
      <c r="B92" s="4" t="s">
        <v>89</v>
      </c>
      <c r="C92" s="3">
        <v>1846</v>
      </c>
      <c r="D92" s="4" t="s">
        <v>210</v>
      </c>
      <c r="E92" s="3">
        <v>118</v>
      </c>
    </row>
    <row r="93" ht="13.5" spans="1:5">
      <c r="A93" s="3">
        <v>587</v>
      </c>
      <c r="B93" s="4" t="s">
        <v>89</v>
      </c>
      <c r="C93" s="3">
        <v>47683</v>
      </c>
      <c r="D93" s="4" t="s">
        <v>210</v>
      </c>
      <c r="E93" s="3">
        <v>475</v>
      </c>
    </row>
    <row r="94" ht="13.5" spans="1:5">
      <c r="A94" s="3">
        <v>591</v>
      </c>
      <c r="B94" s="4" t="s">
        <v>217</v>
      </c>
      <c r="C94" s="3">
        <v>47683</v>
      </c>
      <c r="D94" s="4" t="s">
        <v>210</v>
      </c>
      <c r="E94" s="3">
        <v>146</v>
      </c>
    </row>
    <row r="95" ht="13.5" spans="1:5">
      <c r="A95" s="3">
        <v>591</v>
      </c>
      <c r="B95" s="4" t="s">
        <v>217</v>
      </c>
      <c r="C95" s="3">
        <v>1846</v>
      </c>
      <c r="D95" s="4" t="s">
        <v>210</v>
      </c>
      <c r="E95" s="3">
        <v>65</v>
      </c>
    </row>
    <row r="96" ht="13.5" spans="1:5">
      <c r="A96" s="3">
        <v>594</v>
      </c>
      <c r="B96" s="4" t="s">
        <v>98</v>
      </c>
      <c r="C96" s="3">
        <v>1846</v>
      </c>
      <c r="D96" s="4" t="s">
        <v>210</v>
      </c>
      <c r="E96" s="3">
        <v>113</v>
      </c>
    </row>
    <row r="97" ht="13.5" spans="1:5">
      <c r="A97" s="3">
        <v>594</v>
      </c>
      <c r="B97" s="4" t="s">
        <v>98</v>
      </c>
      <c r="C97" s="3">
        <v>47683</v>
      </c>
      <c r="D97" s="4" t="s">
        <v>210</v>
      </c>
      <c r="E97" s="3">
        <v>609</v>
      </c>
    </row>
    <row r="98" ht="13.5" spans="1:5">
      <c r="A98" s="3">
        <v>598</v>
      </c>
      <c r="B98" s="4" t="s">
        <v>67</v>
      </c>
      <c r="C98" s="3">
        <v>1846</v>
      </c>
      <c r="D98" s="4" t="s">
        <v>210</v>
      </c>
      <c r="E98" s="3">
        <v>211</v>
      </c>
    </row>
    <row r="99" ht="13.5" spans="1:5">
      <c r="A99" s="3">
        <v>598</v>
      </c>
      <c r="B99" s="4" t="s">
        <v>67</v>
      </c>
      <c r="C99" s="3">
        <v>47683</v>
      </c>
      <c r="D99" s="4" t="s">
        <v>210</v>
      </c>
      <c r="E99" s="3">
        <v>1084</v>
      </c>
    </row>
    <row r="100" ht="13.5" spans="1:5">
      <c r="A100" s="3">
        <v>704</v>
      </c>
      <c r="B100" s="4" t="s">
        <v>113</v>
      </c>
      <c r="C100" s="3">
        <v>47683</v>
      </c>
      <c r="D100" s="4" t="s">
        <v>210</v>
      </c>
      <c r="E100" s="3">
        <v>275</v>
      </c>
    </row>
    <row r="101" ht="13.5" spans="1:5">
      <c r="A101" s="3">
        <v>704</v>
      </c>
      <c r="B101" s="4" t="s">
        <v>113</v>
      </c>
      <c r="C101" s="3">
        <v>1846</v>
      </c>
      <c r="D101" s="4" t="s">
        <v>210</v>
      </c>
      <c r="E101" s="3">
        <v>102</v>
      </c>
    </row>
    <row r="102" ht="13.5" spans="1:5">
      <c r="A102" s="3">
        <v>706</v>
      </c>
      <c r="B102" s="4" t="s">
        <v>114</v>
      </c>
      <c r="C102" s="3">
        <v>1846</v>
      </c>
      <c r="D102" s="4" t="s">
        <v>210</v>
      </c>
      <c r="E102" s="3">
        <v>70</v>
      </c>
    </row>
    <row r="103" ht="13.5" spans="1:5">
      <c r="A103" s="3">
        <v>706</v>
      </c>
      <c r="B103" s="4" t="s">
        <v>114</v>
      </c>
      <c r="C103" s="3">
        <v>47683</v>
      </c>
      <c r="D103" s="4" t="s">
        <v>210</v>
      </c>
      <c r="E103" s="3">
        <v>348</v>
      </c>
    </row>
    <row r="104" ht="13.5" spans="1:5">
      <c r="A104" s="3">
        <v>707</v>
      </c>
      <c r="B104" s="4" t="s">
        <v>218</v>
      </c>
      <c r="C104" s="3">
        <v>1846</v>
      </c>
      <c r="D104" s="4" t="s">
        <v>210</v>
      </c>
      <c r="E104" s="3">
        <v>215</v>
      </c>
    </row>
    <row r="105" ht="13.5" spans="1:5">
      <c r="A105" s="3">
        <v>707</v>
      </c>
      <c r="B105" s="4" t="s">
        <v>218</v>
      </c>
      <c r="C105" s="3">
        <v>47683</v>
      </c>
      <c r="D105" s="4" t="s">
        <v>210</v>
      </c>
      <c r="E105" s="3">
        <v>1358</v>
      </c>
    </row>
    <row r="106" ht="13.5" spans="1:5">
      <c r="A106" s="3">
        <v>709</v>
      </c>
      <c r="B106" s="4" t="s">
        <v>60</v>
      </c>
      <c r="C106" s="3">
        <v>47683</v>
      </c>
      <c r="D106" s="4" t="s">
        <v>210</v>
      </c>
      <c r="E106" s="3">
        <v>1667</v>
      </c>
    </row>
    <row r="107" ht="13.5" spans="1:5">
      <c r="A107" s="3">
        <v>709</v>
      </c>
      <c r="B107" s="4" t="s">
        <v>60</v>
      </c>
      <c r="C107" s="3">
        <v>1846</v>
      </c>
      <c r="D107" s="4" t="s">
        <v>210</v>
      </c>
      <c r="E107" s="3">
        <v>371</v>
      </c>
    </row>
    <row r="108" ht="13.5" spans="1:5">
      <c r="A108" s="3">
        <v>710</v>
      </c>
      <c r="B108" s="4" t="s">
        <v>116</v>
      </c>
      <c r="C108" s="3">
        <v>1846</v>
      </c>
      <c r="D108" s="4" t="s">
        <v>210</v>
      </c>
      <c r="E108" s="3">
        <v>152</v>
      </c>
    </row>
    <row r="109" ht="13.5" spans="1:5">
      <c r="A109" s="3">
        <v>710</v>
      </c>
      <c r="B109" s="4" t="s">
        <v>116</v>
      </c>
      <c r="C109" s="3">
        <v>47683</v>
      </c>
      <c r="D109" s="4" t="s">
        <v>210</v>
      </c>
      <c r="E109" s="3">
        <v>740</v>
      </c>
    </row>
    <row r="110" ht="13.5" spans="1:5">
      <c r="A110" s="3">
        <v>712</v>
      </c>
      <c r="B110" s="4" t="s">
        <v>219</v>
      </c>
      <c r="C110" s="3">
        <v>47683</v>
      </c>
      <c r="D110" s="4" t="s">
        <v>210</v>
      </c>
      <c r="E110" s="3">
        <v>4539</v>
      </c>
    </row>
    <row r="111" ht="13.5" spans="1:5">
      <c r="A111" s="3">
        <v>712</v>
      </c>
      <c r="B111" s="4" t="s">
        <v>219</v>
      </c>
      <c r="C111" s="3">
        <v>1846</v>
      </c>
      <c r="D111" s="4" t="s">
        <v>210</v>
      </c>
      <c r="E111" s="3">
        <v>125</v>
      </c>
    </row>
    <row r="112" ht="13.5" spans="1:5">
      <c r="A112" s="3">
        <v>713</v>
      </c>
      <c r="B112" s="4" t="s">
        <v>117</v>
      </c>
      <c r="C112" s="3">
        <v>47683</v>
      </c>
      <c r="D112" s="4" t="s">
        <v>210</v>
      </c>
      <c r="E112" s="3">
        <v>496</v>
      </c>
    </row>
    <row r="113" ht="13.5" spans="1:5">
      <c r="A113" s="3">
        <v>713</v>
      </c>
      <c r="B113" s="4" t="s">
        <v>117</v>
      </c>
      <c r="C113" s="3">
        <v>1846</v>
      </c>
      <c r="D113" s="4" t="s">
        <v>210</v>
      </c>
      <c r="E113" s="3">
        <v>335</v>
      </c>
    </row>
    <row r="114" ht="13.5" spans="1:5">
      <c r="A114" s="3">
        <v>716</v>
      </c>
      <c r="B114" s="4" t="s">
        <v>92</v>
      </c>
      <c r="C114" s="3">
        <v>1846</v>
      </c>
      <c r="D114" s="4" t="s">
        <v>210</v>
      </c>
      <c r="E114" s="3">
        <v>246</v>
      </c>
    </row>
    <row r="115" ht="13.5" spans="1:5">
      <c r="A115" s="3">
        <v>716</v>
      </c>
      <c r="B115" s="4" t="s">
        <v>92</v>
      </c>
      <c r="C115" s="3">
        <v>47683</v>
      </c>
      <c r="D115" s="4" t="s">
        <v>210</v>
      </c>
      <c r="E115" s="3">
        <v>1419</v>
      </c>
    </row>
    <row r="116" ht="13.5" spans="1:5">
      <c r="A116" s="3">
        <v>717</v>
      </c>
      <c r="B116" s="4" t="s">
        <v>97</v>
      </c>
      <c r="C116" s="3">
        <v>47683</v>
      </c>
      <c r="D116" s="4" t="s">
        <v>210</v>
      </c>
      <c r="E116" s="3">
        <v>1091</v>
      </c>
    </row>
    <row r="117" ht="13.5" spans="1:5">
      <c r="A117" s="3">
        <v>717</v>
      </c>
      <c r="B117" s="4" t="s">
        <v>97</v>
      </c>
      <c r="C117" s="3">
        <v>1846</v>
      </c>
      <c r="D117" s="4" t="s">
        <v>210</v>
      </c>
      <c r="E117" s="3">
        <v>283</v>
      </c>
    </row>
    <row r="118" ht="13.5" spans="1:5">
      <c r="A118" s="3">
        <v>720</v>
      </c>
      <c r="B118" s="4" t="s">
        <v>122</v>
      </c>
      <c r="C118" s="3">
        <v>1846</v>
      </c>
      <c r="D118" s="4" t="s">
        <v>210</v>
      </c>
      <c r="E118" s="3">
        <v>318</v>
      </c>
    </row>
    <row r="119" ht="13.5" spans="1:5">
      <c r="A119" s="3">
        <v>720</v>
      </c>
      <c r="B119" s="4" t="s">
        <v>122</v>
      </c>
      <c r="C119" s="3">
        <v>47683</v>
      </c>
      <c r="D119" s="4" t="s">
        <v>210</v>
      </c>
      <c r="E119" s="3">
        <v>1098</v>
      </c>
    </row>
    <row r="120" ht="13.5" spans="1:5">
      <c r="A120" s="3">
        <v>721</v>
      </c>
      <c r="B120" s="4" t="s">
        <v>75</v>
      </c>
      <c r="C120" s="3">
        <v>47683</v>
      </c>
      <c r="D120" s="4" t="s">
        <v>210</v>
      </c>
      <c r="E120" s="3">
        <v>1102</v>
      </c>
    </row>
    <row r="121" ht="13.5" spans="1:5">
      <c r="A121" s="3">
        <v>721</v>
      </c>
      <c r="B121" s="4" t="s">
        <v>75</v>
      </c>
      <c r="C121" s="3">
        <v>1846</v>
      </c>
      <c r="D121" s="4" t="s">
        <v>210</v>
      </c>
      <c r="E121" s="3">
        <v>267</v>
      </c>
    </row>
    <row r="122" ht="13.5" spans="1:5">
      <c r="A122" s="3">
        <v>723</v>
      </c>
      <c r="B122" s="4" t="s">
        <v>131</v>
      </c>
      <c r="C122" s="3">
        <v>47683</v>
      </c>
      <c r="D122" s="4" t="s">
        <v>210</v>
      </c>
      <c r="E122" s="3">
        <v>598</v>
      </c>
    </row>
    <row r="123" ht="13.5" spans="1:5">
      <c r="A123" s="3">
        <v>723</v>
      </c>
      <c r="B123" s="4" t="s">
        <v>131</v>
      </c>
      <c r="C123" s="3">
        <v>1846</v>
      </c>
      <c r="D123" s="4" t="s">
        <v>210</v>
      </c>
      <c r="E123" s="3">
        <v>127</v>
      </c>
    </row>
    <row r="124" ht="13.5" spans="1:5">
      <c r="A124" s="3">
        <v>724</v>
      </c>
      <c r="B124" s="4" t="s">
        <v>47</v>
      </c>
      <c r="C124" s="3">
        <v>1846</v>
      </c>
      <c r="D124" s="4" t="s">
        <v>210</v>
      </c>
      <c r="E124" s="3">
        <v>374</v>
      </c>
    </row>
    <row r="125" ht="13.5" spans="1:5">
      <c r="A125" s="3">
        <v>724</v>
      </c>
      <c r="B125" s="4" t="s">
        <v>47</v>
      </c>
      <c r="C125" s="3">
        <v>47683</v>
      </c>
      <c r="D125" s="4" t="s">
        <v>210</v>
      </c>
      <c r="E125" s="3">
        <v>1505</v>
      </c>
    </row>
    <row r="126" ht="13.5" spans="1:5">
      <c r="A126" s="3">
        <v>726</v>
      </c>
      <c r="B126" s="4" t="s">
        <v>71</v>
      </c>
      <c r="C126" s="3">
        <v>1846</v>
      </c>
      <c r="D126" s="4" t="s">
        <v>210</v>
      </c>
      <c r="E126" s="3">
        <v>1564</v>
      </c>
    </row>
    <row r="127" ht="13.5" spans="1:5">
      <c r="A127" s="3">
        <v>726</v>
      </c>
      <c r="B127" s="4" t="s">
        <v>71</v>
      </c>
      <c r="C127" s="3">
        <v>47683</v>
      </c>
      <c r="D127" s="4" t="s">
        <v>210</v>
      </c>
      <c r="E127" s="3">
        <v>3992</v>
      </c>
    </row>
    <row r="128" ht="13.5" spans="1:5">
      <c r="A128" s="3">
        <v>727</v>
      </c>
      <c r="B128" s="4" t="s">
        <v>136</v>
      </c>
      <c r="C128" s="3">
        <v>1846</v>
      </c>
      <c r="D128" s="4" t="s">
        <v>210</v>
      </c>
      <c r="E128" s="3">
        <v>228</v>
      </c>
    </row>
    <row r="129" ht="13.5" spans="1:5">
      <c r="A129" s="3">
        <v>727</v>
      </c>
      <c r="B129" s="4" t="s">
        <v>136</v>
      </c>
      <c r="C129" s="3">
        <v>47683</v>
      </c>
      <c r="D129" s="4" t="s">
        <v>210</v>
      </c>
      <c r="E129" s="3">
        <v>598</v>
      </c>
    </row>
    <row r="130" ht="13.5" spans="1:5">
      <c r="A130" s="3">
        <v>730</v>
      </c>
      <c r="B130" s="4" t="s">
        <v>39</v>
      </c>
      <c r="C130" s="3">
        <v>47683</v>
      </c>
      <c r="D130" s="4" t="s">
        <v>210</v>
      </c>
      <c r="E130" s="3">
        <v>3060</v>
      </c>
    </row>
    <row r="131" ht="13.5" spans="1:5">
      <c r="A131" s="3">
        <v>730</v>
      </c>
      <c r="B131" s="4" t="s">
        <v>39</v>
      </c>
      <c r="C131" s="3">
        <v>1846</v>
      </c>
      <c r="D131" s="4" t="s">
        <v>210</v>
      </c>
      <c r="E131" s="3">
        <v>218</v>
      </c>
    </row>
    <row r="132" ht="13.5" spans="1:5">
      <c r="A132" s="3">
        <v>732</v>
      </c>
      <c r="B132" s="4" t="s">
        <v>123</v>
      </c>
      <c r="C132" s="3">
        <v>1846</v>
      </c>
      <c r="D132" s="4" t="s">
        <v>210</v>
      </c>
      <c r="E132" s="3">
        <v>518</v>
      </c>
    </row>
    <row r="133" ht="13.5" spans="1:5">
      <c r="A133" s="3">
        <v>732</v>
      </c>
      <c r="B133" s="4" t="s">
        <v>123</v>
      </c>
      <c r="C133" s="3">
        <v>47683</v>
      </c>
      <c r="D133" s="4" t="s">
        <v>210</v>
      </c>
      <c r="E133" s="3">
        <v>3296</v>
      </c>
    </row>
    <row r="134" ht="13.5" spans="1:5">
      <c r="A134" s="3">
        <v>733</v>
      </c>
      <c r="B134" s="4" t="s">
        <v>133</v>
      </c>
      <c r="C134" s="3">
        <v>47683</v>
      </c>
      <c r="D134" s="4" t="s">
        <v>210</v>
      </c>
      <c r="E134" s="3">
        <v>1320</v>
      </c>
    </row>
    <row r="135" ht="13.5" spans="1:5">
      <c r="A135" s="3">
        <v>733</v>
      </c>
      <c r="B135" s="4" t="s">
        <v>133</v>
      </c>
      <c r="C135" s="3">
        <v>1846</v>
      </c>
      <c r="D135" s="4" t="s">
        <v>210</v>
      </c>
      <c r="E135" s="3">
        <v>135</v>
      </c>
    </row>
    <row r="136" ht="13.5" spans="1:5">
      <c r="A136" s="3">
        <v>737</v>
      </c>
      <c r="B136" s="4" t="s">
        <v>42</v>
      </c>
      <c r="C136" s="3">
        <v>1846</v>
      </c>
      <c r="D136" s="4" t="s">
        <v>210</v>
      </c>
      <c r="E136" s="3">
        <v>31560</v>
      </c>
    </row>
    <row r="137" ht="13.5" spans="1:5">
      <c r="A137" s="3">
        <v>737</v>
      </c>
      <c r="B137" s="4" t="s">
        <v>42</v>
      </c>
      <c r="C137" s="3">
        <v>47683</v>
      </c>
      <c r="D137" s="4" t="s">
        <v>210</v>
      </c>
      <c r="E137" s="3">
        <v>1883</v>
      </c>
    </row>
    <row r="138" ht="13.5" spans="1:5">
      <c r="A138" s="3">
        <v>738</v>
      </c>
      <c r="B138" s="4" t="s">
        <v>115</v>
      </c>
      <c r="C138" s="3">
        <v>47683</v>
      </c>
      <c r="D138" s="4" t="s">
        <v>210</v>
      </c>
      <c r="E138" s="3">
        <v>324</v>
      </c>
    </row>
    <row r="139" ht="13.5" spans="1:5">
      <c r="A139" s="3">
        <v>738</v>
      </c>
      <c r="B139" s="4" t="s">
        <v>115</v>
      </c>
      <c r="C139" s="3">
        <v>1846</v>
      </c>
      <c r="D139" s="4" t="s">
        <v>210</v>
      </c>
      <c r="E139" s="3">
        <v>76</v>
      </c>
    </row>
    <row r="140" ht="13.5" spans="1:5">
      <c r="A140" s="3">
        <v>740</v>
      </c>
      <c r="B140" s="4" t="s">
        <v>134</v>
      </c>
      <c r="C140" s="3">
        <v>1846</v>
      </c>
      <c r="D140" s="4" t="s">
        <v>210</v>
      </c>
      <c r="E140" s="3">
        <v>1435</v>
      </c>
    </row>
    <row r="141" ht="13.5" spans="1:5">
      <c r="A141" s="3">
        <v>740</v>
      </c>
      <c r="B141" s="4" t="s">
        <v>134</v>
      </c>
      <c r="C141" s="3">
        <v>47683</v>
      </c>
      <c r="D141" s="4" t="s">
        <v>210</v>
      </c>
      <c r="E141" s="3">
        <v>646</v>
      </c>
    </row>
    <row r="142" ht="13.5" spans="1:5">
      <c r="A142" s="3">
        <v>742</v>
      </c>
      <c r="B142" s="4" t="s">
        <v>220</v>
      </c>
      <c r="C142" s="3">
        <v>1846</v>
      </c>
      <c r="D142" s="4" t="s">
        <v>210</v>
      </c>
      <c r="E142" s="3">
        <v>64</v>
      </c>
    </row>
    <row r="143" ht="13.5" spans="1:5">
      <c r="A143" s="3">
        <v>742</v>
      </c>
      <c r="B143" s="4" t="s">
        <v>220</v>
      </c>
      <c r="C143" s="3">
        <v>47683</v>
      </c>
      <c r="D143" s="4" t="s">
        <v>210</v>
      </c>
      <c r="E143" s="3">
        <v>1408</v>
      </c>
    </row>
    <row r="144" ht="13.5" spans="1:5">
      <c r="A144" s="3">
        <v>743</v>
      </c>
      <c r="B144" s="4" t="s">
        <v>101</v>
      </c>
      <c r="C144" s="3">
        <v>47683</v>
      </c>
      <c r="D144" s="4" t="s">
        <v>210</v>
      </c>
      <c r="E144" s="3">
        <v>4052</v>
      </c>
    </row>
    <row r="145" ht="13.5" spans="1:5">
      <c r="A145" s="3">
        <v>743</v>
      </c>
      <c r="B145" s="4" t="s">
        <v>101</v>
      </c>
      <c r="C145" s="3">
        <v>1846</v>
      </c>
      <c r="D145" s="4" t="s">
        <v>210</v>
      </c>
      <c r="E145" s="3">
        <v>170</v>
      </c>
    </row>
    <row r="146" ht="13.5" spans="1:5">
      <c r="A146" s="3">
        <v>744</v>
      </c>
      <c r="B146" s="4" t="s">
        <v>76</v>
      </c>
      <c r="C146" s="3">
        <v>1846</v>
      </c>
      <c r="D146" s="4" t="s">
        <v>210</v>
      </c>
      <c r="E146" s="3">
        <v>5421</v>
      </c>
    </row>
    <row r="147" ht="13.5" spans="1:5">
      <c r="A147" s="3">
        <v>744</v>
      </c>
      <c r="B147" s="4" t="s">
        <v>76</v>
      </c>
      <c r="C147" s="3">
        <v>47683</v>
      </c>
      <c r="D147" s="4" t="s">
        <v>210</v>
      </c>
      <c r="E147" s="3">
        <v>540</v>
      </c>
    </row>
    <row r="148" ht="13.5" spans="1:5">
      <c r="A148" s="3">
        <v>745</v>
      </c>
      <c r="B148" s="4" t="s">
        <v>83</v>
      </c>
      <c r="C148" s="3">
        <v>47683</v>
      </c>
      <c r="D148" s="4" t="s">
        <v>210</v>
      </c>
      <c r="E148" s="3">
        <v>923</v>
      </c>
    </row>
    <row r="149" ht="13.5" spans="1:5">
      <c r="A149" s="3">
        <v>745</v>
      </c>
      <c r="B149" s="4" t="s">
        <v>83</v>
      </c>
      <c r="C149" s="3">
        <v>1846</v>
      </c>
      <c r="D149" s="4" t="s">
        <v>210</v>
      </c>
      <c r="E149" s="3">
        <v>218</v>
      </c>
    </row>
    <row r="150" ht="13.5" spans="1:5">
      <c r="A150" s="3">
        <v>746</v>
      </c>
      <c r="B150" s="4" t="s">
        <v>65</v>
      </c>
      <c r="C150" s="3">
        <v>1846</v>
      </c>
      <c r="D150" s="4" t="s">
        <v>210</v>
      </c>
      <c r="E150" s="3">
        <v>255</v>
      </c>
    </row>
    <row r="151" ht="13.5" spans="1:5">
      <c r="A151" s="3">
        <v>746</v>
      </c>
      <c r="B151" s="4" t="s">
        <v>65</v>
      </c>
      <c r="C151" s="3">
        <v>47683</v>
      </c>
      <c r="D151" s="4" t="s">
        <v>210</v>
      </c>
      <c r="E151" s="3">
        <v>4568</v>
      </c>
    </row>
    <row r="152" ht="13.5" spans="1:5">
      <c r="A152" s="3">
        <v>747</v>
      </c>
      <c r="B152" s="4" t="s">
        <v>58</v>
      </c>
      <c r="C152" s="3">
        <v>47683</v>
      </c>
      <c r="D152" s="4" t="s">
        <v>210</v>
      </c>
      <c r="E152" s="3">
        <v>356</v>
      </c>
    </row>
    <row r="153" ht="13.5" spans="1:5">
      <c r="A153" s="3">
        <v>747</v>
      </c>
      <c r="B153" s="4" t="s">
        <v>58</v>
      </c>
      <c r="C153" s="3">
        <v>1846</v>
      </c>
      <c r="D153" s="4" t="s">
        <v>210</v>
      </c>
      <c r="E153" s="3">
        <v>167</v>
      </c>
    </row>
    <row r="154" ht="13.5" spans="1:5">
      <c r="A154" s="3">
        <v>748</v>
      </c>
      <c r="B154" s="4" t="s">
        <v>91</v>
      </c>
      <c r="C154" s="3">
        <v>47683</v>
      </c>
      <c r="D154" s="4" t="s">
        <v>210</v>
      </c>
      <c r="E154" s="3">
        <v>1967</v>
      </c>
    </row>
    <row r="155" ht="13.5" spans="1:5">
      <c r="A155" s="3">
        <v>748</v>
      </c>
      <c r="B155" s="4" t="s">
        <v>91</v>
      </c>
      <c r="C155" s="3">
        <v>1846</v>
      </c>
      <c r="D155" s="4" t="s">
        <v>210</v>
      </c>
      <c r="E155" s="3">
        <v>126</v>
      </c>
    </row>
    <row r="156" ht="13.5" spans="1:5">
      <c r="A156" s="3">
        <v>750</v>
      </c>
      <c r="B156" s="4" t="s">
        <v>23</v>
      </c>
      <c r="C156" s="3">
        <v>47683</v>
      </c>
      <c r="D156" s="4" t="s">
        <v>210</v>
      </c>
      <c r="E156" s="3">
        <v>2048</v>
      </c>
    </row>
    <row r="157" ht="13.5" spans="1:5">
      <c r="A157" s="3">
        <v>750</v>
      </c>
      <c r="B157" s="4" t="s">
        <v>23</v>
      </c>
      <c r="C157" s="3">
        <v>1846</v>
      </c>
      <c r="D157" s="4" t="s">
        <v>210</v>
      </c>
      <c r="E157" s="3">
        <v>203</v>
      </c>
    </row>
    <row r="158" ht="13.5" spans="1:5">
      <c r="A158" s="3">
        <v>752</v>
      </c>
      <c r="B158" s="4" t="s">
        <v>110</v>
      </c>
      <c r="C158" s="3">
        <v>47683</v>
      </c>
      <c r="D158" s="4" t="s">
        <v>210</v>
      </c>
      <c r="E158" s="3">
        <v>434</v>
      </c>
    </row>
    <row r="159" ht="13.5" spans="1:5">
      <c r="A159" s="3">
        <v>752</v>
      </c>
      <c r="B159" s="4" t="s">
        <v>110</v>
      </c>
      <c r="C159" s="3">
        <v>1846</v>
      </c>
      <c r="D159" s="4" t="s">
        <v>210</v>
      </c>
      <c r="E159" s="3">
        <v>135</v>
      </c>
    </row>
    <row r="160" ht="13.5" spans="1:5">
      <c r="A160" s="3">
        <v>753</v>
      </c>
      <c r="B160" s="4" t="s">
        <v>221</v>
      </c>
      <c r="C160" s="3">
        <v>1846</v>
      </c>
      <c r="D160" s="4" t="s">
        <v>210</v>
      </c>
      <c r="E160" s="3">
        <v>84</v>
      </c>
    </row>
    <row r="161" ht="13.5" spans="1:5">
      <c r="A161" s="3">
        <v>753</v>
      </c>
      <c r="B161" s="4" t="s">
        <v>221</v>
      </c>
      <c r="C161" s="3">
        <v>47683</v>
      </c>
      <c r="D161" s="4" t="s">
        <v>210</v>
      </c>
      <c r="E161" s="3">
        <v>387</v>
      </c>
    </row>
    <row r="162" ht="13.5" spans="1:5">
      <c r="A162" s="3">
        <v>754</v>
      </c>
      <c r="B162" s="4" t="s">
        <v>107</v>
      </c>
      <c r="C162" s="3">
        <v>47683</v>
      </c>
      <c r="D162" s="4" t="s">
        <v>210</v>
      </c>
      <c r="E162" s="3">
        <v>9554</v>
      </c>
    </row>
    <row r="163" ht="13.5" spans="1:5">
      <c r="A163" s="3">
        <v>754</v>
      </c>
      <c r="B163" s="4" t="s">
        <v>107</v>
      </c>
      <c r="C163" s="3">
        <v>1846</v>
      </c>
      <c r="D163" s="4" t="s">
        <v>210</v>
      </c>
      <c r="E163" s="3">
        <v>88</v>
      </c>
    </row>
    <row r="164" ht="13.5" spans="1:5">
      <c r="A164" s="3">
        <v>101453</v>
      </c>
      <c r="B164" s="4" t="s">
        <v>74</v>
      </c>
      <c r="C164" s="3">
        <v>47683</v>
      </c>
      <c r="D164" s="4" t="s">
        <v>210</v>
      </c>
      <c r="E164" s="3">
        <v>618</v>
      </c>
    </row>
    <row r="165" ht="13.5" spans="1:5">
      <c r="A165" s="3">
        <v>101453</v>
      </c>
      <c r="B165" s="4" t="s">
        <v>74</v>
      </c>
      <c r="C165" s="3">
        <v>1846</v>
      </c>
      <c r="D165" s="4" t="s">
        <v>210</v>
      </c>
      <c r="E165" s="3">
        <v>274</v>
      </c>
    </row>
    <row r="166" ht="13.5" spans="1:5">
      <c r="A166" s="3">
        <v>102478</v>
      </c>
      <c r="B166" s="4" t="s">
        <v>222</v>
      </c>
      <c r="C166" s="3">
        <v>1846</v>
      </c>
      <c r="D166" s="4" t="s">
        <v>210</v>
      </c>
      <c r="E166" s="3">
        <v>1</v>
      </c>
    </row>
    <row r="167" ht="13.5" spans="1:5">
      <c r="A167" s="3">
        <v>102478</v>
      </c>
      <c r="B167" s="4" t="s">
        <v>222</v>
      </c>
      <c r="C167" s="3">
        <v>47683</v>
      </c>
      <c r="D167" s="4" t="s">
        <v>210</v>
      </c>
      <c r="E167" s="3">
        <v>9</v>
      </c>
    </row>
    <row r="168" ht="13.5" spans="1:5">
      <c r="A168" s="3">
        <v>102479</v>
      </c>
      <c r="B168" s="4" t="s">
        <v>125</v>
      </c>
      <c r="C168" s="3">
        <v>1846</v>
      </c>
      <c r="D168" s="4" t="s">
        <v>210</v>
      </c>
      <c r="E168" s="3">
        <v>222</v>
      </c>
    </row>
    <row r="169" ht="13.5" spans="1:5">
      <c r="A169" s="3">
        <v>102479</v>
      </c>
      <c r="B169" s="4" t="s">
        <v>125</v>
      </c>
      <c r="C169" s="3">
        <v>47683</v>
      </c>
      <c r="D169" s="4" t="s">
        <v>210</v>
      </c>
      <c r="E169" s="3">
        <v>566</v>
      </c>
    </row>
    <row r="170" ht="13.5" spans="1:5">
      <c r="A170" s="3">
        <v>102564</v>
      </c>
      <c r="B170" s="4" t="s">
        <v>124</v>
      </c>
      <c r="C170" s="3">
        <v>47683</v>
      </c>
      <c r="D170" s="4" t="s">
        <v>210</v>
      </c>
      <c r="E170" s="3">
        <v>471</v>
      </c>
    </row>
    <row r="171" ht="13.5" spans="1:5">
      <c r="A171" s="3">
        <v>102564</v>
      </c>
      <c r="B171" s="4" t="s">
        <v>124</v>
      </c>
      <c r="C171" s="3">
        <v>1846</v>
      </c>
      <c r="D171" s="4" t="s">
        <v>210</v>
      </c>
      <c r="E171" s="3">
        <v>193</v>
      </c>
    </row>
    <row r="172" ht="13.5" spans="1:5">
      <c r="A172" s="3">
        <v>102565</v>
      </c>
      <c r="B172" s="4" t="s">
        <v>88</v>
      </c>
      <c r="C172" s="3">
        <v>1846</v>
      </c>
      <c r="D172" s="4" t="s">
        <v>210</v>
      </c>
      <c r="E172" s="3">
        <v>246</v>
      </c>
    </row>
    <row r="173" ht="13.5" spans="1:5">
      <c r="A173" s="3">
        <v>102565</v>
      </c>
      <c r="B173" s="4" t="s">
        <v>88</v>
      </c>
      <c r="C173" s="3">
        <v>47683</v>
      </c>
      <c r="D173" s="4" t="s">
        <v>210</v>
      </c>
      <c r="E173" s="3">
        <v>740</v>
      </c>
    </row>
    <row r="174" ht="13.5" spans="1:5">
      <c r="A174" s="3">
        <v>102567</v>
      </c>
      <c r="B174" s="4" t="s">
        <v>154</v>
      </c>
      <c r="C174" s="3">
        <v>1846</v>
      </c>
      <c r="D174" s="4" t="s">
        <v>210</v>
      </c>
      <c r="E174" s="3">
        <v>165</v>
      </c>
    </row>
    <row r="175" ht="13.5" spans="1:5">
      <c r="A175" s="3">
        <v>102567</v>
      </c>
      <c r="B175" s="4" t="s">
        <v>154</v>
      </c>
      <c r="C175" s="3">
        <v>47683</v>
      </c>
      <c r="D175" s="4" t="s">
        <v>210</v>
      </c>
      <c r="E175" s="3">
        <v>1096</v>
      </c>
    </row>
    <row r="176" ht="13.5" spans="1:5">
      <c r="A176" s="3">
        <v>102934</v>
      </c>
      <c r="B176" s="4" t="s">
        <v>50</v>
      </c>
      <c r="C176" s="3">
        <v>1846</v>
      </c>
      <c r="D176" s="4" t="s">
        <v>210</v>
      </c>
      <c r="E176" s="3">
        <v>104</v>
      </c>
    </row>
    <row r="177" ht="13.5" spans="1:5">
      <c r="A177" s="3">
        <v>102934</v>
      </c>
      <c r="B177" s="4" t="s">
        <v>50</v>
      </c>
      <c r="C177" s="3">
        <v>47683</v>
      </c>
      <c r="D177" s="4" t="s">
        <v>210</v>
      </c>
      <c r="E177" s="3">
        <v>719</v>
      </c>
    </row>
    <row r="178" ht="13.5" spans="1:5">
      <c r="A178" s="3">
        <v>102935</v>
      </c>
      <c r="B178" s="4" t="s">
        <v>94</v>
      </c>
      <c r="C178" s="3">
        <v>1846</v>
      </c>
      <c r="D178" s="4" t="s">
        <v>210</v>
      </c>
      <c r="E178" s="3">
        <v>145</v>
      </c>
    </row>
    <row r="179" ht="13.5" spans="1:5">
      <c r="A179" s="3">
        <v>102935</v>
      </c>
      <c r="B179" s="4" t="s">
        <v>94</v>
      </c>
      <c r="C179" s="3">
        <v>47683</v>
      </c>
      <c r="D179" s="4" t="s">
        <v>210</v>
      </c>
      <c r="E179" s="3">
        <v>470</v>
      </c>
    </row>
    <row r="180" ht="13.5" spans="1:5">
      <c r="A180" s="3">
        <v>103198</v>
      </c>
      <c r="B180" s="4" t="s">
        <v>59</v>
      </c>
      <c r="C180" s="3">
        <v>1846</v>
      </c>
      <c r="D180" s="4" t="s">
        <v>210</v>
      </c>
      <c r="E180" s="3">
        <v>315</v>
      </c>
    </row>
    <row r="181" ht="13.5" spans="1:5">
      <c r="A181" s="3">
        <v>103198</v>
      </c>
      <c r="B181" s="4" t="s">
        <v>59</v>
      </c>
      <c r="C181" s="3">
        <v>47683</v>
      </c>
      <c r="D181" s="4" t="s">
        <v>210</v>
      </c>
      <c r="E181" s="3">
        <v>727</v>
      </c>
    </row>
    <row r="182" ht="13.5" spans="1:5">
      <c r="A182" s="3">
        <v>103199</v>
      </c>
      <c r="B182" s="4" t="s">
        <v>109</v>
      </c>
      <c r="C182" s="3">
        <v>1846</v>
      </c>
      <c r="D182" s="4" t="s">
        <v>210</v>
      </c>
      <c r="E182" s="3">
        <v>110</v>
      </c>
    </row>
    <row r="183" ht="13.5" spans="1:5">
      <c r="A183" s="3">
        <v>103199</v>
      </c>
      <c r="B183" s="4" t="s">
        <v>109</v>
      </c>
      <c r="C183" s="3">
        <v>47683</v>
      </c>
      <c r="D183" s="4" t="s">
        <v>210</v>
      </c>
      <c r="E183" s="3">
        <v>556</v>
      </c>
    </row>
    <row r="184" ht="13.5" spans="1:5">
      <c r="A184" s="3">
        <v>103639</v>
      </c>
      <c r="B184" s="4" t="s">
        <v>80</v>
      </c>
      <c r="C184" s="3">
        <v>1846</v>
      </c>
      <c r="D184" s="4" t="s">
        <v>210</v>
      </c>
      <c r="E184" s="3">
        <v>278</v>
      </c>
    </row>
    <row r="185" ht="13.5" spans="1:5">
      <c r="A185" s="3">
        <v>103639</v>
      </c>
      <c r="B185" s="4" t="s">
        <v>80</v>
      </c>
      <c r="C185" s="3">
        <v>47683</v>
      </c>
      <c r="D185" s="4" t="s">
        <v>210</v>
      </c>
      <c r="E185" s="3">
        <v>639</v>
      </c>
    </row>
    <row r="186" ht="13.5" spans="1:5">
      <c r="A186" s="3">
        <v>104428</v>
      </c>
      <c r="B186" s="4" t="s">
        <v>223</v>
      </c>
      <c r="C186" s="3">
        <v>47683</v>
      </c>
      <c r="D186" s="4" t="s">
        <v>210</v>
      </c>
      <c r="E186" s="3">
        <v>681</v>
      </c>
    </row>
    <row r="187" ht="13.5" spans="1:5">
      <c r="A187" s="3">
        <v>104428</v>
      </c>
      <c r="B187" s="4" t="s">
        <v>223</v>
      </c>
      <c r="C187" s="3">
        <v>1846</v>
      </c>
      <c r="D187" s="4" t="s">
        <v>210</v>
      </c>
      <c r="E187" s="3">
        <v>229</v>
      </c>
    </row>
    <row r="188" ht="13.5" spans="1:5">
      <c r="A188" s="3">
        <v>104429</v>
      </c>
      <c r="B188" s="4" t="s">
        <v>142</v>
      </c>
      <c r="C188" s="3">
        <v>1846</v>
      </c>
      <c r="D188" s="4" t="s">
        <v>210</v>
      </c>
      <c r="E188" s="3">
        <v>116</v>
      </c>
    </row>
    <row r="189" ht="13.5" spans="1:5">
      <c r="A189" s="3">
        <v>104429</v>
      </c>
      <c r="B189" s="4" t="s">
        <v>142</v>
      </c>
      <c r="C189" s="3">
        <v>47683</v>
      </c>
      <c r="D189" s="4" t="s">
        <v>210</v>
      </c>
      <c r="E189" s="3">
        <v>213</v>
      </c>
    </row>
    <row r="190" ht="13.5" spans="1:5">
      <c r="A190" s="3">
        <v>104430</v>
      </c>
      <c r="B190" s="4" t="s">
        <v>135</v>
      </c>
      <c r="C190" s="3">
        <v>47683</v>
      </c>
      <c r="D190" s="4" t="s">
        <v>210</v>
      </c>
      <c r="E190" s="3">
        <v>1228</v>
      </c>
    </row>
    <row r="191" ht="13.5" spans="1:5">
      <c r="A191" s="3">
        <v>104430</v>
      </c>
      <c r="B191" s="4" t="s">
        <v>135</v>
      </c>
      <c r="C191" s="3">
        <v>1846</v>
      </c>
      <c r="D191" s="4" t="s">
        <v>210</v>
      </c>
      <c r="E191" s="3">
        <v>157</v>
      </c>
    </row>
    <row r="192" ht="13.5" spans="1:5">
      <c r="A192" s="3">
        <v>104533</v>
      </c>
      <c r="B192" s="4" t="s">
        <v>121</v>
      </c>
      <c r="C192" s="3">
        <v>47683</v>
      </c>
      <c r="D192" s="4" t="s">
        <v>210</v>
      </c>
      <c r="E192" s="3">
        <v>259</v>
      </c>
    </row>
    <row r="193" ht="13.5" spans="1:5">
      <c r="A193" s="3">
        <v>104533</v>
      </c>
      <c r="B193" s="4" t="s">
        <v>121</v>
      </c>
      <c r="C193" s="3">
        <v>1846</v>
      </c>
      <c r="D193" s="4" t="s">
        <v>210</v>
      </c>
      <c r="E193" s="3">
        <v>246</v>
      </c>
    </row>
    <row r="194" ht="13.5" spans="1:5">
      <c r="A194" s="3">
        <v>104838</v>
      </c>
      <c r="B194" s="4" t="s">
        <v>118</v>
      </c>
      <c r="C194" s="3">
        <v>47683</v>
      </c>
      <c r="D194" s="4" t="s">
        <v>210</v>
      </c>
      <c r="E194" s="3">
        <v>1313</v>
      </c>
    </row>
    <row r="195" ht="13.5" spans="1:5">
      <c r="A195" s="3">
        <v>104838</v>
      </c>
      <c r="B195" s="4" t="s">
        <v>118</v>
      </c>
      <c r="C195" s="3">
        <v>1846</v>
      </c>
      <c r="D195" s="4" t="s">
        <v>210</v>
      </c>
      <c r="E195" s="3">
        <v>1029</v>
      </c>
    </row>
    <row r="196" ht="13.5" spans="1:5">
      <c r="A196" s="3">
        <v>105267</v>
      </c>
      <c r="B196" s="4" t="s">
        <v>70</v>
      </c>
      <c r="C196" s="3">
        <v>47683</v>
      </c>
      <c r="D196" s="4" t="s">
        <v>210</v>
      </c>
      <c r="E196" s="3">
        <v>545</v>
      </c>
    </row>
    <row r="197" ht="13.5" spans="1:5">
      <c r="A197" s="3">
        <v>105267</v>
      </c>
      <c r="B197" s="4" t="s">
        <v>70</v>
      </c>
      <c r="C197" s="3">
        <v>1846</v>
      </c>
      <c r="D197" s="4" t="s">
        <v>210</v>
      </c>
      <c r="E197" s="3">
        <v>192</v>
      </c>
    </row>
    <row r="198" ht="13.5" spans="1:5">
      <c r="A198" s="3">
        <v>105396</v>
      </c>
      <c r="B198" s="4" t="s">
        <v>224</v>
      </c>
      <c r="C198" s="3">
        <v>1846</v>
      </c>
      <c r="D198" s="4" t="s">
        <v>210</v>
      </c>
      <c r="E198" s="3">
        <v>172</v>
      </c>
    </row>
    <row r="199" ht="13.5" spans="1:5">
      <c r="A199" s="3">
        <v>105396</v>
      </c>
      <c r="B199" s="4" t="s">
        <v>224</v>
      </c>
      <c r="C199" s="3">
        <v>47683</v>
      </c>
      <c r="D199" s="4" t="s">
        <v>210</v>
      </c>
      <c r="E199" s="3">
        <v>437</v>
      </c>
    </row>
    <row r="200" ht="13.5" spans="1:5">
      <c r="A200" s="3">
        <v>105751</v>
      </c>
      <c r="B200" s="4" t="s">
        <v>79</v>
      </c>
      <c r="C200" s="3">
        <v>1846</v>
      </c>
      <c r="D200" s="4" t="s">
        <v>210</v>
      </c>
      <c r="E200" s="3">
        <v>160</v>
      </c>
    </row>
    <row r="201" ht="13.5" spans="1:5">
      <c r="A201" s="3">
        <v>105751</v>
      </c>
      <c r="B201" s="4" t="s">
        <v>79</v>
      </c>
      <c r="C201" s="3">
        <v>47683</v>
      </c>
      <c r="D201" s="4" t="s">
        <v>210</v>
      </c>
      <c r="E201" s="3">
        <v>1675</v>
      </c>
    </row>
    <row r="202" ht="13.5" spans="1:5">
      <c r="A202" s="3">
        <v>105910</v>
      </c>
      <c r="B202" s="4" t="s">
        <v>78</v>
      </c>
      <c r="C202" s="3">
        <v>1846</v>
      </c>
      <c r="D202" s="4" t="s">
        <v>210</v>
      </c>
      <c r="E202" s="3">
        <v>222</v>
      </c>
    </row>
    <row r="203" ht="13.5" spans="1:5">
      <c r="A203" s="3">
        <v>105910</v>
      </c>
      <c r="B203" s="4" t="s">
        <v>78</v>
      </c>
      <c r="C203" s="3">
        <v>47683</v>
      </c>
      <c r="D203" s="4" t="s">
        <v>210</v>
      </c>
      <c r="E203" s="3">
        <v>718</v>
      </c>
    </row>
    <row r="204" ht="13.5" spans="1:5">
      <c r="A204" s="3">
        <v>106066</v>
      </c>
      <c r="B204" s="4" t="s">
        <v>68</v>
      </c>
      <c r="C204" s="3">
        <v>1846</v>
      </c>
      <c r="D204" s="4" t="s">
        <v>210</v>
      </c>
      <c r="E204" s="3">
        <v>222</v>
      </c>
    </row>
    <row r="205" ht="13.5" spans="1:5">
      <c r="A205" s="3">
        <v>106066</v>
      </c>
      <c r="B205" s="4" t="s">
        <v>68</v>
      </c>
      <c r="C205" s="3">
        <v>47683</v>
      </c>
      <c r="D205" s="4" t="s">
        <v>210</v>
      </c>
      <c r="E205" s="3">
        <v>1880</v>
      </c>
    </row>
    <row r="206" ht="13.5" spans="1:5">
      <c r="A206" s="3">
        <v>106399</v>
      </c>
      <c r="B206" s="4" t="s">
        <v>62</v>
      </c>
      <c r="C206" s="3">
        <v>47683</v>
      </c>
      <c r="D206" s="4" t="s">
        <v>210</v>
      </c>
      <c r="E206" s="3">
        <v>460</v>
      </c>
    </row>
    <row r="207" ht="13.5" spans="1:5">
      <c r="A207" s="3">
        <v>106399</v>
      </c>
      <c r="B207" s="4" t="s">
        <v>62</v>
      </c>
      <c r="C207" s="3">
        <v>1846</v>
      </c>
      <c r="D207" s="4" t="s">
        <v>210</v>
      </c>
      <c r="E207" s="3">
        <v>130</v>
      </c>
    </row>
    <row r="208" ht="13.5" spans="1:5">
      <c r="A208" s="3">
        <v>106485</v>
      </c>
      <c r="B208" s="4" t="s">
        <v>128</v>
      </c>
      <c r="C208" s="3">
        <v>47683</v>
      </c>
      <c r="D208" s="4" t="s">
        <v>210</v>
      </c>
      <c r="E208" s="3">
        <v>362</v>
      </c>
    </row>
    <row r="209" ht="13.5" spans="1:5">
      <c r="A209" s="3">
        <v>106485</v>
      </c>
      <c r="B209" s="4" t="s">
        <v>128</v>
      </c>
      <c r="C209" s="3">
        <v>1846</v>
      </c>
      <c r="D209" s="4" t="s">
        <v>210</v>
      </c>
      <c r="E209" s="3">
        <v>56</v>
      </c>
    </row>
    <row r="210" ht="13.5" spans="1:5">
      <c r="A210" s="3">
        <v>106568</v>
      </c>
      <c r="B210" s="4" t="s">
        <v>158</v>
      </c>
      <c r="C210" s="3">
        <v>1846</v>
      </c>
      <c r="D210" s="4" t="s">
        <v>210</v>
      </c>
      <c r="E210" s="3">
        <v>77</v>
      </c>
    </row>
    <row r="211" ht="13.5" spans="1:5">
      <c r="A211" s="3">
        <v>106568</v>
      </c>
      <c r="B211" s="4" t="s">
        <v>158</v>
      </c>
      <c r="C211" s="3">
        <v>47683</v>
      </c>
      <c r="D211" s="4" t="s">
        <v>210</v>
      </c>
      <c r="E211" s="3">
        <v>233</v>
      </c>
    </row>
    <row r="212" ht="13.5" spans="1:5">
      <c r="A212" s="3">
        <v>106569</v>
      </c>
      <c r="B212" s="4" t="s">
        <v>73</v>
      </c>
      <c r="C212" s="3">
        <v>1846</v>
      </c>
      <c r="D212" s="4" t="s">
        <v>210</v>
      </c>
      <c r="E212" s="3">
        <v>270</v>
      </c>
    </row>
    <row r="213" ht="13.5" spans="1:5">
      <c r="A213" s="3">
        <v>106569</v>
      </c>
      <c r="B213" s="4" t="s">
        <v>73</v>
      </c>
      <c r="C213" s="3">
        <v>47683</v>
      </c>
      <c r="D213" s="4" t="s">
        <v>210</v>
      </c>
      <c r="E213" s="3">
        <v>961</v>
      </c>
    </row>
    <row r="214" ht="13.5" spans="1:5">
      <c r="A214" s="3">
        <v>106865</v>
      </c>
      <c r="B214" s="4" t="s">
        <v>102</v>
      </c>
      <c r="C214" s="3">
        <v>1846</v>
      </c>
      <c r="D214" s="4" t="s">
        <v>210</v>
      </c>
      <c r="E214" s="3">
        <v>111</v>
      </c>
    </row>
    <row r="215" ht="13.5" spans="1:5">
      <c r="A215" s="3">
        <v>106865</v>
      </c>
      <c r="B215" s="4" t="s">
        <v>102</v>
      </c>
      <c r="C215" s="3">
        <v>47683</v>
      </c>
      <c r="D215" s="4" t="s">
        <v>210</v>
      </c>
      <c r="E215" s="3">
        <v>1526</v>
      </c>
    </row>
    <row r="216" ht="13.5" spans="1:5">
      <c r="A216" s="3">
        <v>107658</v>
      </c>
      <c r="B216" s="4" t="s">
        <v>46</v>
      </c>
      <c r="C216" s="3">
        <v>1846</v>
      </c>
      <c r="D216" s="4" t="s">
        <v>210</v>
      </c>
      <c r="E216" s="3">
        <v>436</v>
      </c>
    </row>
    <row r="217" ht="13.5" spans="1:5">
      <c r="A217" s="3">
        <v>107658</v>
      </c>
      <c r="B217" s="4" t="s">
        <v>46</v>
      </c>
      <c r="C217" s="3">
        <v>47683</v>
      </c>
      <c r="D217" s="4" t="s">
        <v>210</v>
      </c>
      <c r="E217" s="3">
        <v>1441</v>
      </c>
    </row>
    <row r="218" ht="13.5" spans="1:5">
      <c r="A218" s="3">
        <v>107728</v>
      </c>
      <c r="B218" s="4" t="s">
        <v>119</v>
      </c>
      <c r="C218" s="3">
        <v>1846</v>
      </c>
      <c r="D218" s="4" t="s">
        <v>210</v>
      </c>
      <c r="E218" s="3">
        <v>110</v>
      </c>
    </row>
    <row r="219" ht="13.5" spans="1:5">
      <c r="A219" s="3">
        <v>107728</v>
      </c>
      <c r="B219" s="4" t="s">
        <v>119</v>
      </c>
      <c r="C219" s="3">
        <v>47683</v>
      </c>
      <c r="D219" s="4" t="s">
        <v>210</v>
      </c>
      <c r="E219" s="3">
        <v>134</v>
      </c>
    </row>
    <row r="220" ht="13.5" spans="1:5">
      <c r="A220" s="3">
        <v>108277</v>
      </c>
      <c r="B220" s="4" t="s">
        <v>85</v>
      </c>
      <c r="C220" s="3">
        <v>47683</v>
      </c>
      <c r="D220" s="4" t="s">
        <v>210</v>
      </c>
      <c r="E220" s="3">
        <v>702</v>
      </c>
    </row>
    <row r="221" ht="13.5" spans="1:5">
      <c r="A221" s="3">
        <v>108277</v>
      </c>
      <c r="B221" s="4" t="s">
        <v>85</v>
      </c>
      <c r="C221" s="3">
        <v>1846</v>
      </c>
      <c r="D221" s="4" t="s">
        <v>210</v>
      </c>
      <c r="E221" s="3">
        <v>339</v>
      </c>
    </row>
    <row r="222" ht="13.5" spans="1:5">
      <c r="A222" s="3">
        <v>108656</v>
      </c>
      <c r="B222" s="4" t="s">
        <v>52</v>
      </c>
      <c r="C222" s="3">
        <v>47683</v>
      </c>
      <c r="D222" s="4" t="s">
        <v>210</v>
      </c>
      <c r="E222" s="3">
        <v>478</v>
      </c>
    </row>
    <row r="223" ht="13.5" spans="1:5">
      <c r="A223" s="3">
        <v>108656</v>
      </c>
      <c r="B223" s="4" t="s">
        <v>52</v>
      </c>
      <c r="C223" s="3">
        <v>1846</v>
      </c>
      <c r="D223" s="4" t="s">
        <v>210</v>
      </c>
      <c r="E223" s="3">
        <v>174</v>
      </c>
    </row>
    <row r="224" ht="13.5" spans="1:5">
      <c r="A224" s="3">
        <v>110378</v>
      </c>
      <c r="B224" s="4" t="s">
        <v>147</v>
      </c>
      <c r="C224" s="3">
        <v>47683</v>
      </c>
      <c r="D224" s="4" t="s">
        <v>210</v>
      </c>
      <c r="E224" s="3">
        <v>284</v>
      </c>
    </row>
    <row r="225" ht="13.5" spans="1:5">
      <c r="A225" s="3">
        <v>110378</v>
      </c>
      <c r="B225" s="4" t="s">
        <v>147</v>
      </c>
      <c r="C225" s="3">
        <v>1846</v>
      </c>
      <c r="D225" s="4" t="s">
        <v>210</v>
      </c>
      <c r="E225" s="3">
        <v>151</v>
      </c>
    </row>
    <row r="226" ht="13.5" spans="1:5">
      <c r="A226" s="3">
        <v>111064</v>
      </c>
      <c r="B226" s="4" t="s">
        <v>225</v>
      </c>
      <c r="C226" s="3">
        <v>47683</v>
      </c>
      <c r="D226" s="4" t="s">
        <v>210</v>
      </c>
      <c r="E226" s="3">
        <v>181</v>
      </c>
    </row>
    <row r="227" ht="13.5" spans="1:5">
      <c r="A227" s="3">
        <v>111064</v>
      </c>
      <c r="B227" s="4" t="s">
        <v>225</v>
      </c>
      <c r="C227" s="3">
        <v>1846</v>
      </c>
      <c r="D227" s="4" t="s">
        <v>210</v>
      </c>
      <c r="E227" s="3">
        <v>182</v>
      </c>
    </row>
    <row r="228" ht="13.5" spans="1:5">
      <c r="A228" s="3">
        <v>111219</v>
      </c>
      <c r="B228" s="4" t="s">
        <v>69</v>
      </c>
      <c r="C228" s="3">
        <v>47683</v>
      </c>
      <c r="D228" s="4" t="s">
        <v>210</v>
      </c>
      <c r="E228" s="3">
        <v>614</v>
      </c>
    </row>
    <row r="229" ht="13.5" spans="1:5">
      <c r="A229" s="3">
        <v>111219</v>
      </c>
      <c r="B229" s="4" t="s">
        <v>69</v>
      </c>
      <c r="C229" s="3">
        <v>1846</v>
      </c>
      <c r="D229" s="4" t="s">
        <v>210</v>
      </c>
      <c r="E229" s="3">
        <v>181</v>
      </c>
    </row>
    <row r="230" ht="13.5" spans="1:5">
      <c r="A230" s="3">
        <v>111400</v>
      </c>
      <c r="B230" s="4" t="s">
        <v>30</v>
      </c>
      <c r="C230" s="3">
        <v>1846</v>
      </c>
      <c r="D230" s="4" t="s">
        <v>210</v>
      </c>
      <c r="E230" s="3">
        <v>103</v>
      </c>
    </row>
    <row r="231" ht="13.5" spans="1:5">
      <c r="A231" s="3">
        <v>111400</v>
      </c>
      <c r="B231" s="4" t="s">
        <v>30</v>
      </c>
      <c r="C231" s="3">
        <v>47683</v>
      </c>
      <c r="D231" s="4" t="s">
        <v>210</v>
      </c>
      <c r="E231" s="3">
        <v>220</v>
      </c>
    </row>
    <row r="232" ht="13.5" spans="1:5">
      <c r="A232" s="3">
        <v>112415</v>
      </c>
      <c r="B232" s="4" t="s">
        <v>139</v>
      </c>
      <c r="C232" s="3">
        <v>1846</v>
      </c>
      <c r="D232" s="4" t="s">
        <v>210</v>
      </c>
      <c r="E232" s="3">
        <v>99</v>
      </c>
    </row>
    <row r="233" ht="13.5" spans="1:5">
      <c r="A233" s="3">
        <v>112415</v>
      </c>
      <c r="B233" s="4" t="s">
        <v>139</v>
      </c>
      <c r="C233" s="3">
        <v>47683</v>
      </c>
      <c r="D233" s="4" t="s">
        <v>210</v>
      </c>
      <c r="E233" s="3">
        <v>454</v>
      </c>
    </row>
    <row r="234" ht="13.5" spans="1:5">
      <c r="A234" s="3">
        <v>112888</v>
      </c>
      <c r="B234" s="4" t="s">
        <v>140</v>
      </c>
      <c r="C234" s="3">
        <v>47683</v>
      </c>
      <c r="D234" s="4" t="s">
        <v>210</v>
      </c>
      <c r="E234" s="3">
        <v>335</v>
      </c>
    </row>
    <row r="235" ht="13.5" spans="1:5">
      <c r="A235" s="3">
        <v>112888</v>
      </c>
      <c r="B235" s="4" t="s">
        <v>140</v>
      </c>
      <c r="C235" s="3">
        <v>1846</v>
      </c>
      <c r="D235" s="4" t="s">
        <v>210</v>
      </c>
      <c r="E235" s="3">
        <v>109</v>
      </c>
    </row>
    <row r="236" ht="13.5" spans="1:5">
      <c r="A236" s="3">
        <v>113008</v>
      </c>
      <c r="B236" s="4" t="s">
        <v>226</v>
      </c>
      <c r="C236" s="3">
        <v>47683</v>
      </c>
      <c r="D236" s="4" t="s">
        <v>210</v>
      </c>
      <c r="E236" s="3">
        <v>15</v>
      </c>
    </row>
    <row r="237" ht="13.5" spans="1:5">
      <c r="A237" s="3">
        <v>113008</v>
      </c>
      <c r="B237" s="4" t="s">
        <v>226</v>
      </c>
      <c r="C237" s="3">
        <v>1846</v>
      </c>
      <c r="D237" s="4" t="s">
        <v>210</v>
      </c>
      <c r="E237" s="3">
        <v>1</v>
      </c>
    </row>
    <row r="238" ht="13.5" spans="1:5">
      <c r="A238" s="3">
        <v>113023</v>
      </c>
      <c r="B238" s="4" t="s">
        <v>227</v>
      </c>
      <c r="C238" s="3">
        <v>1846</v>
      </c>
      <c r="D238" s="4" t="s">
        <v>210</v>
      </c>
      <c r="E238" s="3">
        <v>82</v>
      </c>
    </row>
    <row r="239" ht="13.5" spans="1:5">
      <c r="A239" s="3">
        <v>113023</v>
      </c>
      <c r="B239" s="4" t="s">
        <v>227</v>
      </c>
      <c r="C239" s="3">
        <v>47683</v>
      </c>
      <c r="D239" s="4" t="s">
        <v>210</v>
      </c>
      <c r="E239" s="3">
        <v>229</v>
      </c>
    </row>
    <row r="240" ht="13.5" spans="1:5">
      <c r="A240" s="3">
        <v>113025</v>
      </c>
      <c r="B240" s="4" t="s">
        <v>111</v>
      </c>
      <c r="C240" s="3">
        <v>1846</v>
      </c>
      <c r="D240" s="4" t="s">
        <v>210</v>
      </c>
      <c r="E240" s="3">
        <v>75</v>
      </c>
    </row>
    <row r="241" ht="13.5" spans="1:5">
      <c r="A241" s="3">
        <v>113025</v>
      </c>
      <c r="B241" s="4" t="s">
        <v>111</v>
      </c>
      <c r="C241" s="3">
        <v>47683</v>
      </c>
      <c r="D241" s="4" t="s">
        <v>210</v>
      </c>
      <c r="E241" s="3">
        <v>486</v>
      </c>
    </row>
    <row r="242" ht="13.5" spans="1:5">
      <c r="A242" s="3">
        <v>113298</v>
      </c>
      <c r="B242" s="4" t="s">
        <v>141</v>
      </c>
      <c r="C242" s="3">
        <v>47683</v>
      </c>
      <c r="D242" s="4" t="s">
        <v>210</v>
      </c>
      <c r="E242" s="3">
        <v>258</v>
      </c>
    </row>
    <row r="243" ht="13.5" spans="1:5">
      <c r="A243" s="3">
        <v>113298</v>
      </c>
      <c r="B243" s="4" t="s">
        <v>141</v>
      </c>
      <c r="C243" s="3">
        <v>1846</v>
      </c>
      <c r="D243" s="4" t="s">
        <v>210</v>
      </c>
      <c r="E243" s="3">
        <v>73</v>
      </c>
    </row>
    <row r="244" ht="13.5" spans="1:5">
      <c r="A244" s="3">
        <v>113299</v>
      </c>
      <c r="B244" s="4" t="s">
        <v>130</v>
      </c>
      <c r="C244" s="3">
        <v>47683</v>
      </c>
      <c r="D244" s="4" t="s">
        <v>210</v>
      </c>
      <c r="E244" s="3">
        <v>690</v>
      </c>
    </row>
    <row r="245" ht="13.5" spans="1:5">
      <c r="A245" s="3">
        <v>113299</v>
      </c>
      <c r="B245" s="4" t="s">
        <v>130</v>
      </c>
      <c r="C245" s="3">
        <v>1846</v>
      </c>
      <c r="D245" s="4" t="s">
        <v>210</v>
      </c>
      <c r="E245" s="3">
        <v>171</v>
      </c>
    </row>
    <row r="246" ht="13.5" spans="1:5">
      <c r="A246" s="3">
        <v>113833</v>
      </c>
      <c r="B246" s="4" t="s">
        <v>228</v>
      </c>
      <c r="C246" s="3">
        <v>1846</v>
      </c>
      <c r="D246" s="4" t="s">
        <v>210</v>
      </c>
      <c r="E246" s="3">
        <v>495</v>
      </c>
    </row>
    <row r="247" ht="13.5" spans="1:5">
      <c r="A247" s="3">
        <v>113833</v>
      </c>
      <c r="B247" s="4" t="s">
        <v>228</v>
      </c>
      <c r="C247" s="3">
        <v>47683</v>
      </c>
      <c r="D247" s="4" t="s">
        <v>210</v>
      </c>
      <c r="E247" s="3">
        <v>489</v>
      </c>
    </row>
    <row r="248" ht="13.5" spans="1:5">
      <c r="A248" s="3">
        <v>114069</v>
      </c>
      <c r="B248" s="4" t="s">
        <v>229</v>
      </c>
      <c r="C248" s="3">
        <v>47683</v>
      </c>
      <c r="D248" s="4" t="s">
        <v>210</v>
      </c>
      <c r="E248" s="3">
        <v>314</v>
      </c>
    </row>
    <row r="249" ht="13.5" spans="1:5">
      <c r="A249" s="3">
        <v>114069</v>
      </c>
      <c r="B249" s="4" t="s">
        <v>229</v>
      </c>
      <c r="C249" s="3">
        <v>1846</v>
      </c>
      <c r="D249" s="4" t="s">
        <v>210</v>
      </c>
      <c r="E249" s="3">
        <v>222</v>
      </c>
    </row>
    <row r="250" ht="13.5" spans="1:5">
      <c r="A250" s="3">
        <v>114286</v>
      </c>
      <c r="B250" s="4" t="s">
        <v>230</v>
      </c>
      <c r="C250" s="3">
        <v>1846</v>
      </c>
      <c r="D250" s="4" t="s">
        <v>210</v>
      </c>
      <c r="E250" s="3">
        <v>181</v>
      </c>
    </row>
    <row r="251" ht="13.5" spans="1:5">
      <c r="A251" s="3">
        <v>114286</v>
      </c>
      <c r="B251" s="4" t="s">
        <v>230</v>
      </c>
      <c r="C251" s="3">
        <v>47683</v>
      </c>
      <c r="D251" s="4" t="s">
        <v>210</v>
      </c>
      <c r="E251" s="3">
        <v>1013</v>
      </c>
    </row>
    <row r="252" ht="13.5" spans="1:5">
      <c r="A252" s="3">
        <v>114622</v>
      </c>
      <c r="B252" s="4" t="s">
        <v>231</v>
      </c>
      <c r="C252" s="3">
        <v>1846</v>
      </c>
      <c r="D252" s="4" t="s">
        <v>210</v>
      </c>
      <c r="E252" s="3">
        <v>184</v>
      </c>
    </row>
    <row r="253" ht="13.5" spans="1:5">
      <c r="A253" s="3">
        <v>114622</v>
      </c>
      <c r="B253" s="4" t="s">
        <v>231</v>
      </c>
      <c r="C253" s="3">
        <v>47683</v>
      </c>
      <c r="D253" s="4" t="s">
        <v>210</v>
      </c>
      <c r="E253" s="3">
        <v>1171</v>
      </c>
    </row>
    <row r="254" ht="13.5" spans="1:5">
      <c r="A254" s="3">
        <v>114685</v>
      </c>
      <c r="B254" s="4" t="s">
        <v>232</v>
      </c>
      <c r="C254" s="3">
        <v>1846</v>
      </c>
      <c r="D254" s="4" t="s">
        <v>210</v>
      </c>
      <c r="E254" s="3">
        <v>303</v>
      </c>
    </row>
    <row r="255" ht="13.5" spans="1:5">
      <c r="A255" s="3">
        <v>114685</v>
      </c>
      <c r="B255" s="4" t="s">
        <v>232</v>
      </c>
      <c r="C255" s="3">
        <v>47683</v>
      </c>
      <c r="D255" s="4" t="s">
        <v>210</v>
      </c>
      <c r="E255" s="3">
        <v>326</v>
      </c>
    </row>
    <row r="256" ht="13.5" spans="1:5">
      <c r="A256" s="3">
        <v>114844</v>
      </c>
      <c r="B256" s="4" t="s">
        <v>233</v>
      </c>
      <c r="C256" s="3">
        <v>1846</v>
      </c>
      <c r="D256" s="4" t="s">
        <v>210</v>
      </c>
      <c r="E256" s="3">
        <v>65</v>
      </c>
    </row>
    <row r="257" ht="13.5" spans="1:5">
      <c r="A257" s="3">
        <v>114844</v>
      </c>
      <c r="B257" s="4" t="s">
        <v>233</v>
      </c>
      <c r="C257" s="3">
        <v>47683</v>
      </c>
      <c r="D257" s="4" t="s">
        <v>210</v>
      </c>
      <c r="E257" s="3">
        <v>212</v>
      </c>
    </row>
    <row r="258" ht="13.5" spans="1:5">
      <c r="A258" s="3">
        <v>115971</v>
      </c>
      <c r="B258" s="4" t="s">
        <v>129</v>
      </c>
      <c r="C258" s="3">
        <v>47683</v>
      </c>
      <c r="D258" s="4" t="s">
        <v>210</v>
      </c>
      <c r="E258" s="3">
        <v>380</v>
      </c>
    </row>
    <row r="259" ht="13.5" spans="1:5">
      <c r="A259" s="3">
        <v>115971</v>
      </c>
      <c r="B259" s="4" t="s">
        <v>129</v>
      </c>
      <c r="C259" s="3">
        <v>1846</v>
      </c>
      <c r="D259" s="4" t="s">
        <v>210</v>
      </c>
      <c r="E259" s="3">
        <v>43</v>
      </c>
    </row>
    <row r="260" ht="13.5" spans="1:5">
      <c r="A260" s="3">
        <v>116482</v>
      </c>
      <c r="B260" s="4" t="s">
        <v>234</v>
      </c>
      <c r="C260" s="3">
        <v>47683</v>
      </c>
      <c r="D260" s="4" t="s">
        <v>210</v>
      </c>
      <c r="E260" s="3">
        <v>690</v>
      </c>
    </row>
    <row r="261" ht="13.5" spans="1:5">
      <c r="A261" s="3">
        <v>116482</v>
      </c>
      <c r="B261" s="4" t="s">
        <v>234</v>
      </c>
      <c r="C261" s="3">
        <v>1846</v>
      </c>
      <c r="D261" s="4" t="s">
        <v>210</v>
      </c>
      <c r="E261" s="3">
        <v>72</v>
      </c>
    </row>
    <row r="262" ht="13.5" spans="1:5">
      <c r="A262" s="3">
        <v>116773</v>
      </c>
      <c r="B262" s="4" t="s">
        <v>152</v>
      </c>
      <c r="C262" s="3">
        <v>1846</v>
      </c>
      <c r="D262" s="4" t="s">
        <v>210</v>
      </c>
      <c r="E262" s="3">
        <v>52</v>
      </c>
    </row>
    <row r="263" ht="13.5" spans="1:5">
      <c r="A263" s="3">
        <v>116773</v>
      </c>
      <c r="B263" s="4" t="s">
        <v>152</v>
      </c>
      <c r="C263" s="3">
        <v>47683</v>
      </c>
      <c r="D263" s="4" t="s">
        <v>210</v>
      </c>
      <c r="E263" s="3">
        <v>514</v>
      </c>
    </row>
    <row r="264" ht="13.5" spans="1:5">
      <c r="A264" s="3">
        <v>116919</v>
      </c>
      <c r="B264" s="4" t="s">
        <v>127</v>
      </c>
      <c r="C264" s="3">
        <v>47683</v>
      </c>
      <c r="D264" s="4" t="s">
        <v>210</v>
      </c>
      <c r="E264" s="3">
        <v>577</v>
      </c>
    </row>
    <row r="265" ht="13.5" spans="1:5">
      <c r="A265" s="3">
        <v>116919</v>
      </c>
      <c r="B265" s="4" t="s">
        <v>127</v>
      </c>
      <c r="C265" s="3">
        <v>1846</v>
      </c>
      <c r="D265" s="4" t="s">
        <v>210</v>
      </c>
      <c r="E265" s="3">
        <v>171</v>
      </c>
    </row>
    <row r="266" ht="13.5" spans="1:5">
      <c r="A266" s="3">
        <v>117184</v>
      </c>
      <c r="B266" s="4" t="s">
        <v>77</v>
      </c>
      <c r="C266" s="3">
        <v>1846</v>
      </c>
      <c r="D266" s="4" t="s">
        <v>210</v>
      </c>
      <c r="E266" s="3">
        <v>1242</v>
      </c>
    </row>
    <row r="267" ht="13.5" spans="1:5">
      <c r="A267" s="3">
        <v>117184</v>
      </c>
      <c r="B267" s="4" t="s">
        <v>77</v>
      </c>
      <c r="C267" s="3">
        <v>47683</v>
      </c>
      <c r="D267" s="4" t="s">
        <v>210</v>
      </c>
      <c r="E267" s="3">
        <v>1184</v>
      </c>
    </row>
    <row r="268" ht="13.5" spans="1:5">
      <c r="A268" s="3">
        <v>117310</v>
      </c>
      <c r="B268" s="4" t="s">
        <v>235</v>
      </c>
      <c r="C268" s="3">
        <v>47683</v>
      </c>
      <c r="D268" s="4" t="s">
        <v>210</v>
      </c>
      <c r="E268" s="3">
        <v>185</v>
      </c>
    </row>
    <row r="269" ht="13.5" spans="1:5">
      <c r="A269" s="3">
        <v>117310</v>
      </c>
      <c r="B269" s="4" t="s">
        <v>235</v>
      </c>
      <c r="C269" s="3">
        <v>1846</v>
      </c>
      <c r="D269" s="4" t="s">
        <v>210</v>
      </c>
      <c r="E269" s="3">
        <v>55</v>
      </c>
    </row>
    <row r="270" ht="13.5" spans="1:5">
      <c r="A270" s="3">
        <v>117491</v>
      </c>
      <c r="B270" s="4" t="s">
        <v>72</v>
      </c>
      <c r="C270" s="3">
        <v>47683</v>
      </c>
      <c r="D270" s="4" t="s">
        <v>210</v>
      </c>
      <c r="E270" s="3">
        <v>554</v>
      </c>
    </row>
    <row r="271" ht="13.5" spans="1:5">
      <c r="A271" s="3">
        <v>117491</v>
      </c>
      <c r="B271" s="4" t="s">
        <v>72</v>
      </c>
      <c r="C271" s="3">
        <v>1846</v>
      </c>
      <c r="D271" s="4" t="s">
        <v>210</v>
      </c>
      <c r="E271" s="3">
        <v>13</v>
      </c>
    </row>
    <row r="272" ht="13.5" spans="1:5">
      <c r="A272" s="3">
        <v>117637</v>
      </c>
      <c r="B272" s="4" t="s">
        <v>236</v>
      </c>
      <c r="C272" s="3">
        <v>47683</v>
      </c>
      <c r="D272" s="4" t="s">
        <v>210</v>
      </c>
      <c r="E272" s="3">
        <v>207</v>
      </c>
    </row>
    <row r="273" ht="13.5" spans="1:5">
      <c r="A273" s="3">
        <v>117637</v>
      </c>
      <c r="B273" s="4" t="s">
        <v>236</v>
      </c>
      <c r="C273" s="3">
        <v>1846</v>
      </c>
      <c r="D273" s="4" t="s">
        <v>210</v>
      </c>
      <c r="E273" s="3">
        <v>76</v>
      </c>
    </row>
    <row r="274" ht="13.5" spans="1:5">
      <c r="A274" s="3">
        <v>117923</v>
      </c>
      <c r="B274" s="4" t="s">
        <v>237</v>
      </c>
      <c r="C274" s="3">
        <v>1846</v>
      </c>
      <c r="D274" s="4" t="s">
        <v>210</v>
      </c>
      <c r="E274" s="3">
        <v>38</v>
      </c>
    </row>
    <row r="275" ht="13.5" spans="1:5">
      <c r="A275" s="3">
        <v>117923</v>
      </c>
      <c r="B275" s="4" t="s">
        <v>237</v>
      </c>
      <c r="C275" s="3">
        <v>47683</v>
      </c>
      <c r="D275" s="4" t="s">
        <v>210</v>
      </c>
      <c r="E275" s="3">
        <v>250</v>
      </c>
    </row>
    <row r="276" ht="13.5" spans="1:5">
      <c r="A276" s="3">
        <v>118074</v>
      </c>
      <c r="B276" s="4" t="s">
        <v>103</v>
      </c>
      <c r="C276" s="3">
        <v>1846</v>
      </c>
      <c r="D276" s="4" t="s">
        <v>210</v>
      </c>
      <c r="E276" s="3">
        <v>92</v>
      </c>
    </row>
    <row r="277" ht="13.5" spans="1:5">
      <c r="A277" s="3">
        <v>118074</v>
      </c>
      <c r="B277" s="4" t="s">
        <v>103</v>
      </c>
      <c r="C277" s="3">
        <v>47683</v>
      </c>
      <c r="D277" s="4" t="s">
        <v>210</v>
      </c>
      <c r="E277" s="3">
        <v>211</v>
      </c>
    </row>
    <row r="278" ht="13.5" spans="1:5">
      <c r="A278" s="3">
        <v>118151</v>
      </c>
      <c r="B278" s="4" t="s">
        <v>238</v>
      </c>
      <c r="C278" s="3">
        <v>1846</v>
      </c>
      <c r="D278" s="4" t="s">
        <v>210</v>
      </c>
      <c r="E278" s="3">
        <v>161</v>
      </c>
    </row>
    <row r="279" ht="13.5" spans="1:5">
      <c r="A279" s="3">
        <v>118151</v>
      </c>
      <c r="B279" s="4" t="s">
        <v>238</v>
      </c>
      <c r="C279" s="3">
        <v>47683</v>
      </c>
      <c r="D279" s="4" t="s">
        <v>210</v>
      </c>
      <c r="E279" s="3">
        <v>183</v>
      </c>
    </row>
    <row r="280" ht="13.5" spans="1:5">
      <c r="A280" s="3">
        <v>118758</v>
      </c>
      <c r="B280" s="4" t="s">
        <v>157</v>
      </c>
      <c r="C280" s="3">
        <v>47683</v>
      </c>
      <c r="D280" s="4" t="s">
        <v>210</v>
      </c>
      <c r="E280" s="3">
        <v>241</v>
      </c>
    </row>
    <row r="281" ht="13.5" spans="1:5">
      <c r="A281" s="3">
        <v>118758</v>
      </c>
      <c r="B281" s="4" t="s">
        <v>157</v>
      </c>
      <c r="C281" s="3">
        <v>1846</v>
      </c>
      <c r="D281" s="4" t="s">
        <v>210</v>
      </c>
      <c r="E281" s="3">
        <v>40</v>
      </c>
    </row>
    <row r="282" ht="13.5" spans="1:5">
      <c r="A282" s="3">
        <v>118951</v>
      </c>
      <c r="B282" s="4" t="s">
        <v>143</v>
      </c>
      <c r="C282" s="3">
        <v>47683</v>
      </c>
      <c r="D282" s="4" t="s">
        <v>210</v>
      </c>
      <c r="E282" s="3">
        <v>353</v>
      </c>
    </row>
    <row r="283" ht="13.5" spans="1:5">
      <c r="A283" s="3">
        <v>118951</v>
      </c>
      <c r="B283" s="4" t="s">
        <v>143</v>
      </c>
      <c r="C283" s="3">
        <v>1846</v>
      </c>
      <c r="D283" s="4" t="s">
        <v>210</v>
      </c>
      <c r="E283" s="3">
        <v>49</v>
      </c>
    </row>
    <row r="284" ht="13.5" spans="1:5">
      <c r="A284" s="3">
        <v>119262</v>
      </c>
      <c r="B284" s="4" t="s">
        <v>239</v>
      </c>
      <c r="C284" s="3">
        <v>1846</v>
      </c>
      <c r="D284" s="4" t="s">
        <v>210</v>
      </c>
      <c r="E284" s="3">
        <v>51</v>
      </c>
    </row>
    <row r="285" ht="13.5" spans="1:5">
      <c r="A285" s="3">
        <v>119262</v>
      </c>
      <c r="B285" s="4" t="s">
        <v>239</v>
      </c>
      <c r="C285" s="3">
        <v>47683</v>
      </c>
      <c r="D285" s="4" t="s">
        <v>210</v>
      </c>
      <c r="E285" s="3">
        <v>79</v>
      </c>
    </row>
    <row r="286" ht="13.5" spans="1:5">
      <c r="A286" s="3">
        <v>119263</v>
      </c>
      <c r="B286" s="4" t="s">
        <v>144</v>
      </c>
      <c r="C286" s="3">
        <v>47683</v>
      </c>
      <c r="D286" s="4" t="s">
        <v>210</v>
      </c>
      <c r="E286" s="3">
        <v>157</v>
      </c>
    </row>
    <row r="287" ht="13.5" spans="1:5">
      <c r="A287" s="3">
        <v>119263</v>
      </c>
      <c r="B287" s="4" t="s">
        <v>144</v>
      </c>
      <c r="C287" s="3">
        <v>1846</v>
      </c>
      <c r="D287" s="4" t="s">
        <v>210</v>
      </c>
      <c r="E287" s="3">
        <v>92</v>
      </c>
    </row>
    <row r="288" ht="13.5" spans="1:5">
      <c r="A288" s="3">
        <v>119622</v>
      </c>
      <c r="B288" s="4" t="s">
        <v>163</v>
      </c>
      <c r="C288" s="3">
        <v>1846</v>
      </c>
      <c r="D288" s="4" t="s">
        <v>210</v>
      </c>
      <c r="E288" s="3">
        <v>1</v>
      </c>
    </row>
    <row r="289" ht="13.5" spans="1:5">
      <c r="A289" s="3">
        <v>119622</v>
      </c>
      <c r="B289" s="4" t="s">
        <v>163</v>
      </c>
      <c r="C289" s="3">
        <v>47683</v>
      </c>
      <c r="D289" s="4" t="s">
        <v>210</v>
      </c>
      <c r="E289" s="3">
        <v>2</v>
      </c>
    </row>
    <row r="290" ht="13.5" spans="1:5">
      <c r="A290" s="3">
        <v>120844</v>
      </c>
      <c r="B290" s="4" t="s">
        <v>240</v>
      </c>
      <c r="C290" s="3">
        <v>47683</v>
      </c>
      <c r="D290" s="4" t="s">
        <v>210</v>
      </c>
      <c r="E290" s="3">
        <v>248</v>
      </c>
    </row>
    <row r="291" ht="13.5" spans="1:5">
      <c r="A291" s="3">
        <v>120844</v>
      </c>
      <c r="B291" s="4" t="s">
        <v>240</v>
      </c>
      <c r="C291" s="3">
        <v>1846</v>
      </c>
      <c r="D291" s="4" t="s">
        <v>210</v>
      </c>
      <c r="E291" s="3">
        <v>37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</vt:lpstr>
      <vt:lpstr>附表二-奖励分配表</vt:lpstr>
      <vt:lpstr>Sheet4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2022-03-31T08:50:33Z</dcterms:created>
  <dcterms:modified xsi:type="dcterms:W3CDTF">2022-06-07T07:33:46Z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25EF7BD27E7B45BCADE098F7BF27C838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