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010" activeTab="0"/>
  </bookViews>
  <sheets>
    <sheet name="任务" sheetId="1" r:id="rId1"/>
  </sheets>
  <definedNames/>
  <calcPr fullCalcOnLoad="1"/>
</workbook>
</file>

<file path=xl/sharedStrings.xml><?xml version="1.0" encoding="utf-8"?>
<sst xmlns="http://schemas.openxmlformats.org/spreadsheetml/2006/main" count="285" uniqueCount="162">
  <si>
    <t>序号</t>
  </si>
  <si>
    <t>门店ID</t>
  </si>
  <si>
    <t>门店名称</t>
  </si>
  <si>
    <t>片区名称</t>
  </si>
  <si>
    <t>天胶</t>
  </si>
  <si>
    <t>销售数量</t>
  </si>
  <si>
    <t>金额</t>
  </si>
  <si>
    <t>完成情况</t>
  </si>
  <si>
    <t>奖励金额</t>
  </si>
  <si>
    <t>补肾</t>
  </si>
  <si>
    <t>销售金额</t>
  </si>
  <si>
    <t>合计奖励</t>
  </si>
  <si>
    <t>品种活动政策</t>
  </si>
  <si>
    <t>四川太极青羊区十二桥药店</t>
  </si>
  <si>
    <t>西北片区</t>
  </si>
  <si>
    <t>id</t>
  </si>
  <si>
    <t>品名</t>
  </si>
  <si>
    <t>规格</t>
  </si>
  <si>
    <t>任务量</t>
  </si>
  <si>
    <t>完成任务奖励</t>
  </si>
  <si>
    <t>未完成任务奖励</t>
  </si>
  <si>
    <t>四川太极光华药店</t>
  </si>
  <si>
    <t>补肾益寿胶囊</t>
  </si>
  <si>
    <r>
      <t>0.3gx60</t>
    </r>
    <r>
      <rPr>
        <sz val="10"/>
        <color indexed="8"/>
        <rFont val="宋体"/>
        <family val="0"/>
      </rPr>
      <t>粒</t>
    </r>
  </si>
  <si>
    <t>四川太极新都区马超东路店</t>
  </si>
  <si>
    <t>阿胶（太极天胶）</t>
  </si>
  <si>
    <t>250g</t>
  </si>
  <si>
    <t>四川太极光华村街药店</t>
  </si>
  <si>
    <t>.活动期间取消原毛利段奖励、取消晒单奖励。</t>
  </si>
  <si>
    <t>四川太极新都区新繁镇繁江北路药店</t>
  </si>
  <si>
    <t>请门店将任务分配到店员头上，做到每日交接班通报</t>
  </si>
  <si>
    <t>四川太极清江东路药店</t>
  </si>
  <si>
    <t>四川太极武侯区顺和街店</t>
  </si>
  <si>
    <t>四川太极土龙路药店</t>
  </si>
  <si>
    <t>四川太极武侯区佳灵路药店</t>
  </si>
  <si>
    <t>四川太极金牛区银河北街药店</t>
  </si>
  <si>
    <t>四川太极新都区新都街道万和北路药店</t>
  </si>
  <si>
    <t>四川太极金牛区蜀汉路药店</t>
  </si>
  <si>
    <t>四川太极金牛区交大路第三药店</t>
  </si>
  <si>
    <t>四川太极青羊区贝森北路药店</t>
  </si>
  <si>
    <t>四川太极青羊区蜀辉路药店</t>
  </si>
  <si>
    <t>四川太极金牛区花照壁药店</t>
  </si>
  <si>
    <t>四川太极枣子巷药店</t>
  </si>
  <si>
    <t>四川太极武侯区大悦路药店</t>
  </si>
  <si>
    <t>四川太极西部店</t>
  </si>
  <si>
    <t>四川太极金牛区金沙路药店</t>
  </si>
  <si>
    <t>四川太极大药房连锁有限公司武侯区聚萃街药店</t>
  </si>
  <si>
    <t>四川太极金牛区黄苑东街药店</t>
  </si>
  <si>
    <t>四川太极青羊区大石西路药店</t>
  </si>
  <si>
    <t>四川太极沙河源药店</t>
  </si>
  <si>
    <t>四川太极青羊区清江东路三药店</t>
  </si>
  <si>
    <t>四川太极金牛区银沙路药店</t>
  </si>
  <si>
    <t>四川太极武侯区大华街药店</t>
  </si>
  <si>
    <t>四川太极武侯区双楠路药店</t>
  </si>
  <si>
    <t>四川太极青羊区光华北五路药店</t>
  </si>
  <si>
    <t>四川太极金牛区五福桥东路药店</t>
  </si>
  <si>
    <t>四川太极武侯区逸都路药店</t>
  </si>
  <si>
    <t>四川太极青羊区蜀鑫路药店</t>
  </si>
  <si>
    <t>四川太极青羊区光华西一路药店</t>
  </si>
  <si>
    <t>四川太极旗舰店</t>
  </si>
  <si>
    <t>旗舰片</t>
  </si>
  <si>
    <t>四川太极锦江区庆云南街药店</t>
  </si>
  <si>
    <t>四川太极锦江区梨花街药店</t>
  </si>
  <si>
    <t>成都成汉太极大药房有限公司</t>
  </si>
  <si>
    <t>东南片区</t>
  </si>
  <si>
    <t>四川太极高新区民丰大道西段药店</t>
  </si>
  <si>
    <t>四川太极成华区华泰路药店</t>
  </si>
  <si>
    <t>四川太极成华区万科路药店</t>
  </si>
  <si>
    <t>四川太极锦江区榕声路店</t>
  </si>
  <si>
    <t>四川太极新乐中街药店</t>
  </si>
  <si>
    <t>四川太极高新区大源北街药店</t>
  </si>
  <si>
    <t>四川太极新园大道药店</t>
  </si>
  <si>
    <t>四川太极锦江区观音桥街药店</t>
  </si>
  <si>
    <t>四川太极高新区新下街药店</t>
  </si>
  <si>
    <t>四川太极锦江区水杉街药店</t>
  </si>
  <si>
    <t>四川太极成华区金马河路药店</t>
  </si>
  <si>
    <t>四川太极高新天久北巷药店</t>
  </si>
  <si>
    <t>四川太极成华区万宇路药店</t>
  </si>
  <si>
    <t>四川太极成华区华康路药店</t>
  </si>
  <si>
    <t>四川太极双流区东升街道三强西路药店</t>
  </si>
  <si>
    <t>四川太极高新区紫薇东路药店</t>
  </si>
  <si>
    <t>四川太极成都高新区元华二巷药店</t>
  </si>
  <si>
    <t>四川太极成华区龙潭西路药店</t>
  </si>
  <si>
    <t>四川太极双流县西航港街道锦华路一段药店</t>
  </si>
  <si>
    <t>四川太极高新区中和公济桥路药店</t>
  </si>
  <si>
    <t>四川太极武侯区航中街药店</t>
  </si>
  <si>
    <t>四川太极高新区中和大道药店</t>
  </si>
  <si>
    <t>四川太极锦江区合欢树街药店</t>
  </si>
  <si>
    <t>四川太极高新区剑南大道药店</t>
  </si>
  <si>
    <t>四川太极高新区南华巷药店</t>
  </si>
  <si>
    <t>四川太极青羊区北东街店</t>
  </si>
  <si>
    <t>城中片区</t>
  </si>
  <si>
    <t>四川太极浆洗街药店</t>
  </si>
  <si>
    <t>四川太极成华区华油路药店</t>
  </si>
  <si>
    <t>四川太极青羊区青龙街药店</t>
  </si>
  <si>
    <t>四川太极成华区羊子山西路药店（兴元华盛）</t>
  </si>
  <si>
    <t>四川太极郫县郫筒镇一环路东南段药店</t>
  </si>
  <si>
    <t>四川太极成华区二环路北四段药店（汇融名城）</t>
  </si>
  <si>
    <t>四川太极通盈街药店</t>
  </si>
  <si>
    <t>四川太极武侯区科华街药店</t>
  </si>
  <si>
    <t>四川太极成华杉板桥南一路店</t>
  </si>
  <si>
    <t>四川太极金丝街药店</t>
  </si>
  <si>
    <t>四川太极成华区崔家店路药店</t>
  </si>
  <si>
    <t>四川太极成华区西林一街药店</t>
  </si>
  <si>
    <t>四川太极成华区东昌路一药店</t>
  </si>
  <si>
    <t>四川太极郫县郫筒镇东大街药店</t>
  </si>
  <si>
    <t>四川太极双林路药店</t>
  </si>
  <si>
    <t>四川太极红星店</t>
  </si>
  <si>
    <t>四川太极人民中路店</t>
  </si>
  <si>
    <t>四川太极锦江区劼人路药店</t>
  </si>
  <si>
    <t>四川太极青羊区童子街药店</t>
  </si>
  <si>
    <t>四川太极武侯区丝竹路药店</t>
  </si>
  <si>
    <t>四川太极锦江区柳翠路药店</t>
  </si>
  <si>
    <t>四川太极武侯区倪家桥路药店</t>
  </si>
  <si>
    <t>四川太极成华区培华东路药店</t>
  </si>
  <si>
    <t>四川太极锦江区静明路药店</t>
  </si>
  <si>
    <t>四川太极金牛区解放路药店</t>
  </si>
  <si>
    <t>四川太极成华区云龙南路药店</t>
  </si>
  <si>
    <t>四川太极五津西路药店</t>
  </si>
  <si>
    <t>城郊一片/新津片</t>
  </si>
  <si>
    <t>四川太极新津邓双镇岷江店</t>
  </si>
  <si>
    <t>四川太极新津县五津镇五津西路二药房</t>
  </si>
  <si>
    <t>四川太极新津县五津镇武阳西路药店</t>
  </si>
  <si>
    <t>四川太极兴义镇万兴路药店</t>
  </si>
  <si>
    <t>四川太极邛崃中心药店</t>
  </si>
  <si>
    <t>城郊一片/邛崃片</t>
  </si>
  <si>
    <t>四川太极邛崃市文君街道杏林路药店</t>
  </si>
  <si>
    <t>四川太极邛崃市临邛镇洪川小区药店</t>
  </si>
  <si>
    <t>四川太极邛崃市临邛镇翠荫街药店</t>
  </si>
  <si>
    <t>四川太极邛崃市羊安镇永康大道药店</t>
  </si>
  <si>
    <t>四川太极邛崃市临邛镇长安大道药店</t>
  </si>
  <si>
    <t>四川太极邛崃市临邛街道涌泉街药店</t>
  </si>
  <si>
    <t>四川太极大邑县晋原镇内蒙古大道桃源药店</t>
  </si>
  <si>
    <t>城郊一片/大邑片</t>
  </si>
  <si>
    <t>四川太极大邑县沙渠镇方圆路药店</t>
  </si>
  <si>
    <t>四川太极大邑县晋原镇通达东路五段药店</t>
  </si>
  <si>
    <t>四川太极大邑县晋原镇东街药店</t>
  </si>
  <si>
    <t>四川太极大邑县晋原镇子龙路店</t>
  </si>
  <si>
    <t>四川太极大邑县晋原镇北街药店</t>
  </si>
  <si>
    <t>四川太极大邑县新场镇文昌街药店</t>
  </si>
  <si>
    <t>四川太极大邑县晋原镇潘家街药店</t>
  </si>
  <si>
    <t>四川太极大邑县安仁镇千禧街药店</t>
  </si>
  <si>
    <t>四川太极大邑县晋源镇东壕沟段药店</t>
  </si>
  <si>
    <t>四川太极怀远店</t>
  </si>
  <si>
    <t>城郊二片区</t>
  </si>
  <si>
    <t>四川太极温江区公平街道江安路药店</t>
  </si>
  <si>
    <t>四川太极崇州市崇阳镇尚贤坊街药店</t>
  </si>
  <si>
    <t>四川太极金带街药店</t>
  </si>
  <si>
    <t>四川太极都江堰景中路店</t>
  </si>
  <si>
    <t xml:space="preserve">四川太极崇州市崇阳镇永康东路药店 </t>
  </si>
  <si>
    <t>四川太极都江堰奎光路中段药店</t>
  </si>
  <si>
    <t>四川太极都江堰幸福镇翔凤路药店</t>
  </si>
  <si>
    <t>四川太极温江店</t>
  </si>
  <si>
    <t>四川太极都江堰市蒲阳路药店</t>
  </si>
  <si>
    <t>四川太极都江堰药店</t>
  </si>
  <si>
    <t>四川太极崇州市崇阳镇蜀州中路药店</t>
  </si>
  <si>
    <t>四川太极都江堰市蒲阳镇堰问道西路药店</t>
  </si>
  <si>
    <t>四川太极崇州中心店</t>
  </si>
  <si>
    <t>四川太极三江店</t>
  </si>
  <si>
    <t>四川太极都江堰聚源镇药店</t>
  </si>
  <si>
    <t>四川太极都江堰市永丰街道宝莲路药店</t>
  </si>
  <si>
    <t>合计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</si>
</sst>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* #,##0.00_);_(* \(#,##0.00\);_(* &quot;-&quot;??_);_(@_)"/>
    <numFmt numFmtId="178" formatCode="_(* #,##0_);_(* \(#,##0\);_(* &quot;-&quot;_);_(@_)"/>
    <numFmt numFmtId="179" formatCode="_(&quot;$&quot;* #,##0.00_);_(&quot;$&quot;* \(#,##0.00\);_(&quot;$&quot;* &quot;-&quot;??_);_(@_)"/>
  </numFmts>
  <fonts count="51">
    <font>
      <sz val="10"/>
      <name val="Arial"/>
      <family val="2"/>
    </font>
    <font>
      <sz val="10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sz val="12"/>
      <name val="宋体"/>
      <family val="0"/>
    </font>
    <font>
      <sz val="12"/>
      <name val="Arial"/>
      <family val="2"/>
    </font>
    <font>
      <sz val="9"/>
      <name val="宋体"/>
      <family val="0"/>
    </font>
    <font>
      <sz val="10"/>
      <color indexed="8"/>
      <name val="Arial"/>
      <family val="2"/>
    </font>
    <font>
      <sz val="12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0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000000"/>
      <name val="Arial"/>
      <family val="2"/>
    </font>
    <font>
      <sz val="12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177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32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2" fillId="9" borderId="0" applyNumberFormat="0" applyBorder="0" applyAlignment="0" applyProtection="0"/>
    <xf numFmtId="0" fontId="36" fillId="0" borderId="4" applyNumberFormat="0" applyFill="0" applyAlignment="0" applyProtection="0"/>
    <xf numFmtId="0" fontId="32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1" fillId="28" borderId="9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1" fillId="31" borderId="9" xfId="0" applyFont="1" applyFill="1" applyBorder="1" applyAlignment="1">
      <alignment horizontal="center" vertical="center"/>
    </xf>
    <xf numFmtId="0" fontId="1" fillId="31" borderId="9" xfId="0" applyFont="1" applyFill="1" applyBorder="1" applyAlignment="1">
      <alignment horizontal="center" vertical="center"/>
    </xf>
    <xf numFmtId="0" fontId="1" fillId="33" borderId="9" xfId="0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49" fillId="0" borderId="9" xfId="0" applyFont="1" applyBorder="1" applyAlignment="1">
      <alignment horizontal="center" vertical="center" wrapText="1"/>
    </xf>
    <xf numFmtId="9" fontId="6" fillId="0" borderId="9" xfId="0" applyNumberFormat="1" applyFont="1" applyBorder="1" applyAlignment="1">
      <alignment horizontal="center" vertical="center" wrapText="1"/>
    </xf>
    <xf numFmtId="0" fontId="50" fillId="0" borderId="0" xfId="0" applyFont="1" applyAlignment="1">
      <alignment horizont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130"/>
  <sheetViews>
    <sheetView tabSelected="1" workbookViewId="0" topLeftCell="A1">
      <selection activeCell="O4" sqref="O4"/>
    </sheetView>
  </sheetViews>
  <sheetFormatPr defaultColWidth="9.140625" defaultRowHeight="19.5" customHeight="1"/>
  <cols>
    <col min="1" max="1" width="7.8515625" style="1" customWidth="1"/>
    <col min="2" max="2" width="9.140625" style="1" customWidth="1"/>
    <col min="3" max="3" width="32.57421875" style="1" customWidth="1"/>
    <col min="4" max="4" width="14.7109375" style="1" customWidth="1"/>
    <col min="5" max="5" width="9.140625" style="1" customWidth="1"/>
    <col min="6" max="6" width="9.57421875" style="1" bestFit="1" customWidth="1"/>
    <col min="7" max="8" width="10.57421875" style="1" bestFit="1" customWidth="1"/>
    <col min="9" max="9" width="11.7109375" style="1" bestFit="1" customWidth="1"/>
    <col min="10" max="10" width="9.140625" style="1" customWidth="1"/>
    <col min="11" max="11" width="10.57421875" style="1" bestFit="1" customWidth="1"/>
    <col min="12" max="12" width="9.57421875" style="1" bestFit="1" customWidth="1"/>
    <col min="13" max="14" width="10.57421875" style="1" bestFit="1" customWidth="1"/>
    <col min="15" max="18" width="9.140625" style="1" customWidth="1"/>
    <col min="19" max="19" width="17.57421875" style="1" customWidth="1"/>
    <col min="20" max="16384" width="9.140625" style="1" customWidth="1"/>
  </cols>
  <sheetData>
    <row r="1" spans="1:23" ht="19.5" customHeight="1">
      <c r="A1" s="2" t="s">
        <v>0</v>
      </c>
      <c r="B1" s="2" t="s">
        <v>1</v>
      </c>
      <c r="C1" s="2" t="s">
        <v>2</v>
      </c>
      <c r="D1" s="2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8" t="s">
        <v>9</v>
      </c>
      <c r="K1" s="9" t="s">
        <v>5</v>
      </c>
      <c r="L1" s="9" t="s">
        <v>10</v>
      </c>
      <c r="M1" s="9" t="s">
        <v>7</v>
      </c>
      <c r="N1" s="9" t="s">
        <v>8</v>
      </c>
      <c r="O1" s="10" t="s">
        <v>11</v>
      </c>
      <c r="R1" s="11" t="s">
        <v>12</v>
      </c>
      <c r="S1" s="12"/>
      <c r="T1" s="12"/>
      <c r="U1" s="12"/>
      <c r="V1" s="12"/>
      <c r="W1" s="12"/>
    </row>
    <row r="2" spans="1:23" ht="19.5" customHeight="1">
      <c r="A2" s="4">
        <v>1</v>
      </c>
      <c r="B2" s="4">
        <v>582</v>
      </c>
      <c r="C2" s="4" t="s">
        <v>13</v>
      </c>
      <c r="D2" s="4" t="s">
        <v>14</v>
      </c>
      <c r="E2" s="5">
        <v>6</v>
      </c>
      <c r="F2" s="6">
        <v>9.12</v>
      </c>
      <c r="G2" s="6">
        <v>5367.89</v>
      </c>
      <c r="H2" s="6">
        <f>F2-E2</f>
        <v>3.119999999999999</v>
      </c>
      <c r="I2" s="5">
        <f>G2*0.1</f>
        <v>536.7890000000001</v>
      </c>
      <c r="J2" s="5">
        <v>32</v>
      </c>
      <c r="K2" s="5">
        <v>4</v>
      </c>
      <c r="L2" s="5">
        <v>294</v>
      </c>
      <c r="M2" s="5">
        <f>K2-J2</f>
        <v>-28</v>
      </c>
      <c r="N2" s="5">
        <f>L2*0.13</f>
        <v>38.22</v>
      </c>
      <c r="O2" s="5">
        <f>ROUND(I2+N2,0)</f>
        <v>575</v>
      </c>
      <c r="R2" s="13" t="s">
        <v>15</v>
      </c>
      <c r="S2" s="13" t="s">
        <v>16</v>
      </c>
      <c r="T2" s="13" t="s">
        <v>17</v>
      </c>
      <c r="U2" s="13" t="s">
        <v>18</v>
      </c>
      <c r="V2" s="13" t="s">
        <v>19</v>
      </c>
      <c r="W2" s="13" t="s">
        <v>20</v>
      </c>
    </row>
    <row r="3" spans="1:23" ht="19.5" customHeight="1">
      <c r="A3" s="4">
        <v>2</v>
      </c>
      <c r="B3" s="4">
        <v>343</v>
      </c>
      <c r="C3" s="4" t="s">
        <v>21</v>
      </c>
      <c r="D3" s="4" t="s">
        <v>14</v>
      </c>
      <c r="E3" s="5">
        <v>9</v>
      </c>
      <c r="F3" s="6">
        <v>5</v>
      </c>
      <c r="G3" s="6">
        <v>3084</v>
      </c>
      <c r="H3" s="6">
        <f aca="true" t="shared" si="0" ref="H3:H34">F3-E3</f>
        <v>-4</v>
      </c>
      <c r="I3" s="5">
        <f>G3*0.08</f>
        <v>246.72</v>
      </c>
      <c r="J3" s="5">
        <v>42</v>
      </c>
      <c r="K3" s="5">
        <v>25</v>
      </c>
      <c r="L3" s="5">
        <v>1862</v>
      </c>
      <c r="M3" s="5">
        <f aca="true" t="shared" si="1" ref="M3:M34">K3-J3</f>
        <v>-17</v>
      </c>
      <c r="N3" s="5">
        <f>L3*0.13</f>
        <v>242.06</v>
      </c>
      <c r="O3" s="5">
        <f aca="true" t="shared" si="2" ref="O3:O34">ROUND(I3+N3,0)</f>
        <v>489</v>
      </c>
      <c r="R3" s="14">
        <v>21580</v>
      </c>
      <c r="S3" s="14" t="s">
        <v>22</v>
      </c>
      <c r="T3" s="14" t="s">
        <v>23</v>
      </c>
      <c r="U3" s="13">
        <v>2200</v>
      </c>
      <c r="V3" s="15">
        <v>0.15</v>
      </c>
      <c r="W3" s="15">
        <v>0.13</v>
      </c>
    </row>
    <row r="4" spans="1:23" ht="19.5" customHeight="1">
      <c r="A4" s="4">
        <v>3</v>
      </c>
      <c r="B4" s="4">
        <v>709</v>
      </c>
      <c r="C4" s="4" t="s">
        <v>24</v>
      </c>
      <c r="D4" s="4" t="s">
        <v>14</v>
      </c>
      <c r="E4" s="5">
        <v>5</v>
      </c>
      <c r="F4" s="6">
        <v>1</v>
      </c>
      <c r="G4" s="6">
        <v>578</v>
      </c>
      <c r="H4" s="6">
        <f t="shared" si="0"/>
        <v>-4</v>
      </c>
      <c r="I4" s="5">
        <f>G4*0.08</f>
        <v>46.24</v>
      </c>
      <c r="J4" s="5">
        <v>25</v>
      </c>
      <c r="K4" s="5">
        <v>12</v>
      </c>
      <c r="L4" s="5">
        <v>980</v>
      </c>
      <c r="M4" s="5">
        <f t="shared" si="1"/>
        <v>-13</v>
      </c>
      <c r="N4" s="5">
        <f>L4*0.13</f>
        <v>127.4</v>
      </c>
      <c r="O4" s="5">
        <f t="shared" si="2"/>
        <v>174</v>
      </c>
      <c r="R4" s="14">
        <v>115733</v>
      </c>
      <c r="S4" s="14" t="s">
        <v>25</v>
      </c>
      <c r="T4" s="14" t="s">
        <v>26</v>
      </c>
      <c r="U4" s="13">
        <v>500</v>
      </c>
      <c r="V4" s="15">
        <v>0.1</v>
      </c>
      <c r="W4" s="15">
        <v>0.08</v>
      </c>
    </row>
    <row r="5" spans="1:23" ht="19.5" customHeight="1">
      <c r="A5" s="4">
        <v>4</v>
      </c>
      <c r="B5" s="4">
        <v>365</v>
      </c>
      <c r="C5" s="4" t="s">
        <v>27</v>
      </c>
      <c r="D5" s="4" t="s">
        <v>14</v>
      </c>
      <c r="E5" s="5">
        <v>8</v>
      </c>
      <c r="F5" s="6">
        <v>3</v>
      </c>
      <c r="G5" s="6">
        <v>1734</v>
      </c>
      <c r="H5" s="6">
        <f t="shared" si="0"/>
        <v>-5</v>
      </c>
      <c r="I5" s="5">
        <f>G5*0.08</f>
        <v>138.72</v>
      </c>
      <c r="J5" s="5">
        <v>32</v>
      </c>
      <c r="K5" s="5">
        <v>80</v>
      </c>
      <c r="L5" s="5">
        <v>5390.01</v>
      </c>
      <c r="M5" s="5">
        <f t="shared" si="1"/>
        <v>48</v>
      </c>
      <c r="N5" s="5">
        <f>L5*0.15</f>
        <v>808.5015</v>
      </c>
      <c r="O5" s="5">
        <f t="shared" si="2"/>
        <v>947</v>
      </c>
      <c r="R5" s="16" t="s">
        <v>28</v>
      </c>
      <c r="S5" s="16"/>
      <c r="T5" s="16"/>
      <c r="U5" s="16"/>
      <c r="V5" s="16"/>
      <c r="W5" s="16"/>
    </row>
    <row r="6" spans="1:23" ht="19.5" customHeight="1">
      <c r="A6" s="4">
        <v>5</v>
      </c>
      <c r="B6" s="4">
        <v>730</v>
      </c>
      <c r="C6" s="4" t="s">
        <v>29</v>
      </c>
      <c r="D6" s="4" t="s">
        <v>14</v>
      </c>
      <c r="E6" s="5">
        <v>6</v>
      </c>
      <c r="F6" s="6">
        <v>15</v>
      </c>
      <c r="G6" s="6">
        <v>8867.89</v>
      </c>
      <c r="H6" s="6">
        <f t="shared" si="0"/>
        <v>9</v>
      </c>
      <c r="I6" s="5">
        <f>G6*0.1</f>
        <v>886.789</v>
      </c>
      <c r="J6" s="5">
        <v>25</v>
      </c>
      <c r="K6" s="5">
        <v>28</v>
      </c>
      <c r="L6" s="5">
        <v>1862.01</v>
      </c>
      <c r="M6" s="5">
        <f t="shared" si="1"/>
        <v>3</v>
      </c>
      <c r="N6" s="5">
        <f>L6*0.15</f>
        <v>279.3015</v>
      </c>
      <c r="O6" s="5">
        <f t="shared" si="2"/>
        <v>1166</v>
      </c>
      <c r="R6" s="16" t="s">
        <v>30</v>
      </c>
      <c r="S6" s="16"/>
      <c r="T6" s="16"/>
      <c r="U6" s="16"/>
      <c r="V6" s="16"/>
      <c r="W6" s="16"/>
    </row>
    <row r="7" spans="1:15" ht="19.5" customHeight="1">
      <c r="A7" s="4">
        <v>6</v>
      </c>
      <c r="B7" s="4">
        <v>357</v>
      </c>
      <c r="C7" s="4" t="s">
        <v>31</v>
      </c>
      <c r="D7" s="4" t="s">
        <v>14</v>
      </c>
      <c r="E7" s="5">
        <v>5</v>
      </c>
      <c r="F7" s="6">
        <v>2</v>
      </c>
      <c r="G7" s="6">
        <v>1350</v>
      </c>
      <c r="H7" s="6">
        <f t="shared" si="0"/>
        <v>-3</v>
      </c>
      <c r="I7" s="5">
        <f>G7*0.08</f>
        <v>108</v>
      </c>
      <c r="J7" s="5">
        <v>25</v>
      </c>
      <c r="K7" s="5">
        <v>22</v>
      </c>
      <c r="L7" s="5">
        <v>1568.02</v>
      </c>
      <c r="M7" s="5">
        <f t="shared" si="1"/>
        <v>-3</v>
      </c>
      <c r="N7" s="5">
        <f>L7*0.13</f>
        <v>203.8426</v>
      </c>
      <c r="O7" s="5">
        <f t="shared" si="2"/>
        <v>312</v>
      </c>
    </row>
    <row r="8" spans="1:15" ht="19.5" customHeight="1">
      <c r="A8" s="4">
        <v>7</v>
      </c>
      <c r="B8" s="4">
        <v>513</v>
      </c>
      <c r="C8" s="4" t="s">
        <v>32</v>
      </c>
      <c r="D8" s="4" t="s">
        <v>14</v>
      </c>
      <c r="E8" s="5">
        <v>4</v>
      </c>
      <c r="F8" s="6">
        <v>31</v>
      </c>
      <c r="G8" s="6">
        <v>17923.71</v>
      </c>
      <c r="H8" s="6">
        <f t="shared" si="0"/>
        <v>27</v>
      </c>
      <c r="I8" s="5">
        <f>G8*0.1</f>
        <v>1792.371</v>
      </c>
      <c r="J8" s="5">
        <v>17</v>
      </c>
      <c r="K8" s="5">
        <v>9</v>
      </c>
      <c r="L8" s="5">
        <v>588</v>
      </c>
      <c r="M8" s="5">
        <f t="shared" si="1"/>
        <v>-8</v>
      </c>
      <c r="N8" s="5">
        <f>L8*0.13</f>
        <v>76.44</v>
      </c>
      <c r="O8" s="5">
        <f t="shared" si="2"/>
        <v>1869</v>
      </c>
    </row>
    <row r="9" spans="1:15" ht="19.5" customHeight="1">
      <c r="A9" s="4">
        <v>8</v>
      </c>
      <c r="B9" s="4">
        <v>379</v>
      </c>
      <c r="C9" s="4" t="s">
        <v>33</v>
      </c>
      <c r="D9" s="4" t="s">
        <v>14</v>
      </c>
      <c r="E9" s="5">
        <v>5</v>
      </c>
      <c r="F9" s="6">
        <v>21</v>
      </c>
      <c r="G9" s="6">
        <v>11749.93</v>
      </c>
      <c r="H9" s="6">
        <f t="shared" si="0"/>
        <v>16</v>
      </c>
      <c r="I9" s="5">
        <f>G9*0.1</f>
        <v>1174.9930000000002</v>
      </c>
      <c r="J9" s="5">
        <v>17</v>
      </c>
      <c r="K9" s="5">
        <v>26</v>
      </c>
      <c r="L9" s="5">
        <v>1764</v>
      </c>
      <c r="M9" s="5">
        <f t="shared" si="1"/>
        <v>9</v>
      </c>
      <c r="N9" s="5">
        <f>L9*0.15</f>
        <v>264.59999999999997</v>
      </c>
      <c r="O9" s="5">
        <f t="shared" si="2"/>
        <v>1440</v>
      </c>
    </row>
    <row r="10" spans="1:15" ht="19.5" customHeight="1">
      <c r="A10" s="4">
        <v>9</v>
      </c>
      <c r="B10" s="4">
        <v>102565</v>
      </c>
      <c r="C10" s="4" t="s">
        <v>34</v>
      </c>
      <c r="D10" s="4" t="s">
        <v>14</v>
      </c>
      <c r="E10" s="5">
        <v>4</v>
      </c>
      <c r="F10" s="6">
        <v>3.125</v>
      </c>
      <c r="G10" s="6">
        <v>2026.98</v>
      </c>
      <c r="H10" s="6">
        <f t="shared" si="0"/>
        <v>-0.875</v>
      </c>
      <c r="I10" s="5">
        <f>G10*0.08</f>
        <v>162.1584</v>
      </c>
      <c r="J10" s="5">
        <v>17</v>
      </c>
      <c r="K10" s="5">
        <v>9</v>
      </c>
      <c r="L10" s="5">
        <v>588</v>
      </c>
      <c r="M10" s="5">
        <f t="shared" si="1"/>
        <v>-8</v>
      </c>
      <c r="N10" s="5">
        <f>L10*0.13</f>
        <v>76.44</v>
      </c>
      <c r="O10" s="5">
        <f t="shared" si="2"/>
        <v>239</v>
      </c>
    </row>
    <row r="11" spans="1:15" ht="19.5" customHeight="1">
      <c r="A11" s="4">
        <v>10</v>
      </c>
      <c r="B11" s="4">
        <v>102934</v>
      </c>
      <c r="C11" s="4" t="s">
        <v>35</v>
      </c>
      <c r="D11" s="4" t="s">
        <v>14</v>
      </c>
      <c r="E11" s="5">
        <v>4</v>
      </c>
      <c r="F11" s="6">
        <v>4.125</v>
      </c>
      <c r="G11" s="6">
        <v>2411.05</v>
      </c>
      <c r="H11" s="6">
        <f t="shared" si="0"/>
        <v>0.125</v>
      </c>
      <c r="I11" s="5">
        <f>G11*0.1</f>
        <v>241.10500000000002</v>
      </c>
      <c r="J11" s="5">
        <v>17</v>
      </c>
      <c r="K11" s="5">
        <v>3</v>
      </c>
      <c r="L11" s="5">
        <v>204.39</v>
      </c>
      <c r="M11" s="5">
        <f t="shared" si="1"/>
        <v>-14</v>
      </c>
      <c r="N11" s="5">
        <f>L11*0.13</f>
        <v>26.5707</v>
      </c>
      <c r="O11" s="5">
        <f t="shared" si="2"/>
        <v>268</v>
      </c>
    </row>
    <row r="12" spans="1:15" ht="19.5" customHeight="1">
      <c r="A12" s="4">
        <v>11</v>
      </c>
      <c r="B12" s="4">
        <v>107658</v>
      </c>
      <c r="C12" s="4" t="s">
        <v>36</v>
      </c>
      <c r="D12" s="4" t="s">
        <v>14</v>
      </c>
      <c r="E12" s="5">
        <v>4</v>
      </c>
      <c r="F12" s="6">
        <v>2</v>
      </c>
      <c r="G12" s="6">
        <v>1156</v>
      </c>
      <c r="H12" s="6">
        <f t="shared" si="0"/>
        <v>-2</v>
      </c>
      <c r="I12" s="5">
        <f>G12*0.08</f>
        <v>92.48</v>
      </c>
      <c r="J12" s="5">
        <v>17</v>
      </c>
      <c r="K12" s="5">
        <v>3</v>
      </c>
      <c r="L12" s="5">
        <v>196</v>
      </c>
      <c r="M12" s="5">
        <f t="shared" si="1"/>
        <v>-14</v>
      </c>
      <c r="N12" s="5">
        <f>L12*0.13</f>
        <v>25.48</v>
      </c>
      <c r="O12" s="5">
        <f t="shared" si="2"/>
        <v>118</v>
      </c>
    </row>
    <row r="13" spans="1:15" ht="19.5" customHeight="1">
      <c r="A13" s="4">
        <v>12</v>
      </c>
      <c r="B13" s="4">
        <v>105267</v>
      </c>
      <c r="C13" s="4" t="s">
        <v>37</v>
      </c>
      <c r="D13" s="4" t="s">
        <v>14</v>
      </c>
      <c r="E13" s="5">
        <v>5</v>
      </c>
      <c r="F13" s="6">
        <v>0</v>
      </c>
      <c r="G13" s="6">
        <v>0</v>
      </c>
      <c r="H13" s="6">
        <f t="shared" si="0"/>
        <v>-5</v>
      </c>
      <c r="I13" s="5">
        <f>G13*0.08</f>
        <v>0</v>
      </c>
      <c r="J13" s="5">
        <v>17</v>
      </c>
      <c r="K13" s="5">
        <v>9</v>
      </c>
      <c r="L13" s="5">
        <v>588</v>
      </c>
      <c r="M13" s="5">
        <f t="shared" si="1"/>
        <v>-8</v>
      </c>
      <c r="N13" s="5">
        <f>L13*0.13</f>
        <v>76.44</v>
      </c>
      <c r="O13" s="5">
        <f t="shared" si="2"/>
        <v>76</v>
      </c>
    </row>
    <row r="14" spans="1:15" ht="19.5" customHeight="1">
      <c r="A14" s="4">
        <v>13</v>
      </c>
      <c r="B14" s="4">
        <v>726</v>
      </c>
      <c r="C14" s="4" t="s">
        <v>38</v>
      </c>
      <c r="D14" s="4" t="s">
        <v>14</v>
      </c>
      <c r="E14" s="5">
        <v>4</v>
      </c>
      <c r="F14" s="6">
        <v>6</v>
      </c>
      <c r="G14" s="6">
        <v>3662</v>
      </c>
      <c r="H14" s="6">
        <f t="shared" si="0"/>
        <v>2</v>
      </c>
      <c r="I14" s="5">
        <f>G14*0.1</f>
        <v>366.20000000000005</v>
      </c>
      <c r="J14" s="5">
        <v>17</v>
      </c>
      <c r="K14" s="5">
        <v>27</v>
      </c>
      <c r="L14" s="5">
        <v>1802.01</v>
      </c>
      <c r="M14" s="5">
        <f t="shared" si="1"/>
        <v>10</v>
      </c>
      <c r="N14" s="5">
        <f>L14*0.15</f>
        <v>270.3015</v>
      </c>
      <c r="O14" s="5">
        <f t="shared" si="2"/>
        <v>637</v>
      </c>
    </row>
    <row r="15" spans="1:15" ht="19.5" customHeight="1">
      <c r="A15" s="4">
        <v>14</v>
      </c>
      <c r="B15" s="4">
        <v>103198</v>
      </c>
      <c r="C15" s="4" t="s">
        <v>39</v>
      </c>
      <c r="D15" s="4" t="s">
        <v>14</v>
      </c>
      <c r="E15" s="5">
        <v>5</v>
      </c>
      <c r="F15" s="6">
        <v>3</v>
      </c>
      <c r="G15" s="6">
        <v>1734</v>
      </c>
      <c r="H15" s="6">
        <f t="shared" si="0"/>
        <v>-2</v>
      </c>
      <c r="I15" s="5">
        <f>G15*0.08</f>
        <v>138.72</v>
      </c>
      <c r="J15" s="5">
        <v>17</v>
      </c>
      <c r="K15" s="5">
        <v>4</v>
      </c>
      <c r="L15" s="5">
        <v>294</v>
      </c>
      <c r="M15" s="5">
        <f t="shared" si="1"/>
        <v>-13</v>
      </c>
      <c r="N15" s="5">
        <f>L15*0.13</f>
        <v>38.22</v>
      </c>
      <c r="O15" s="5">
        <f t="shared" si="2"/>
        <v>177</v>
      </c>
    </row>
    <row r="16" spans="1:15" ht="19.5" customHeight="1">
      <c r="A16" s="4">
        <v>15</v>
      </c>
      <c r="B16" s="4">
        <v>106399</v>
      </c>
      <c r="C16" s="4" t="s">
        <v>40</v>
      </c>
      <c r="D16" s="4" t="s">
        <v>14</v>
      </c>
      <c r="E16" s="5">
        <v>4</v>
      </c>
      <c r="F16" s="6">
        <v>7</v>
      </c>
      <c r="G16" s="6">
        <v>4046</v>
      </c>
      <c r="H16" s="6">
        <f t="shared" si="0"/>
        <v>3</v>
      </c>
      <c r="I16" s="5">
        <f>G16*0.1</f>
        <v>404.6</v>
      </c>
      <c r="J16" s="5">
        <v>17</v>
      </c>
      <c r="K16" s="5">
        <v>10</v>
      </c>
      <c r="L16" s="5">
        <v>784</v>
      </c>
      <c r="M16" s="5">
        <f t="shared" si="1"/>
        <v>-7</v>
      </c>
      <c r="N16" s="5">
        <f>L16*0.13</f>
        <v>101.92</v>
      </c>
      <c r="O16" s="5">
        <f t="shared" si="2"/>
        <v>507</v>
      </c>
    </row>
    <row r="17" spans="1:15" ht="19.5" customHeight="1">
      <c r="A17" s="4">
        <v>16</v>
      </c>
      <c r="B17" s="7">
        <v>111219</v>
      </c>
      <c r="C17" s="7" t="s">
        <v>41</v>
      </c>
      <c r="D17" s="7" t="s">
        <v>14</v>
      </c>
      <c r="E17" s="5">
        <v>3</v>
      </c>
      <c r="F17" s="6">
        <v>15</v>
      </c>
      <c r="G17" s="6">
        <v>8677.78</v>
      </c>
      <c r="H17" s="6">
        <f t="shared" si="0"/>
        <v>12</v>
      </c>
      <c r="I17" s="5">
        <f>G17*0.1</f>
        <v>867.7780000000001</v>
      </c>
      <c r="J17" s="5">
        <v>13</v>
      </c>
      <c r="K17" s="5">
        <v>0</v>
      </c>
      <c r="L17" s="5">
        <v>0</v>
      </c>
      <c r="M17" s="5">
        <f t="shared" si="1"/>
        <v>-13</v>
      </c>
      <c r="N17" s="5">
        <f>L17*0.13</f>
        <v>0</v>
      </c>
      <c r="O17" s="5">
        <f t="shared" si="2"/>
        <v>868</v>
      </c>
    </row>
    <row r="18" spans="1:15" ht="19.5" customHeight="1">
      <c r="A18" s="4">
        <v>17</v>
      </c>
      <c r="B18" s="7">
        <v>359</v>
      </c>
      <c r="C18" s="7" t="s">
        <v>42</v>
      </c>
      <c r="D18" s="7" t="s">
        <v>14</v>
      </c>
      <c r="E18" s="5">
        <v>3</v>
      </c>
      <c r="F18" s="6">
        <v>1</v>
      </c>
      <c r="G18" s="6">
        <v>578</v>
      </c>
      <c r="H18" s="6">
        <f t="shared" si="0"/>
        <v>-2</v>
      </c>
      <c r="I18" s="5">
        <f>G18*0.08</f>
        <v>46.24</v>
      </c>
      <c r="J18" s="5">
        <v>13</v>
      </c>
      <c r="K18" s="5">
        <v>9</v>
      </c>
      <c r="L18" s="5">
        <v>591.04</v>
      </c>
      <c r="M18" s="5">
        <f t="shared" si="1"/>
        <v>-4</v>
      </c>
      <c r="N18" s="5">
        <f>L18*0.13</f>
        <v>76.8352</v>
      </c>
      <c r="O18" s="5">
        <f t="shared" si="2"/>
        <v>123</v>
      </c>
    </row>
    <row r="19" spans="1:15" ht="19.5" customHeight="1">
      <c r="A19" s="4">
        <v>18</v>
      </c>
      <c r="B19" s="4">
        <v>106569</v>
      </c>
      <c r="C19" s="4" t="s">
        <v>43</v>
      </c>
      <c r="D19" s="4" t="s">
        <v>14</v>
      </c>
      <c r="E19" s="5">
        <v>5</v>
      </c>
      <c r="F19" s="6">
        <v>6</v>
      </c>
      <c r="G19" s="6">
        <v>3662</v>
      </c>
      <c r="H19" s="6">
        <f t="shared" si="0"/>
        <v>1</v>
      </c>
      <c r="I19" s="5">
        <f>G19*0.1</f>
        <v>366.20000000000005</v>
      </c>
      <c r="J19" s="5">
        <v>13</v>
      </c>
      <c r="K19" s="5">
        <v>12</v>
      </c>
      <c r="L19" s="5">
        <v>784</v>
      </c>
      <c r="M19" s="5">
        <f t="shared" si="1"/>
        <v>-1</v>
      </c>
      <c r="N19" s="5">
        <f>L19*0.13</f>
        <v>101.92</v>
      </c>
      <c r="O19" s="5">
        <f t="shared" si="2"/>
        <v>468</v>
      </c>
    </row>
    <row r="20" spans="1:15" ht="19.5" customHeight="1">
      <c r="A20" s="4">
        <v>19</v>
      </c>
      <c r="B20" s="4">
        <v>311</v>
      </c>
      <c r="C20" s="4" t="s">
        <v>44</v>
      </c>
      <c r="D20" s="4" t="s">
        <v>14</v>
      </c>
      <c r="E20" s="5">
        <v>3</v>
      </c>
      <c r="F20" s="6">
        <v>4</v>
      </c>
      <c r="G20" s="6">
        <v>2312</v>
      </c>
      <c r="H20" s="6">
        <f t="shared" si="0"/>
        <v>1</v>
      </c>
      <c r="I20" s="5">
        <f>G20*0.1</f>
        <v>231.20000000000002</v>
      </c>
      <c r="J20" s="5">
        <v>13</v>
      </c>
      <c r="K20" s="5">
        <v>37</v>
      </c>
      <c r="L20" s="5">
        <v>2533.46</v>
      </c>
      <c r="M20" s="5">
        <f t="shared" si="1"/>
        <v>24</v>
      </c>
      <c r="N20" s="5">
        <f>L20*0.15</f>
        <v>380.019</v>
      </c>
      <c r="O20" s="5">
        <f t="shared" si="2"/>
        <v>611</v>
      </c>
    </row>
    <row r="21" spans="1:15" ht="19.5" customHeight="1">
      <c r="A21" s="4">
        <v>20</v>
      </c>
      <c r="B21" s="4">
        <v>745</v>
      </c>
      <c r="C21" s="4" t="s">
        <v>45</v>
      </c>
      <c r="D21" s="4" t="s">
        <v>14</v>
      </c>
      <c r="E21" s="5">
        <v>3</v>
      </c>
      <c r="F21" s="6">
        <v>0</v>
      </c>
      <c r="G21" s="6">
        <v>0</v>
      </c>
      <c r="H21" s="6">
        <f t="shared" si="0"/>
        <v>-3</v>
      </c>
      <c r="I21" s="5">
        <f>G21*0.08</f>
        <v>0</v>
      </c>
      <c r="J21" s="5">
        <v>13</v>
      </c>
      <c r="K21" s="5">
        <v>12</v>
      </c>
      <c r="L21" s="5">
        <v>784.25</v>
      </c>
      <c r="M21" s="5">
        <f t="shared" si="1"/>
        <v>-1</v>
      </c>
      <c r="N21" s="5">
        <f>L21*0.13</f>
        <v>101.9525</v>
      </c>
      <c r="O21" s="5">
        <f t="shared" si="2"/>
        <v>102</v>
      </c>
    </row>
    <row r="22" spans="1:15" ht="19.5" customHeight="1">
      <c r="A22" s="4">
        <v>21</v>
      </c>
      <c r="B22" s="4">
        <v>752</v>
      </c>
      <c r="C22" s="4" t="s">
        <v>46</v>
      </c>
      <c r="D22" s="4" t="s">
        <v>14</v>
      </c>
      <c r="E22" s="5">
        <v>5</v>
      </c>
      <c r="F22" s="6">
        <v>7</v>
      </c>
      <c r="G22" s="6">
        <v>4049.89</v>
      </c>
      <c r="H22" s="6">
        <f t="shared" si="0"/>
        <v>2</v>
      </c>
      <c r="I22" s="5">
        <f>G22*0.1</f>
        <v>404.98900000000003</v>
      </c>
      <c r="J22" s="5">
        <v>13</v>
      </c>
      <c r="K22" s="5">
        <v>0</v>
      </c>
      <c r="L22" s="5">
        <v>0</v>
      </c>
      <c r="M22" s="5">
        <f t="shared" si="1"/>
        <v>-13</v>
      </c>
      <c r="N22" s="5">
        <f>L22*0.13</f>
        <v>0</v>
      </c>
      <c r="O22" s="5">
        <f t="shared" si="2"/>
        <v>405</v>
      </c>
    </row>
    <row r="23" spans="1:15" ht="19.5" customHeight="1">
      <c r="A23" s="4">
        <v>22</v>
      </c>
      <c r="B23" s="4">
        <v>727</v>
      </c>
      <c r="C23" s="4" t="s">
        <v>47</v>
      </c>
      <c r="D23" s="4" t="s">
        <v>14</v>
      </c>
      <c r="E23" s="5">
        <v>3</v>
      </c>
      <c r="F23" s="6">
        <v>6</v>
      </c>
      <c r="G23" s="6">
        <v>3468</v>
      </c>
      <c r="H23" s="6">
        <f t="shared" si="0"/>
        <v>3</v>
      </c>
      <c r="I23" s="5">
        <f>G23*0.1</f>
        <v>346.8</v>
      </c>
      <c r="J23" s="5">
        <v>13</v>
      </c>
      <c r="K23" s="5">
        <v>12</v>
      </c>
      <c r="L23" s="5">
        <v>784</v>
      </c>
      <c r="M23" s="5">
        <f t="shared" si="1"/>
        <v>-1</v>
      </c>
      <c r="N23" s="5">
        <f>L23*0.13</f>
        <v>101.92</v>
      </c>
      <c r="O23" s="5">
        <f t="shared" si="2"/>
        <v>449</v>
      </c>
    </row>
    <row r="24" spans="1:15" ht="19.5" customHeight="1">
      <c r="A24" s="4">
        <v>23</v>
      </c>
      <c r="B24" s="4">
        <v>570</v>
      </c>
      <c r="C24" s="4" t="s">
        <v>48</v>
      </c>
      <c r="D24" s="4" t="s">
        <v>14</v>
      </c>
      <c r="E24" s="5">
        <v>3</v>
      </c>
      <c r="F24" s="6">
        <v>1</v>
      </c>
      <c r="G24" s="6">
        <v>578</v>
      </c>
      <c r="H24" s="6">
        <f t="shared" si="0"/>
        <v>-2</v>
      </c>
      <c r="I24" s="5">
        <f>G24*0.08</f>
        <v>46.24</v>
      </c>
      <c r="J24" s="5">
        <v>13</v>
      </c>
      <c r="K24" s="5">
        <v>13</v>
      </c>
      <c r="L24" s="5">
        <v>882</v>
      </c>
      <c r="M24" s="5">
        <f t="shared" si="1"/>
        <v>0</v>
      </c>
      <c r="N24" s="5">
        <f>L24*0.15</f>
        <v>132.29999999999998</v>
      </c>
      <c r="O24" s="5">
        <f t="shared" si="2"/>
        <v>179</v>
      </c>
    </row>
    <row r="25" spans="1:15" ht="19.5" customHeight="1">
      <c r="A25" s="4">
        <v>24</v>
      </c>
      <c r="B25" s="4">
        <v>339</v>
      </c>
      <c r="C25" s="4" t="s">
        <v>49</v>
      </c>
      <c r="D25" s="4" t="s">
        <v>14</v>
      </c>
      <c r="E25" s="5">
        <v>3</v>
      </c>
      <c r="F25" s="6">
        <v>7</v>
      </c>
      <c r="G25" s="6">
        <v>3849.93</v>
      </c>
      <c r="H25" s="6">
        <f t="shared" si="0"/>
        <v>4</v>
      </c>
      <c r="I25" s="5">
        <f>G25*0.1</f>
        <v>384.993</v>
      </c>
      <c r="J25" s="5">
        <v>13</v>
      </c>
      <c r="K25" s="5">
        <v>17</v>
      </c>
      <c r="L25" s="5">
        <v>1176</v>
      </c>
      <c r="M25" s="5">
        <f t="shared" si="1"/>
        <v>4</v>
      </c>
      <c r="N25" s="5">
        <f>L25*0.15</f>
        <v>176.4</v>
      </c>
      <c r="O25" s="5">
        <f t="shared" si="2"/>
        <v>561</v>
      </c>
    </row>
    <row r="26" spans="1:15" ht="19.5" customHeight="1">
      <c r="A26" s="4">
        <v>25</v>
      </c>
      <c r="B26" s="4">
        <v>347</v>
      </c>
      <c r="C26" s="4" t="s">
        <v>50</v>
      </c>
      <c r="D26" s="4" t="s">
        <v>14</v>
      </c>
      <c r="E26" s="5">
        <v>3</v>
      </c>
      <c r="F26" s="6">
        <v>0</v>
      </c>
      <c r="G26" s="6">
        <v>0</v>
      </c>
      <c r="H26" s="6">
        <f t="shared" si="0"/>
        <v>-3</v>
      </c>
      <c r="I26" s="5">
        <f>G26*0.08</f>
        <v>0</v>
      </c>
      <c r="J26" s="5">
        <v>13</v>
      </c>
      <c r="K26" s="5">
        <v>0</v>
      </c>
      <c r="L26" s="5">
        <v>0</v>
      </c>
      <c r="M26" s="5">
        <f t="shared" si="1"/>
        <v>-13</v>
      </c>
      <c r="N26" s="5">
        <f aca="true" t="shared" si="3" ref="N26:N34">L26*0.13</f>
        <v>0</v>
      </c>
      <c r="O26" s="5">
        <f t="shared" si="2"/>
        <v>0</v>
      </c>
    </row>
    <row r="27" spans="1:15" ht="19.5" customHeight="1">
      <c r="A27" s="4">
        <v>26</v>
      </c>
      <c r="B27" s="7">
        <v>108277</v>
      </c>
      <c r="C27" s="7" t="s">
        <v>51</v>
      </c>
      <c r="D27" s="7" t="s">
        <v>14</v>
      </c>
      <c r="E27" s="5">
        <v>3</v>
      </c>
      <c r="F27" s="6">
        <v>1</v>
      </c>
      <c r="G27" s="6">
        <v>578</v>
      </c>
      <c r="H27" s="6">
        <f t="shared" si="0"/>
        <v>-2</v>
      </c>
      <c r="I27" s="5">
        <f>G27*0.08</f>
        <v>46.24</v>
      </c>
      <c r="J27" s="5">
        <v>13</v>
      </c>
      <c r="K27" s="5">
        <v>3</v>
      </c>
      <c r="L27" s="5">
        <v>130</v>
      </c>
      <c r="M27" s="5">
        <f t="shared" si="1"/>
        <v>-10</v>
      </c>
      <c r="N27" s="5">
        <f t="shared" si="3"/>
        <v>16.900000000000002</v>
      </c>
      <c r="O27" s="5">
        <f t="shared" si="2"/>
        <v>63</v>
      </c>
    </row>
    <row r="28" spans="1:15" ht="19.5" customHeight="1">
      <c r="A28" s="4">
        <v>27</v>
      </c>
      <c r="B28" s="7">
        <v>104429</v>
      </c>
      <c r="C28" s="7" t="s">
        <v>52</v>
      </c>
      <c r="D28" s="7" t="s">
        <v>14</v>
      </c>
      <c r="E28" s="5">
        <v>2</v>
      </c>
      <c r="F28" s="6">
        <v>0</v>
      </c>
      <c r="G28" s="6">
        <v>0</v>
      </c>
      <c r="H28" s="6">
        <f t="shared" si="0"/>
        <v>-2</v>
      </c>
      <c r="I28" s="5">
        <f>G28*0.08</f>
        <v>0</v>
      </c>
      <c r="J28" s="5">
        <v>10</v>
      </c>
      <c r="K28" s="5">
        <v>3.7346</v>
      </c>
      <c r="L28" s="5">
        <v>365.99</v>
      </c>
      <c r="M28" s="5">
        <f t="shared" si="1"/>
        <v>-6.2654</v>
      </c>
      <c r="N28" s="5">
        <f t="shared" si="3"/>
        <v>47.578700000000005</v>
      </c>
      <c r="O28" s="5">
        <f t="shared" si="2"/>
        <v>48</v>
      </c>
    </row>
    <row r="29" spans="1:15" ht="19.5" customHeight="1">
      <c r="A29" s="4">
        <v>28</v>
      </c>
      <c r="B29" s="7">
        <v>112888</v>
      </c>
      <c r="C29" s="7" t="s">
        <v>53</v>
      </c>
      <c r="D29" s="7" t="s">
        <v>14</v>
      </c>
      <c r="E29" s="5">
        <v>2</v>
      </c>
      <c r="F29" s="6">
        <v>8</v>
      </c>
      <c r="G29" s="6">
        <v>4330</v>
      </c>
      <c r="H29" s="6">
        <f t="shared" si="0"/>
        <v>6</v>
      </c>
      <c r="I29" s="5">
        <f>G29*0.1</f>
        <v>433</v>
      </c>
      <c r="J29" s="5">
        <v>10</v>
      </c>
      <c r="K29" s="5">
        <v>4</v>
      </c>
      <c r="L29" s="5">
        <v>294.01</v>
      </c>
      <c r="M29" s="5">
        <f t="shared" si="1"/>
        <v>-6</v>
      </c>
      <c r="N29" s="5">
        <f t="shared" si="3"/>
        <v>38.2213</v>
      </c>
      <c r="O29" s="5">
        <f t="shared" si="2"/>
        <v>471</v>
      </c>
    </row>
    <row r="30" spans="1:15" ht="19.5" customHeight="1">
      <c r="A30" s="4">
        <v>29</v>
      </c>
      <c r="B30" s="7">
        <v>114286</v>
      </c>
      <c r="C30" s="7" t="s">
        <v>54</v>
      </c>
      <c r="D30" s="7" t="s">
        <v>14</v>
      </c>
      <c r="E30" s="5">
        <v>2</v>
      </c>
      <c r="F30" s="6">
        <v>1</v>
      </c>
      <c r="G30" s="6">
        <v>578</v>
      </c>
      <c r="H30" s="6">
        <f t="shared" si="0"/>
        <v>-1</v>
      </c>
      <c r="I30" s="5">
        <f>G30*0.08</f>
        <v>46.24</v>
      </c>
      <c r="J30" s="5">
        <v>10</v>
      </c>
      <c r="K30" s="5">
        <v>7</v>
      </c>
      <c r="L30" s="5">
        <v>458.39</v>
      </c>
      <c r="M30" s="5">
        <f t="shared" si="1"/>
        <v>-3</v>
      </c>
      <c r="N30" s="5">
        <f t="shared" si="3"/>
        <v>59.5907</v>
      </c>
      <c r="O30" s="5">
        <f t="shared" si="2"/>
        <v>106</v>
      </c>
    </row>
    <row r="31" spans="1:15" ht="19.5" customHeight="1">
      <c r="A31" s="4">
        <v>30</v>
      </c>
      <c r="B31" s="4">
        <v>112415</v>
      </c>
      <c r="C31" s="4" t="s">
        <v>55</v>
      </c>
      <c r="D31" s="4" t="s">
        <v>14</v>
      </c>
      <c r="E31" s="5">
        <v>2</v>
      </c>
      <c r="F31" s="6">
        <v>2</v>
      </c>
      <c r="G31" s="6">
        <v>1350</v>
      </c>
      <c r="H31" s="6">
        <f t="shared" si="0"/>
        <v>0</v>
      </c>
      <c r="I31" s="5">
        <f>G31*0.1</f>
        <v>135</v>
      </c>
      <c r="J31" s="5">
        <v>10</v>
      </c>
      <c r="K31" s="5">
        <v>0</v>
      </c>
      <c r="L31" s="5">
        <v>0</v>
      </c>
      <c r="M31" s="5">
        <f t="shared" si="1"/>
        <v>-10</v>
      </c>
      <c r="N31" s="5">
        <f t="shared" si="3"/>
        <v>0</v>
      </c>
      <c r="O31" s="5">
        <f t="shared" si="2"/>
        <v>135</v>
      </c>
    </row>
    <row r="32" spans="1:15" ht="19.5" customHeight="1">
      <c r="A32" s="4">
        <v>31</v>
      </c>
      <c r="B32" s="4">
        <v>113298</v>
      </c>
      <c r="C32" s="4" t="s">
        <v>56</v>
      </c>
      <c r="D32" s="4" t="s">
        <v>14</v>
      </c>
      <c r="E32" s="5">
        <v>2</v>
      </c>
      <c r="F32" s="6">
        <v>4</v>
      </c>
      <c r="G32" s="6">
        <v>2116</v>
      </c>
      <c r="H32" s="6">
        <f t="shared" si="0"/>
        <v>2</v>
      </c>
      <c r="I32" s="5">
        <f>G32*0.1</f>
        <v>211.60000000000002</v>
      </c>
      <c r="J32" s="5">
        <v>10</v>
      </c>
      <c r="K32" s="5">
        <v>0</v>
      </c>
      <c r="L32" s="5">
        <v>0</v>
      </c>
      <c r="M32" s="5">
        <f t="shared" si="1"/>
        <v>-10</v>
      </c>
      <c r="N32" s="5">
        <f t="shared" si="3"/>
        <v>0</v>
      </c>
      <c r="O32" s="5">
        <f t="shared" si="2"/>
        <v>212</v>
      </c>
    </row>
    <row r="33" spans="1:15" ht="19.5" customHeight="1">
      <c r="A33" s="4">
        <v>32</v>
      </c>
      <c r="B33" s="4">
        <v>113025</v>
      </c>
      <c r="C33" s="4" t="s">
        <v>57</v>
      </c>
      <c r="D33" s="4" t="s">
        <v>14</v>
      </c>
      <c r="E33" s="5">
        <v>2</v>
      </c>
      <c r="F33" s="6">
        <v>9</v>
      </c>
      <c r="G33" s="6">
        <v>5005.93</v>
      </c>
      <c r="H33" s="6">
        <f t="shared" si="0"/>
        <v>7</v>
      </c>
      <c r="I33" s="5">
        <f>G33*0.1</f>
        <v>500.5930000000001</v>
      </c>
      <c r="J33" s="5">
        <v>10</v>
      </c>
      <c r="K33" s="5">
        <v>0</v>
      </c>
      <c r="L33" s="5">
        <v>0</v>
      </c>
      <c r="M33" s="5">
        <f t="shared" si="1"/>
        <v>-10</v>
      </c>
      <c r="N33" s="5">
        <f t="shared" si="3"/>
        <v>0</v>
      </c>
      <c r="O33" s="5">
        <f t="shared" si="2"/>
        <v>501</v>
      </c>
    </row>
    <row r="34" spans="1:15" ht="19.5" customHeight="1">
      <c r="A34" s="4">
        <v>33</v>
      </c>
      <c r="B34" s="4">
        <v>113833</v>
      </c>
      <c r="C34" s="4" t="s">
        <v>58</v>
      </c>
      <c r="D34" s="4" t="s">
        <v>14</v>
      </c>
      <c r="E34" s="5">
        <v>2</v>
      </c>
      <c r="F34" s="6">
        <v>0</v>
      </c>
      <c r="G34" s="6">
        <v>0</v>
      </c>
      <c r="H34" s="6">
        <f t="shared" si="0"/>
        <v>-2</v>
      </c>
      <c r="I34" s="5">
        <f>G34*0.08</f>
        <v>0</v>
      </c>
      <c r="J34" s="5">
        <v>10</v>
      </c>
      <c r="K34" s="5">
        <v>0</v>
      </c>
      <c r="L34" s="5">
        <v>0</v>
      </c>
      <c r="M34" s="5">
        <f t="shared" si="1"/>
        <v>-10</v>
      </c>
      <c r="N34" s="5">
        <f t="shared" si="3"/>
        <v>0</v>
      </c>
      <c r="O34" s="5">
        <f t="shared" si="2"/>
        <v>0</v>
      </c>
    </row>
    <row r="35" spans="1:15" ht="19.5" customHeight="1">
      <c r="A35" s="4">
        <v>34</v>
      </c>
      <c r="B35" s="4">
        <v>307</v>
      </c>
      <c r="C35" s="4" t="s">
        <v>59</v>
      </c>
      <c r="D35" s="4" t="s">
        <v>60</v>
      </c>
      <c r="E35" s="5">
        <v>20</v>
      </c>
      <c r="F35" s="6">
        <v>127.12</v>
      </c>
      <c r="G35" s="6">
        <v>73602.52</v>
      </c>
      <c r="H35" s="6">
        <f aca="true" t="shared" si="4" ref="H35:H66">F35-E35</f>
        <v>107.12</v>
      </c>
      <c r="I35" s="5">
        <f>G35*0.1</f>
        <v>7360.252</v>
      </c>
      <c r="J35" s="5">
        <v>127</v>
      </c>
      <c r="K35" s="5">
        <v>147</v>
      </c>
      <c r="L35" s="5">
        <v>10071.64</v>
      </c>
      <c r="M35" s="5">
        <f aca="true" t="shared" si="5" ref="M35:M66">K35-J35</f>
        <v>20</v>
      </c>
      <c r="N35" s="5">
        <f>L35*0.15</f>
        <v>1510.7459999999999</v>
      </c>
      <c r="O35" s="5">
        <f aca="true" t="shared" si="6" ref="O35:O66">ROUND(I35+N35,0)</f>
        <v>8871</v>
      </c>
    </row>
    <row r="36" spans="1:15" ht="19.5" customHeight="1">
      <c r="A36" s="4">
        <v>35</v>
      </c>
      <c r="B36" s="4">
        <v>742</v>
      </c>
      <c r="C36" s="4" t="s">
        <v>61</v>
      </c>
      <c r="D36" s="4" t="s">
        <v>60</v>
      </c>
      <c r="E36" s="5">
        <v>5</v>
      </c>
      <c r="F36" s="6">
        <v>2</v>
      </c>
      <c r="G36" s="6">
        <v>1142.96</v>
      </c>
      <c r="H36" s="6">
        <f t="shared" si="4"/>
        <v>-3</v>
      </c>
      <c r="I36" s="5">
        <f>G36*0.08</f>
        <v>91.4368</v>
      </c>
      <c r="J36" s="5">
        <v>25</v>
      </c>
      <c r="K36" s="5">
        <v>36</v>
      </c>
      <c r="L36" s="5">
        <v>2352</v>
      </c>
      <c r="M36" s="5">
        <f t="shared" si="5"/>
        <v>11</v>
      </c>
      <c r="N36" s="5">
        <f>L36*0.15</f>
        <v>352.8</v>
      </c>
      <c r="O36" s="5">
        <f t="shared" si="6"/>
        <v>444</v>
      </c>
    </row>
    <row r="37" spans="1:15" ht="19.5" customHeight="1">
      <c r="A37" s="4">
        <v>36</v>
      </c>
      <c r="B37" s="4">
        <v>106066</v>
      </c>
      <c r="C37" s="4" t="s">
        <v>62</v>
      </c>
      <c r="D37" s="4" t="s">
        <v>60</v>
      </c>
      <c r="E37" s="5">
        <v>4</v>
      </c>
      <c r="F37" s="6">
        <v>8</v>
      </c>
      <c r="G37" s="6">
        <v>4624</v>
      </c>
      <c r="H37" s="6">
        <f t="shared" si="4"/>
        <v>4</v>
      </c>
      <c r="I37" s="5">
        <f>G37*0.1</f>
        <v>462.40000000000003</v>
      </c>
      <c r="J37" s="5">
        <v>17</v>
      </c>
      <c r="K37" s="5">
        <v>24</v>
      </c>
      <c r="L37" s="5">
        <v>1764</v>
      </c>
      <c r="M37" s="5">
        <f t="shared" si="5"/>
        <v>7</v>
      </c>
      <c r="N37" s="5">
        <f>L37*0.15</f>
        <v>264.59999999999997</v>
      </c>
      <c r="O37" s="5">
        <f t="shared" si="6"/>
        <v>727</v>
      </c>
    </row>
    <row r="38" spans="1:15" ht="19.5" customHeight="1">
      <c r="A38" s="4">
        <v>37</v>
      </c>
      <c r="B38" s="4">
        <v>750</v>
      </c>
      <c r="C38" s="4" t="s">
        <v>63</v>
      </c>
      <c r="D38" s="4" t="s">
        <v>64</v>
      </c>
      <c r="E38" s="5">
        <v>6</v>
      </c>
      <c r="F38" s="6">
        <v>19</v>
      </c>
      <c r="G38" s="6">
        <v>11577.89</v>
      </c>
      <c r="H38" s="6">
        <f t="shared" si="4"/>
        <v>13</v>
      </c>
      <c r="I38" s="5">
        <f>G38*0.1</f>
        <v>1157.789</v>
      </c>
      <c r="J38" s="5">
        <v>32</v>
      </c>
      <c r="K38" s="5">
        <v>26</v>
      </c>
      <c r="L38" s="5">
        <v>1764.03</v>
      </c>
      <c r="M38" s="5">
        <f t="shared" si="5"/>
        <v>-6</v>
      </c>
      <c r="N38" s="5">
        <f>L38*0.13</f>
        <v>229.3239</v>
      </c>
      <c r="O38" s="5">
        <f t="shared" si="6"/>
        <v>1387</v>
      </c>
    </row>
    <row r="39" spans="1:15" ht="19.5" customHeight="1">
      <c r="A39" s="4">
        <v>38</v>
      </c>
      <c r="B39" s="4">
        <v>571</v>
      </c>
      <c r="C39" s="4" t="s">
        <v>65</v>
      </c>
      <c r="D39" s="4" t="s">
        <v>64</v>
      </c>
      <c r="E39" s="5">
        <v>9</v>
      </c>
      <c r="F39" s="6">
        <v>2</v>
      </c>
      <c r="G39" s="6">
        <v>1156</v>
      </c>
      <c r="H39" s="6">
        <f t="shared" si="4"/>
        <v>-7</v>
      </c>
      <c r="I39" s="5">
        <f>G39*0.08</f>
        <v>92.48</v>
      </c>
      <c r="J39" s="5">
        <v>28</v>
      </c>
      <c r="K39" s="5">
        <v>30</v>
      </c>
      <c r="L39" s="5">
        <v>2058</v>
      </c>
      <c r="M39" s="5">
        <f t="shared" si="5"/>
        <v>2</v>
      </c>
      <c r="N39" s="5">
        <f>L39*0.15</f>
        <v>308.7</v>
      </c>
      <c r="O39" s="5">
        <f t="shared" si="6"/>
        <v>401</v>
      </c>
    </row>
    <row r="40" spans="1:15" ht="19.5" customHeight="1">
      <c r="A40" s="4">
        <v>39</v>
      </c>
      <c r="B40" s="4">
        <v>712</v>
      </c>
      <c r="C40" s="4" t="s">
        <v>66</v>
      </c>
      <c r="D40" s="4" t="s">
        <v>64</v>
      </c>
      <c r="E40" s="5">
        <v>5</v>
      </c>
      <c r="F40" s="6">
        <v>11</v>
      </c>
      <c r="G40" s="6">
        <v>6358</v>
      </c>
      <c r="H40" s="6">
        <f t="shared" si="4"/>
        <v>6</v>
      </c>
      <c r="I40" s="5">
        <f>G40*0.1</f>
        <v>635.8000000000001</v>
      </c>
      <c r="J40" s="5">
        <v>28</v>
      </c>
      <c r="K40" s="5">
        <v>15</v>
      </c>
      <c r="L40" s="5">
        <v>1078</v>
      </c>
      <c r="M40" s="5">
        <f t="shared" si="5"/>
        <v>-13</v>
      </c>
      <c r="N40" s="5">
        <f>L40*0.13</f>
        <v>140.14000000000001</v>
      </c>
      <c r="O40" s="5">
        <f t="shared" si="6"/>
        <v>776</v>
      </c>
    </row>
    <row r="41" spans="1:15" ht="19.5" customHeight="1">
      <c r="A41" s="4">
        <v>40</v>
      </c>
      <c r="B41" s="4">
        <v>707</v>
      </c>
      <c r="C41" s="4" t="s">
        <v>67</v>
      </c>
      <c r="D41" s="4" t="s">
        <v>64</v>
      </c>
      <c r="E41" s="5">
        <v>5</v>
      </c>
      <c r="F41" s="6">
        <v>11</v>
      </c>
      <c r="G41" s="6">
        <v>6738.14</v>
      </c>
      <c r="H41" s="6">
        <f t="shared" si="4"/>
        <v>6</v>
      </c>
      <c r="I41" s="5">
        <f>G41*0.1</f>
        <v>673.8140000000001</v>
      </c>
      <c r="J41" s="5">
        <v>25</v>
      </c>
      <c r="K41" s="5">
        <v>9</v>
      </c>
      <c r="L41" s="5">
        <v>587.04</v>
      </c>
      <c r="M41" s="5">
        <f t="shared" si="5"/>
        <v>-16</v>
      </c>
      <c r="N41" s="5">
        <f>L41*0.13</f>
        <v>76.3152</v>
      </c>
      <c r="O41" s="5">
        <f t="shared" si="6"/>
        <v>750</v>
      </c>
    </row>
    <row r="42" spans="1:15" ht="19.5" customHeight="1">
      <c r="A42" s="4">
        <v>41</v>
      </c>
      <c r="B42" s="4">
        <v>546</v>
      </c>
      <c r="C42" s="4" t="s">
        <v>68</v>
      </c>
      <c r="D42" s="4" t="s">
        <v>64</v>
      </c>
      <c r="E42" s="5">
        <v>5</v>
      </c>
      <c r="F42" s="6">
        <v>13</v>
      </c>
      <c r="G42" s="6">
        <v>7317.93</v>
      </c>
      <c r="H42" s="6">
        <f t="shared" si="4"/>
        <v>8</v>
      </c>
      <c r="I42" s="5">
        <f>G42*0.1</f>
        <v>731.7930000000001</v>
      </c>
      <c r="J42" s="5">
        <v>25</v>
      </c>
      <c r="K42" s="5">
        <v>36</v>
      </c>
      <c r="L42" s="5">
        <v>2450</v>
      </c>
      <c r="M42" s="5">
        <f t="shared" si="5"/>
        <v>11</v>
      </c>
      <c r="N42" s="5">
        <f>L42*0.15</f>
        <v>367.5</v>
      </c>
      <c r="O42" s="5">
        <f t="shared" si="6"/>
        <v>1099</v>
      </c>
    </row>
    <row r="43" spans="1:15" ht="19.5" customHeight="1">
      <c r="A43" s="4">
        <v>42</v>
      </c>
      <c r="B43" s="4">
        <v>387</v>
      </c>
      <c r="C43" s="4" t="s">
        <v>69</v>
      </c>
      <c r="D43" s="4" t="s">
        <v>64</v>
      </c>
      <c r="E43" s="5">
        <v>5</v>
      </c>
      <c r="F43" s="6">
        <v>9</v>
      </c>
      <c r="G43" s="6">
        <v>5396</v>
      </c>
      <c r="H43" s="6">
        <f t="shared" si="4"/>
        <v>4</v>
      </c>
      <c r="I43" s="5">
        <f>G43*0.1</f>
        <v>539.6</v>
      </c>
      <c r="J43" s="5">
        <v>25</v>
      </c>
      <c r="K43" s="5">
        <v>3</v>
      </c>
      <c r="L43" s="5">
        <v>196</v>
      </c>
      <c r="M43" s="5">
        <f t="shared" si="5"/>
        <v>-22</v>
      </c>
      <c r="N43" s="5">
        <f>L43*0.13</f>
        <v>25.48</v>
      </c>
      <c r="O43" s="5">
        <f t="shared" si="6"/>
        <v>565</v>
      </c>
    </row>
    <row r="44" spans="1:15" ht="19.5" customHeight="1">
      <c r="A44" s="4">
        <v>43</v>
      </c>
      <c r="B44" s="4">
        <v>737</v>
      </c>
      <c r="C44" s="4" t="s">
        <v>70</v>
      </c>
      <c r="D44" s="4" t="s">
        <v>64</v>
      </c>
      <c r="E44" s="5">
        <v>6</v>
      </c>
      <c r="F44" s="6">
        <v>18</v>
      </c>
      <c r="G44" s="6">
        <v>10104</v>
      </c>
      <c r="H44" s="6">
        <f t="shared" si="4"/>
        <v>12</v>
      </c>
      <c r="I44" s="5">
        <f>G44*0.1</f>
        <v>1010.4000000000001</v>
      </c>
      <c r="J44" s="5">
        <v>17</v>
      </c>
      <c r="K44" s="5">
        <v>29</v>
      </c>
      <c r="L44" s="5">
        <v>1960.03</v>
      </c>
      <c r="M44" s="5">
        <f t="shared" si="5"/>
        <v>12</v>
      </c>
      <c r="N44" s="5">
        <f>L44*0.15</f>
        <v>294.0045</v>
      </c>
      <c r="O44" s="5">
        <f t="shared" si="6"/>
        <v>1304</v>
      </c>
    </row>
    <row r="45" spans="1:15" ht="19.5" customHeight="1">
      <c r="A45" s="4">
        <v>44</v>
      </c>
      <c r="B45" s="4">
        <v>377</v>
      </c>
      <c r="C45" s="4" t="s">
        <v>71</v>
      </c>
      <c r="D45" s="4" t="s">
        <v>64</v>
      </c>
      <c r="E45" s="5">
        <v>4</v>
      </c>
      <c r="F45" s="6">
        <v>0</v>
      </c>
      <c r="G45" s="6">
        <v>0</v>
      </c>
      <c r="H45" s="6">
        <f t="shared" si="4"/>
        <v>-4</v>
      </c>
      <c r="I45" s="5">
        <f>G45*0.08</f>
        <v>0</v>
      </c>
      <c r="J45" s="5">
        <v>17</v>
      </c>
      <c r="K45" s="5">
        <v>0</v>
      </c>
      <c r="L45" s="5">
        <v>0</v>
      </c>
      <c r="M45" s="5">
        <f t="shared" si="5"/>
        <v>-17</v>
      </c>
      <c r="N45" s="5">
        <f>L45*0.13</f>
        <v>0</v>
      </c>
      <c r="O45" s="5">
        <f t="shared" si="6"/>
        <v>0</v>
      </c>
    </row>
    <row r="46" spans="1:15" ht="19.5" customHeight="1">
      <c r="A46" s="4">
        <v>45</v>
      </c>
      <c r="B46" s="4">
        <v>724</v>
      </c>
      <c r="C46" s="4" t="s">
        <v>72</v>
      </c>
      <c r="D46" s="4" t="s">
        <v>64</v>
      </c>
      <c r="E46" s="5">
        <v>5</v>
      </c>
      <c r="F46" s="6">
        <v>0</v>
      </c>
      <c r="G46" s="6">
        <v>0</v>
      </c>
      <c r="H46" s="6">
        <f t="shared" si="4"/>
        <v>-5</v>
      </c>
      <c r="I46" s="5">
        <f>G46*0.08</f>
        <v>0</v>
      </c>
      <c r="J46" s="5">
        <v>17</v>
      </c>
      <c r="K46" s="5">
        <v>16</v>
      </c>
      <c r="L46" s="5">
        <v>1078</v>
      </c>
      <c r="M46" s="5">
        <f t="shared" si="5"/>
        <v>-1</v>
      </c>
      <c r="N46" s="5">
        <f>L46*0.13</f>
        <v>140.14000000000001</v>
      </c>
      <c r="O46" s="5">
        <f t="shared" si="6"/>
        <v>140</v>
      </c>
    </row>
    <row r="47" spans="1:15" ht="19.5" customHeight="1">
      <c r="A47" s="4">
        <v>46</v>
      </c>
      <c r="B47" s="4">
        <v>105751</v>
      </c>
      <c r="C47" s="4" t="s">
        <v>73</v>
      </c>
      <c r="D47" s="4" t="s">
        <v>64</v>
      </c>
      <c r="E47" s="5">
        <v>4</v>
      </c>
      <c r="F47" s="6">
        <v>8</v>
      </c>
      <c r="G47" s="6">
        <v>4624</v>
      </c>
      <c r="H47" s="6">
        <f t="shared" si="4"/>
        <v>4</v>
      </c>
      <c r="I47" s="5">
        <f>G47*0.1</f>
        <v>462.40000000000003</v>
      </c>
      <c r="J47" s="5">
        <v>17</v>
      </c>
      <c r="K47" s="5">
        <v>46</v>
      </c>
      <c r="L47" s="5">
        <v>3136</v>
      </c>
      <c r="M47" s="5">
        <f t="shared" si="5"/>
        <v>29</v>
      </c>
      <c r="N47" s="5">
        <f>L47*0.15</f>
        <v>470.4</v>
      </c>
      <c r="O47" s="5">
        <f t="shared" si="6"/>
        <v>933</v>
      </c>
    </row>
    <row r="48" spans="1:15" ht="19.5" customHeight="1">
      <c r="A48" s="4">
        <v>47</v>
      </c>
      <c r="B48" s="4">
        <v>598</v>
      </c>
      <c r="C48" s="4" t="s">
        <v>74</v>
      </c>
      <c r="D48" s="4" t="s">
        <v>64</v>
      </c>
      <c r="E48" s="5">
        <v>4</v>
      </c>
      <c r="F48" s="6">
        <v>15</v>
      </c>
      <c r="G48" s="6">
        <v>8674</v>
      </c>
      <c r="H48" s="6">
        <f t="shared" si="4"/>
        <v>11</v>
      </c>
      <c r="I48" s="5">
        <f>G48*0.1</f>
        <v>867.4000000000001</v>
      </c>
      <c r="J48" s="5">
        <v>17</v>
      </c>
      <c r="K48" s="5">
        <v>17</v>
      </c>
      <c r="L48" s="5">
        <v>1271</v>
      </c>
      <c r="M48" s="5">
        <f t="shared" si="5"/>
        <v>0</v>
      </c>
      <c r="N48" s="5">
        <f>L48*0.15</f>
        <v>190.65</v>
      </c>
      <c r="O48" s="5">
        <f t="shared" si="6"/>
        <v>1058</v>
      </c>
    </row>
    <row r="49" spans="1:15" ht="19.5" customHeight="1">
      <c r="A49" s="4">
        <v>48</v>
      </c>
      <c r="B49" s="4">
        <v>103639</v>
      </c>
      <c r="C49" s="4" t="s">
        <v>75</v>
      </c>
      <c r="D49" s="4" t="s">
        <v>64</v>
      </c>
      <c r="E49" s="5">
        <v>3</v>
      </c>
      <c r="F49" s="6">
        <v>23</v>
      </c>
      <c r="G49" s="6">
        <v>13305.67</v>
      </c>
      <c r="H49" s="6">
        <f t="shared" si="4"/>
        <v>20</v>
      </c>
      <c r="I49" s="5">
        <f>G49*0.1</f>
        <v>1330.567</v>
      </c>
      <c r="J49" s="5">
        <v>13</v>
      </c>
      <c r="K49" s="5">
        <v>45</v>
      </c>
      <c r="L49" s="5">
        <v>3088</v>
      </c>
      <c r="M49" s="5">
        <f t="shared" si="5"/>
        <v>32</v>
      </c>
      <c r="N49" s="5">
        <f>L49*0.15</f>
        <v>463.2</v>
      </c>
      <c r="O49" s="5">
        <f t="shared" si="6"/>
        <v>1794</v>
      </c>
    </row>
    <row r="50" spans="1:15" ht="19.5" customHeight="1">
      <c r="A50" s="4">
        <v>49</v>
      </c>
      <c r="B50" s="4">
        <v>399</v>
      </c>
      <c r="C50" s="4" t="s">
        <v>76</v>
      </c>
      <c r="D50" s="4" t="s">
        <v>64</v>
      </c>
      <c r="E50" s="5">
        <v>5</v>
      </c>
      <c r="F50" s="6">
        <v>34</v>
      </c>
      <c r="G50" s="6">
        <v>19667.56</v>
      </c>
      <c r="H50" s="6">
        <f t="shared" si="4"/>
        <v>29</v>
      </c>
      <c r="I50" s="5">
        <f>G50*0.1</f>
        <v>1966.7560000000003</v>
      </c>
      <c r="J50" s="5">
        <v>13</v>
      </c>
      <c r="K50" s="5">
        <v>0</v>
      </c>
      <c r="L50" s="5">
        <v>0</v>
      </c>
      <c r="M50" s="5">
        <f t="shared" si="5"/>
        <v>-13</v>
      </c>
      <c r="N50" s="5">
        <f>L50*0.13</f>
        <v>0</v>
      </c>
      <c r="O50" s="5">
        <f t="shared" si="6"/>
        <v>1967</v>
      </c>
    </row>
    <row r="51" spans="1:15" ht="19.5" customHeight="1">
      <c r="A51" s="4">
        <v>50</v>
      </c>
      <c r="B51" s="4">
        <v>743</v>
      </c>
      <c r="C51" s="4" t="s">
        <v>77</v>
      </c>
      <c r="D51" s="4" t="s">
        <v>64</v>
      </c>
      <c r="E51" s="5">
        <v>3</v>
      </c>
      <c r="F51" s="6">
        <v>1</v>
      </c>
      <c r="G51" s="6">
        <v>578</v>
      </c>
      <c r="H51" s="6">
        <f t="shared" si="4"/>
        <v>-2</v>
      </c>
      <c r="I51" s="5">
        <f aca="true" t="shared" si="7" ref="I51:I56">G51*0.08</f>
        <v>46.24</v>
      </c>
      <c r="J51" s="5">
        <v>13</v>
      </c>
      <c r="K51" s="5">
        <v>22</v>
      </c>
      <c r="L51" s="5">
        <v>1481.83</v>
      </c>
      <c r="M51" s="5">
        <f t="shared" si="5"/>
        <v>9</v>
      </c>
      <c r="N51" s="5">
        <f>L51*0.15</f>
        <v>222.2745</v>
      </c>
      <c r="O51" s="5">
        <f t="shared" si="6"/>
        <v>269</v>
      </c>
    </row>
    <row r="52" spans="1:15" ht="19.5" customHeight="1">
      <c r="A52" s="4">
        <v>51</v>
      </c>
      <c r="B52" s="4">
        <v>740</v>
      </c>
      <c r="C52" s="4" t="s">
        <v>78</v>
      </c>
      <c r="D52" s="4" t="s">
        <v>64</v>
      </c>
      <c r="E52" s="5">
        <v>3</v>
      </c>
      <c r="F52" s="6">
        <v>0</v>
      </c>
      <c r="G52" s="6">
        <v>0</v>
      </c>
      <c r="H52" s="6">
        <f t="shared" si="4"/>
        <v>-3</v>
      </c>
      <c r="I52" s="5">
        <f t="shared" si="7"/>
        <v>0</v>
      </c>
      <c r="J52" s="5">
        <v>13</v>
      </c>
      <c r="K52" s="5">
        <v>19</v>
      </c>
      <c r="L52" s="5">
        <v>1274</v>
      </c>
      <c r="M52" s="5">
        <f t="shared" si="5"/>
        <v>6</v>
      </c>
      <c r="N52" s="5">
        <f>L52*0.15</f>
        <v>191.1</v>
      </c>
      <c r="O52" s="5">
        <f t="shared" si="6"/>
        <v>191</v>
      </c>
    </row>
    <row r="53" spans="1:15" ht="19.5" customHeight="1">
      <c r="A53" s="4">
        <v>52</v>
      </c>
      <c r="B53" s="4">
        <v>733</v>
      </c>
      <c r="C53" s="4" t="s">
        <v>79</v>
      </c>
      <c r="D53" s="4" t="s">
        <v>64</v>
      </c>
      <c r="E53" s="5">
        <v>3</v>
      </c>
      <c r="F53" s="6">
        <v>0</v>
      </c>
      <c r="G53" s="6">
        <v>0</v>
      </c>
      <c r="H53" s="6">
        <f t="shared" si="4"/>
        <v>-3</v>
      </c>
      <c r="I53" s="5">
        <f t="shared" si="7"/>
        <v>0</v>
      </c>
      <c r="J53" s="5">
        <v>13</v>
      </c>
      <c r="K53" s="5">
        <v>9</v>
      </c>
      <c r="L53" s="5">
        <v>588</v>
      </c>
      <c r="M53" s="5">
        <f t="shared" si="5"/>
        <v>-4</v>
      </c>
      <c r="N53" s="5">
        <f aca="true" t="shared" si="8" ref="N53:N65">L53*0.13</f>
        <v>76.44</v>
      </c>
      <c r="O53" s="5">
        <f t="shared" si="6"/>
        <v>76</v>
      </c>
    </row>
    <row r="54" spans="1:15" ht="19.5" customHeight="1">
      <c r="A54" s="4">
        <v>53</v>
      </c>
      <c r="B54" s="4">
        <v>105910</v>
      </c>
      <c r="C54" s="4" t="s">
        <v>80</v>
      </c>
      <c r="D54" s="4" t="s">
        <v>64</v>
      </c>
      <c r="E54" s="5">
        <v>3</v>
      </c>
      <c r="F54" s="6">
        <v>2</v>
      </c>
      <c r="G54" s="6">
        <v>1350</v>
      </c>
      <c r="H54" s="6">
        <f t="shared" si="4"/>
        <v>-1</v>
      </c>
      <c r="I54" s="5">
        <f t="shared" si="7"/>
        <v>108</v>
      </c>
      <c r="J54" s="5">
        <v>13</v>
      </c>
      <c r="K54" s="5">
        <v>1</v>
      </c>
      <c r="L54" s="5">
        <v>98</v>
      </c>
      <c r="M54" s="5">
        <f t="shared" si="5"/>
        <v>-12</v>
      </c>
      <c r="N54" s="5">
        <f t="shared" si="8"/>
        <v>12.74</v>
      </c>
      <c r="O54" s="5">
        <f t="shared" si="6"/>
        <v>121</v>
      </c>
    </row>
    <row r="55" spans="1:15" ht="19.5" customHeight="1">
      <c r="A55" s="4">
        <v>54</v>
      </c>
      <c r="B55" s="4">
        <v>106485</v>
      </c>
      <c r="C55" s="4" t="s">
        <v>81</v>
      </c>
      <c r="D55" s="4" t="s">
        <v>64</v>
      </c>
      <c r="E55" s="5">
        <v>3</v>
      </c>
      <c r="F55" s="6">
        <v>1</v>
      </c>
      <c r="G55" s="6">
        <v>578</v>
      </c>
      <c r="H55" s="6">
        <f t="shared" si="4"/>
        <v>-2</v>
      </c>
      <c r="I55" s="5">
        <f t="shared" si="7"/>
        <v>46.24</v>
      </c>
      <c r="J55" s="5">
        <v>13</v>
      </c>
      <c r="K55" s="5">
        <v>3</v>
      </c>
      <c r="L55" s="5">
        <v>196</v>
      </c>
      <c r="M55" s="5">
        <f t="shared" si="5"/>
        <v>-10</v>
      </c>
      <c r="N55" s="5">
        <f t="shared" si="8"/>
        <v>25.48</v>
      </c>
      <c r="O55" s="5">
        <f t="shared" si="6"/>
        <v>72</v>
      </c>
    </row>
    <row r="56" spans="1:15" ht="19.5" customHeight="1">
      <c r="A56" s="4">
        <v>55</v>
      </c>
      <c r="B56" s="4">
        <v>545</v>
      </c>
      <c r="C56" s="4" t="s">
        <v>82</v>
      </c>
      <c r="D56" s="4" t="s">
        <v>64</v>
      </c>
      <c r="E56" s="5">
        <v>3</v>
      </c>
      <c r="F56" s="6">
        <v>0</v>
      </c>
      <c r="G56" s="6">
        <v>0</v>
      </c>
      <c r="H56" s="6">
        <f t="shared" si="4"/>
        <v>-3</v>
      </c>
      <c r="I56" s="5">
        <f t="shared" si="7"/>
        <v>0</v>
      </c>
      <c r="J56" s="5">
        <v>13</v>
      </c>
      <c r="K56" s="5">
        <v>8</v>
      </c>
      <c r="L56" s="5">
        <v>588</v>
      </c>
      <c r="M56" s="5">
        <f t="shared" si="5"/>
        <v>-5</v>
      </c>
      <c r="N56" s="5">
        <f t="shared" si="8"/>
        <v>76.44</v>
      </c>
      <c r="O56" s="5">
        <f t="shared" si="6"/>
        <v>76</v>
      </c>
    </row>
    <row r="57" spans="1:15" ht="19.5" customHeight="1">
      <c r="A57" s="4">
        <v>56</v>
      </c>
      <c r="B57" s="4">
        <v>573</v>
      </c>
      <c r="C57" s="4" t="s">
        <v>83</v>
      </c>
      <c r="D57" s="4" t="s">
        <v>64</v>
      </c>
      <c r="E57" s="5">
        <v>3</v>
      </c>
      <c r="F57" s="6">
        <v>11</v>
      </c>
      <c r="G57" s="6">
        <v>6361.89</v>
      </c>
      <c r="H57" s="6">
        <f t="shared" si="4"/>
        <v>8</v>
      </c>
      <c r="I57" s="5">
        <f>G57*0.1</f>
        <v>636.1890000000001</v>
      </c>
      <c r="J57" s="5">
        <v>13</v>
      </c>
      <c r="K57" s="5">
        <v>8</v>
      </c>
      <c r="L57" s="5">
        <v>588</v>
      </c>
      <c r="M57" s="5">
        <f t="shared" si="5"/>
        <v>-5</v>
      </c>
      <c r="N57" s="5">
        <f t="shared" si="8"/>
        <v>76.44</v>
      </c>
      <c r="O57" s="5">
        <f t="shared" si="6"/>
        <v>713</v>
      </c>
    </row>
    <row r="58" spans="1:15" ht="19.5" customHeight="1">
      <c r="A58" s="4">
        <v>57</v>
      </c>
      <c r="B58" s="4">
        <v>106568</v>
      </c>
      <c r="C58" s="4" t="s">
        <v>84</v>
      </c>
      <c r="D58" s="4" t="s">
        <v>64</v>
      </c>
      <c r="E58" s="5">
        <v>2</v>
      </c>
      <c r="F58" s="6">
        <v>0</v>
      </c>
      <c r="G58" s="6">
        <v>0</v>
      </c>
      <c r="H58" s="6">
        <f t="shared" si="4"/>
        <v>-2</v>
      </c>
      <c r="I58" s="5">
        <f>G58*0.08</f>
        <v>0</v>
      </c>
      <c r="J58" s="5">
        <v>10</v>
      </c>
      <c r="K58" s="5">
        <v>3</v>
      </c>
      <c r="L58" s="5">
        <v>196</v>
      </c>
      <c r="M58" s="5">
        <f t="shared" si="5"/>
        <v>-7</v>
      </c>
      <c r="N58" s="5">
        <f t="shared" si="8"/>
        <v>25.48</v>
      </c>
      <c r="O58" s="5">
        <f t="shared" si="6"/>
        <v>25</v>
      </c>
    </row>
    <row r="59" spans="1:15" ht="19.5" customHeight="1">
      <c r="A59" s="4">
        <v>58</v>
      </c>
      <c r="B59" s="4">
        <v>105396</v>
      </c>
      <c r="C59" s="4" t="s">
        <v>85</v>
      </c>
      <c r="D59" s="4" t="s">
        <v>64</v>
      </c>
      <c r="E59" s="5">
        <v>2</v>
      </c>
      <c r="F59" s="6">
        <v>0</v>
      </c>
      <c r="G59" s="6">
        <v>0</v>
      </c>
      <c r="H59" s="6">
        <f t="shared" si="4"/>
        <v>-2</v>
      </c>
      <c r="I59" s="5">
        <f>G59*0.08</f>
        <v>0</v>
      </c>
      <c r="J59" s="5">
        <v>10</v>
      </c>
      <c r="K59" s="5">
        <v>8</v>
      </c>
      <c r="L59" s="5">
        <v>588.01</v>
      </c>
      <c r="M59" s="5">
        <f t="shared" si="5"/>
        <v>-2</v>
      </c>
      <c r="N59" s="5">
        <f t="shared" si="8"/>
        <v>76.4413</v>
      </c>
      <c r="O59" s="5">
        <f t="shared" si="6"/>
        <v>76</v>
      </c>
    </row>
    <row r="60" spans="1:15" ht="19.5" customHeight="1">
      <c r="A60" s="4">
        <v>59</v>
      </c>
      <c r="B60" s="4">
        <v>104430</v>
      </c>
      <c r="C60" s="4" t="s">
        <v>86</v>
      </c>
      <c r="D60" s="4" t="s">
        <v>64</v>
      </c>
      <c r="E60" s="5">
        <v>2</v>
      </c>
      <c r="F60" s="6">
        <v>7</v>
      </c>
      <c r="G60" s="6">
        <v>4049.89</v>
      </c>
      <c r="H60" s="6">
        <f t="shared" si="4"/>
        <v>5</v>
      </c>
      <c r="I60" s="5">
        <f>G60*0.1</f>
        <v>404.98900000000003</v>
      </c>
      <c r="J60" s="5">
        <v>10</v>
      </c>
      <c r="K60" s="5">
        <v>9</v>
      </c>
      <c r="L60" s="5">
        <v>588</v>
      </c>
      <c r="M60" s="5">
        <f t="shared" si="5"/>
        <v>-1</v>
      </c>
      <c r="N60" s="5">
        <f t="shared" si="8"/>
        <v>76.44</v>
      </c>
      <c r="O60" s="5">
        <f t="shared" si="6"/>
        <v>481</v>
      </c>
    </row>
    <row r="61" spans="1:15" ht="19.5" customHeight="1">
      <c r="A61" s="4">
        <v>60</v>
      </c>
      <c r="B61" s="4">
        <v>753</v>
      </c>
      <c r="C61" s="4" t="s">
        <v>87</v>
      </c>
      <c r="D61" s="4" t="s">
        <v>64</v>
      </c>
      <c r="E61" s="5">
        <v>2</v>
      </c>
      <c r="F61" s="6">
        <v>0</v>
      </c>
      <c r="G61" s="6">
        <v>0</v>
      </c>
      <c r="H61" s="6">
        <f t="shared" si="4"/>
        <v>-2</v>
      </c>
      <c r="I61" s="5">
        <f>G61*0.08</f>
        <v>0</v>
      </c>
      <c r="J61" s="5">
        <v>10</v>
      </c>
      <c r="K61" s="5">
        <v>4</v>
      </c>
      <c r="L61" s="5">
        <v>198</v>
      </c>
      <c r="M61" s="5">
        <f t="shared" si="5"/>
        <v>-6</v>
      </c>
      <c r="N61" s="5">
        <f t="shared" si="8"/>
        <v>25.740000000000002</v>
      </c>
      <c r="O61" s="5">
        <f t="shared" si="6"/>
        <v>26</v>
      </c>
    </row>
    <row r="62" spans="1:15" ht="19.5" customHeight="1">
      <c r="A62" s="4">
        <v>61</v>
      </c>
      <c r="B62" s="4">
        <v>114069</v>
      </c>
      <c r="C62" s="4" t="s">
        <v>88</v>
      </c>
      <c r="D62" s="4" t="s">
        <v>64</v>
      </c>
      <c r="E62" s="5">
        <v>2</v>
      </c>
      <c r="F62" s="6">
        <v>0</v>
      </c>
      <c r="G62" s="6">
        <v>0</v>
      </c>
      <c r="H62" s="6">
        <f t="shared" si="4"/>
        <v>-2</v>
      </c>
      <c r="I62" s="5">
        <f>G62*0.08</f>
        <v>0</v>
      </c>
      <c r="J62" s="5">
        <v>10</v>
      </c>
      <c r="K62" s="5">
        <v>0</v>
      </c>
      <c r="L62" s="5">
        <v>0</v>
      </c>
      <c r="M62" s="5">
        <f t="shared" si="5"/>
        <v>-10</v>
      </c>
      <c r="N62" s="5">
        <f t="shared" si="8"/>
        <v>0</v>
      </c>
      <c r="O62" s="5">
        <f t="shared" si="6"/>
        <v>0</v>
      </c>
    </row>
    <row r="63" spans="1:15" ht="19.5" customHeight="1">
      <c r="A63" s="4">
        <v>62</v>
      </c>
      <c r="B63" s="4">
        <v>113008</v>
      </c>
      <c r="C63" s="4" t="s">
        <v>89</v>
      </c>
      <c r="D63" s="4" t="s">
        <v>64</v>
      </c>
      <c r="E63" s="5">
        <v>2</v>
      </c>
      <c r="F63" s="6">
        <v>0</v>
      </c>
      <c r="G63" s="6">
        <v>0</v>
      </c>
      <c r="H63" s="6">
        <f t="shared" si="4"/>
        <v>-2</v>
      </c>
      <c r="I63" s="5">
        <f>G63*0.08</f>
        <v>0</v>
      </c>
      <c r="J63" s="5">
        <v>10</v>
      </c>
      <c r="K63" s="5">
        <v>6</v>
      </c>
      <c r="L63" s="5">
        <v>392</v>
      </c>
      <c r="M63" s="5">
        <f t="shared" si="5"/>
        <v>-4</v>
      </c>
      <c r="N63" s="5">
        <f t="shared" si="8"/>
        <v>50.96</v>
      </c>
      <c r="O63" s="5">
        <f t="shared" si="6"/>
        <v>51</v>
      </c>
    </row>
    <row r="64" spans="1:15" ht="19.5" customHeight="1">
      <c r="A64" s="4">
        <v>63</v>
      </c>
      <c r="B64" s="4">
        <v>517</v>
      </c>
      <c r="C64" s="4" t="s">
        <v>90</v>
      </c>
      <c r="D64" s="4" t="s">
        <v>91</v>
      </c>
      <c r="E64" s="5">
        <v>5</v>
      </c>
      <c r="F64" s="6">
        <v>0</v>
      </c>
      <c r="G64" s="6">
        <v>0</v>
      </c>
      <c r="H64" s="6">
        <f t="shared" si="4"/>
        <v>-5</v>
      </c>
      <c r="I64" s="5">
        <f>G64*0.08</f>
        <v>0</v>
      </c>
      <c r="J64" s="5">
        <v>25</v>
      </c>
      <c r="K64" s="5">
        <v>10</v>
      </c>
      <c r="L64" s="5">
        <v>686.03</v>
      </c>
      <c r="M64" s="5">
        <f t="shared" si="5"/>
        <v>-15</v>
      </c>
      <c r="N64" s="5">
        <f t="shared" si="8"/>
        <v>89.1839</v>
      </c>
      <c r="O64" s="5">
        <f t="shared" si="6"/>
        <v>89</v>
      </c>
    </row>
    <row r="65" spans="1:15" ht="19.5" customHeight="1">
      <c r="A65" s="4">
        <v>64</v>
      </c>
      <c r="B65" s="4">
        <v>337</v>
      </c>
      <c r="C65" s="4" t="s">
        <v>92</v>
      </c>
      <c r="D65" s="4" t="s">
        <v>91</v>
      </c>
      <c r="E65" s="5">
        <v>6</v>
      </c>
      <c r="F65" s="6">
        <v>3</v>
      </c>
      <c r="G65" s="6">
        <v>1734</v>
      </c>
      <c r="H65" s="6">
        <f t="shared" si="4"/>
        <v>-3</v>
      </c>
      <c r="I65" s="5">
        <f>G65*0.08</f>
        <v>138.72</v>
      </c>
      <c r="J65" s="5">
        <v>64</v>
      </c>
      <c r="K65" s="5">
        <v>55</v>
      </c>
      <c r="L65" s="5">
        <v>3724.03</v>
      </c>
      <c r="M65" s="5">
        <f t="shared" si="5"/>
        <v>-9</v>
      </c>
      <c r="N65" s="5">
        <f t="shared" si="8"/>
        <v>484.12390000000005</v>
      </c>
      <c r="O65" s="5">
        <f t="shared" si="6"/>
        <v>623</v>
      </c>
    </row>
    <row r="66" spans="1:15" ht="19.5" customHeight="1">
      <c r="A66" s="4">
        <v>65</v>
      </c>
      <c r="B66" s="4">
        <v>578</v>
      </c>
      <c r="C66" s="4" t="s">
        <v>93</v>
      </c>
      <c r="D66" s="4" t="s">
        <v>91</v>
      </c>
      <c r="E66" s="5">
        <v>6</v>
      </c>
      <c r="F66" s="6">
        <v>11</v>
      </c>
      <c r="G66" s="6">
        <v>5778</v>
      </c>
      <c r="H66" s="6">
        <f t="shared" si="4"/>
        <v>5</v>
      </c>
      <c r="I66" s="5">
        <f>G66*0.1</f>
        <v>577.8000000000001</v>
      </c>
      <c r="J66" s="5">
        <v>25</v>
      </c>
      <c r="K66" s="5">
        <v>29</v>
      </c>
      <c r="L66" s="5">
        <v>2058</v>
      </c>
      <c r="M66" s="5">
        <f t="shared" si="5"/>
        <v>4</v>
      </c>
      <c r="N66" s="5">
        <f>L66*0.15</f>
        <v>308.7</v>
      </c>
      <c r="O66" s="5">
        <f t="shared" si="6"/>
        <v>887</v>
      </c>
    </row>
    <row r="67" spans="1:15" ht="19.5" customHeight="1">
      <c r="A67" s="4">
        <v>66</v>
      </c>
      <c r="B67" s="4">
        <v>114685</v>
      </c>
      <c r="C67" s="4" t="s">
        <v>94</v>
      </c>
      <c r="D67" s="4" t="s">
        <v>91</v>
      </c>
      <c r="E67" s="5">
        <v>5</v>
      </c>
      <c r="F67" s="6">
        <v>3</v>
      </c>
      <c r="G67" s="6">
        <v>1955</v>
      </c>
      <c r="H67" s="6">
        <f aca="true" t="shared" si="9" ref="H67:H98">F67-E67</f>
        <v>-2</v>
      </c>
      <c r="I67" s="5">
        <f>G67*0.08</f>
        <v>156.4</v>
      </c>
      <c r="J67" s="5">
        <v>25</v>
      </c>
      <c r="K67" s="5">
        <v>0</v>
      </c>
      <c r="L67" s="5">
        <v>0</v>
      </c>
      <c r="M67" s="5">
        <f aca="true" t="shared" si="10" ref="M67:M98">K67-J67</f>
        <v>-25</v>
      </c>
      <c r="N67" s="5">
        <f>L67*0.13</f>
        <v>0</v>
      </c>
      <c r="O67" s="5">
        <f aca="true" t="shared" si="11" ref="O67:O98">ROUND(I67+N67,0)</f>
        <v>156</v>
      </c>
    </row>
    <row r="68" spans="1:15" ht="19.5" customHeight="1">
      <c r="A68" s="4">
        <v>67</v>
      </c>
      <c r="B68" s="4">
        <v>585</v>
      </c>
      <c r="C68" s="4" t="s">
        <v>95</v>
      </c>
      <c r="D68" s="4" t="s">
        <v>91</v>
      </c>
      <c r="E68" s="5">
        <v>5</v>
      </c>
      <c r="F68" s="6">
        <v>4</v>
      </c>
      <c r="G68" s="6">
        <v>2533</v>
      </c>
      <c r="H68" s="6">
        <f t="shared" si="9"/>
        <v>-1</v>
      </c>
      <c r="I68" s="5">
        <f>G68*0.08</f>
        <v>202.64000000000001</v>
      </c>
      <c r="J68" s="5">
        <v>25</v>
      </c>
      <c r="K68" s="5">
        <v>13</v>
      </c>
      <c r="L68" s="5">
        <v>980.03</v>
      </c>
      <c r="M68" s="5">
        <f t="shared" si="10"/>
        <v>-12</v>
      </c>
      <c r="N68" s="5">
        <f>L68*0.13</f>
        <v>127.40390000000001</v>
      </c>
      <c r="O68" s="5">
        <f t="shared" si="11"/>
        <v>330</v>
      </c>
    </row>
    <row r="69" spans="1:15" ht="19.5" customHeight="1">
      <c r="A69" s="4">
        <v>68</v>
      </c>
      <c r="B69" s="4">
        <v>747</v>
      </c>
      <c r="C69" s="4" t="s">
        <v>96</v>
      </c>
      <c r="D69" s="4" t="s">
        <v>91</v>
      </c>
      <c r="E69" s="5">
        <v>5</v>
      </c>
      <c r="F69" s="6">
        <v>0</v>
      </c>
      <c r="G69" s="6">
        <v>0</v>
      </c>
      <c r="H69" s="6">
        <f t="shared" si="9"/>
        <v>-5</v>
      </c>
      <c r="I69" s="5">
        <f>G69*0.08</f>
        <v>0</v>
      </c>
      <c r="J69" s="5">
        <v>25</v>
      </c>
      <c r="K69" s="5">
        <v>3</v>
      </c>
      <c r="L69" s="5">
        <v>196</v>
      </c>
      <c r="M69" s="5">
        <f t="shared" si="10"/>
        <v>-22</v>
      </c>
      <c r="N69" s="5">
        <f>L69*0.13</f>
        <v>25.48</v>
      </c>
      <c r="O69" s="5">
        <f t="shared" si="11"/>
        <v>25</v>
      </c>
    </row>
    <row r="70" spans="1:15" ht="19.5" customHeight="1">
      <c r="A70" s="4">
        <v>69</v>
      </c>
      <c r="B70" s="4">
        <v>581</v>
      </c>
      <c r="C70" s="4" t="s">
        <v>97</v>
      </c>
      <c r="D70" s="4" t="s">
        <v>91</v>
      </c>
      <c r="E70" s="5">
        <v>5</v>
      </c>
      <c r="F70" s="6">
        <v>2</v>
      </c>
      <c r="G70" s="6">
        <v>1156</v>
      </c>
      <c r="H70" s="6">
        <f t="shared" si="9"/>
        <v>-3</v>
      </c>
      <c r="I70" s="5">
        <f>G70*0.08</f>
        <v>92.48</v>
      </c>
      <c r="J70" s="5">
        <v>25</v>
      </c>
      <c r="K70" s="5">
        <v>1</v>
      </c>
      <c r="L70" s="5">
        <v>85</v>
      </c>
      <c r="M70" s="5">
        <f t="shared" si="10"/>
        <v>-24</v>
      </c>
      <c r="N70" s="5">
        <f>L70*0.13</f>
        <v>11.05</v>
      </c>
      <c r="O70" s="5">
        <f t="shared" si="11"/>
        <v>104</v>
      </c>
    </row>
    <row r="71" spans="1:15" ht="19.5" customHeight="1">
      <c r="A71" s="4">
        <v>70</v>
      </c>
      <c r="B71" s="4">
        <v>373</v>
      </c>
      <c r="C71" s="4" t="s">
        <v>98</v>
      </c>
      <c r="D71" s="4" t="s">
        <v>91</v>
      </c>
      <c r="E71" s="5">
        <v>5</v>
      </c>
      <c r="F71" s="6">
        <v>0.25</v>
      </c>
      <c r="G71" s="6">
        <v>198.1</v>
      </c>
      <c r="H71" s="6">
        <f t="shared" si="9"/>
        <v>-4.75</v>
      </c>
      <c r="I71" s="5">
        <f>G71*0.08</f>
        <v>15.848</v>
      </c>
      <c r="J71" s="5">
        <v>25</v>
      </c>
      <c r="K71" s="5">
        <v>26</v>
      </c>
      <c r="L71" s="5">
        <v>1820.5</v>
      </c>
      <c r="M71" s="5">
        <f t="shared" si="10"/>
        <v>1</v>
      </c>
      <c r="N71" s="5">
        <f>L71*0.15</f>
        <v>273.075</v>
      </c>
      <c r="O71" s="5">
        <f t="shared" si="11"/>
        <v>289</v>
      </c>
    </row>
    <row r="72" spans="1:15" ht="19.5" customHeight="1">
      <c r="A72" s="4">
        <v>71</v>
      </c>
      <c r="B72" s="4">
        <v>744</v>
      </c>
      <c r="C72" s="4" t="s">
        <v>99</v>
      </c>
      <c r="D72" s="4" t="s">
        <v>91</v>
      </c>
      <c r="E72" s="5">
        <v>4</v>
      </c>
      <c r="F72" s="6">
        <v>11</v>
      </c>
      <c r="G72" s="6">
        <v>5760</v>
      </c>
      <c r="H72" s="6">
        <f t="shared" si="9"/>
        <v>7</v>
      </c>
      <c r="I72" s="5">
        <f>G72*0.1</f>
        <v>576</v>
      </c>
      <c r="J72" s="5">
        <v>17</v>
      </c>
      <c r="K72" s="5">
        <v>0</v>
      </c>
      <c r="L72" s="5">
        <v>0</v>
      </c>
      <c r="M72" s="5">
        <f t="shared" si="10"/>
        <v>-17</v>
      </c>
      <c r="N72" s="5">
        <f>L72*0.13</f>
        <v>0</v>
      </c>
      <c r="O72" s="5">
        <f t="shared" si="11"/>
        <v>576</v>
      </c>
    </row>
    <row r="73" spans="1:15" ht="19.5" customHeight="1">
      <c r="A73" s="4">
        <v>72</v>
      </c>
      <c r="B73" s="4">
        <v>511</v>
      </c>
      <c r="C73" s="4" t="s">
        <v>100</v>
      </c>
      <c r="D73" s="4" t="s">
        <v>91</v>
      </c>
      <c r="E73" s="5">
        <v>4</v>
      </c>
      <c r="F73" s="6">
        <v>3</v>
      </c>
      <c r="G73" s="6">
        <v>1928</v>
      </c>
      <c r="H73" s="6">
        <f t="shared" si="9"/>
        <v>-1</v>
      </c>
      <c r="I73" s="5">
        <f>G73*0.08</f>
        <v>154.24</v>
      </c>
      <c r="J73" s="5">
        <v>17</v>
      </c>
      <c r="K73" s="5">
        <v>33</v>
      </c>
      <c r="L73" s="5">
        <v>2156</v>
      </c>
      <c r="M73" s="5">
        <f t="shared" si="10"/>
        <v>16</v>
      </c>
      <c r="N73" s="5">
        <f>L73*0.15</f>
        <v>323.4</v>
      </c>
      <c r="O73" s="5">
        <f t="shared" si="11"/>
        <v>478</v>
      </c>
    </row>
    <row r="74" spans="1:15" ht="19.5" customHeight="1">
      <c r="A74" s="4">
        <v>73</v>
      </c>
      <c r="B74" s="4">
        <v>391</v>
      </c>
      <c r="C74" s="4" t="s">
        <v>101</v>
      </c>
      <c r="D74" s="4" t="s">
        <v>91</v>
      </c>
      <c r="E74" s="5">
        <v>4</v>
      </c>
      <c r="F74" s="6">
        <v>6</v>
      </c>
      <c r="G74" s="6">
        <v>3468</v>
      </c>
      <c r="H74" s="6">
        <f t="shared" si="9"/>
        <v>2</v>
      </c>
      <c r="I74" s="5">
        <f>G74*0.1</f>
        <v>346.8</v>
      </c>
      <c r="J74" s="5">
        <v>17</v>
      </c>
      <c r="K74" s="5">
        <v>13</v>
      </c>
      <c r="L74" s="5">
        <v>882</v>
      </c>
      <c r="M74" s="5">
        <f t="shared" si="10"/>
        <v>-4</v>
      </c>
      <c r="N74" s="5">
        <f aca="true" t="shared" si="12" ref="N74:N79">L74*0.13</f>
        <v>114.66000000000001</v>
      </c>
      <c r="O74" s="5">
        <f t="shared" si="11"/>
        <v>461</v>
      </c>
    </row>
    <row r="75" spans="1:15" ht="19.5" customHeight="1">
      <c r="A75" s="4">
        <v>74</v>
      </c>
      <c r="B75" s="4">
        <v>515</v>
      </c>
      <c r="C75" s="4" t="s">
        <v>102</v>
      </c>
      <c r="D75" s="4" t="s">
        <v>91</v>
      </c>
      <c r="E75" s="5">
        <v>4</v>
      </c>
      <c r="F75" s="6">
        <v>1</v>
      </c>
      <c r="G75" s="6">
        <v>578</v>
      </c>
      <c r="H75" s="6">
        <f t="shared" si="9"/>
        <v>-3</v>
      </c>
      <c r="I75" s="5">
        <f>G75*0.08</f>
        <v>46.24</v>
      </c>
      <c r="J75" s="5">
        <v>17</v>
      </c>
      <c r="K75" s="5">
        <v>0</v>
      </c>
      <c r="L75" s="5">
        <v>0</v>
      </c>
      <c r="M75" s="5">
        <f t="shared" si="10"/>
        <v>-17</v>
      </c>
      <c r="N75" s="5">
        <f t="shared" si="12"/>
        <v>0</v>
      </c>
      <c r="O75" s="5">
        <f t="shared" si="11"/>
        <v>46</v>
      </c>
    </row>
    <row r="76" spans="1:15" ht="19.5" customHeight="1">
      <c r="A76" s="4">
        <v>75</v>
      </c>
      <c r="B76" s="4">
        <v>103199</v>
      </c>
      <c r="C76" s="4" t="s">
        <v>103</v>
      </c>
      <c r="D76" s="4" t="s">
        <v>91</v>
      </c>
      <c r="E76" s="5">
        <v>3</v>
      </c>
      <c r="F76" s="6">
        <v>8</v>
      </c>
      <c r="G76" s="6">
        <v>5066</v>
      </c>
      <c r="H76" s="6">
        <f t="shared" si="9"/>
        <v>5</v>
      </c>
      <c r="I76" s="5">
        <f>G76*0.1</f>
        <v>506.6</v>
      </c>
      <c r="J76" s="5">
        <v>13</v>
      </c>
      <c r="K76" s="5">
        <v>3</v>
      </c>
      <c r="L76" s="5">
        <v>196</v>
      </c>
      <c r="M76" s="5">
        <f t="shared" si="10"/>
        <v>-10</v>
      </c>
      <c r="N76" s="5">
        <f t="shared" si="12"/>
        <v>25.48</v>
      </c>
      <c r="O76" s="5">
        <f t="shared" si="11"/>
        <v>532</v>
      </c>
    </row>
    <row r="77" spans="1:15" ht="19.5" customHeight="1">
      <c r="A77" s="4">
        <v>76</v>
      </c>
      <c r="B77" s="4">
        <v>114622</v>
      </c>
      <c r="C77" s="4" t="s">
        <v>104</v>
      </c>
      <c r="D77" s="4" t="s">
        <v>91</v>
      </c>
      <c r="E77" s="5">
        <v>3</v>
      </c>
      <c r="F77" s="6">
        <v>8</v>
      </c>
      <c r="G77" s="6">
        <v>4664</v>
      </c>
      <c r="H77" s="6">
        <f t="shared" si="9"/>
        <v>5</v>
      </c>
      <c r="I77" s="5">
        <f>G77*0.1</f>
        <v>466.40000000000003</v>
      </c>
      <c r="J77" s="5">
        <v>13</v>
      </c>
      <c r="K77" s="5">
        <v>5</v>
      </c>
      <c r="L77" s="5">
        <v>322</v>
      </c>
      <c r="M77" s="5">
        <f t="shared" si="10"/>
        <v>-8</v>
      </c>
      <c r="N77" s="5">
        <f t="shared" si="12"/>
        <v>41.86</v>
      </c>
      <c r="O77" s="5">
        <f t="shared" si="11"/>
        <v>508</v>
      </c>
    </row>
    <row r="78" spans="1:15" ht="19.5" customHeight="1">
      <c r="A78" s="4">
        <v>77</v>
      </c>
      <c r="B78" s="4">
        <v>572</v>
      </c>
      <c r="C78" s="4" t="s">
        <v>105</v>
      </c>
      <c r="D78" s="4" t="s">
        <v>91</v>
      </c>
      <c r="E78" s="5">
        <v>3</v>
      </c>
      <c r="F78" s="6">
        <v>4</v>
      </c>
      <c r="G78" s="6">
        <v>2312</v>
      </c>
      <c r="H78" s="6">
        <f t="shared" si="9"/>
        <v>1</v>
      </c>
      <c r="I78" s="5">
        <f>G78*0.1</f>
        <v>231.20000000000002</v>
      </c>
      <c r="J78" s="5">
        <v>13</v>
      </c>
      <c r="K78" s="5">
        <v>5</v>
      </c>
      <c r="L78" s="5">
        <v>389.7</v>
      </c>
      <c r="M78" s="5">
        <f t="shared" si="10"/>
        <v>-8</v>
      </c>
      <c r="N78" s="5">
        <f t="shared" si="12"/>
        <v>50.661</v>
      </c>
      <c r="O78" s="5">
        <f t="shared" si="11"/>
        <v>282</v>
      </c>
    </row>
    <row r="79" spans="1:15" ht="19.5" customHeight="1">
      <c r="A79" s="4">
        <v>78</v>
      </c>
      <c r="B79" s="4">
        <v>355</v>
      </c>
      <c r="C79" s="4" t="s">
        <v>106</v>
      </c>
      <c r="D79" s="4" t="s">
        <v>91</v>
      </c>
      <c r="E79" s="5">
        <v>6</v>
      </c>
      <c r="F79" s="6">
        <v>1.12</v>
      </c>
      <c r="G79" s="6">
        <v>740</v>
      </c>
      <c r="H79" s="6">
        <f t="shared" si="9"/>
        <v>-4.88</v>
      </c>
      <c r="I79" s="5">
        <f>G79*0.08</f>
        <v>59.2</v>
      </c>
      <c r="J79" s="5">
        <v>13</v>
      </c>
      <c r="K79" s="5">
        <v>6</v>
      </c>
      <c r="L79" s="5">
        <v>436</v>
      </c>
      <c r="M79" s="5">
        <f t="shared" si="10"/>
        <v>-7</v>
      </c>
      <c r="N79" s="5">
        <f t="shared" si="12"/>
        <v>56.68</v>
      </c>
      <c r="O79" s="5">
        <f t="shared" si="11"/>
        <v>116</v>
      </c>
    </row>
    <row r="80" spans="1:15" ht="19.5" customHeight="1">
      <c r="A80" s="4">
        <v>79</v>
      </c>
      <c r="B80" s="4">
        <v>308</v>
      </c>
      <c r="C80" s="4" t="s">
        <v>107</v>
      </c>
      <c r="D80" s="4" t="s">
        <v>91</v>
      </c>
      <c r="E80" s="5">
        <v>5</v>
      </c>
      <c r="F80" s="6">
        <v>1</v>
      </c>
      <c r="G80" s="6">
        <v>578</v>
      </c>
      <c r="H80" s="6">
        <f t="shared" si="9"/>
        <v>-4</v>
      </c>
      <c r="I80" s="5">
        <f>G80*0.08</f>
        <v>46.24</v>
      </c>
      <c r="J80" s="5">
        <v>13</v>
      </c>
      <c r="K80" s="5">
        <v>13</v>
      </c>
      <c r="L80" s="5">
        <v>980</v>
      </c>
      <c r="M80" s="5">
        <f t="shared" si="10"/>
        <v>0</v>
      </c>
      <c r="N80" s="5">
        <f>L80*0.15</f>
        <v>147</v>
      </c>
      <c r="O80" s="5">
        <f t="shared" si="11"/>
        <v>193</v>
      </c>
    </row>
    <row r="81" spans="1:15" ht="19.5" customHeight="1">
      <c r="A81" s="4">
        <v>80</v>
      </c>
      <c r="B81" s="4">
        <v>349</v>
      </c>
      <c r="C81" s="4" t="s">
        <v>108</v>
      </c>
      <c r="D81" s="4" t="s">
        <v>91</v>
      </c>
      <c r="E81" s="5">
        <v>4</v>
      </c>
      <c r="F81" s="6">
        <v>4</v>
      </c>
      <c r="G81" s="6">
        <v>2312</v>
      </c>
      <c r="H81" s="6">
        <f t="shared" si="9"/>
        <v>0</v>
      </c>
      <c r="I81" s="5">
        <f>G81*0.1</f>
        <v>231.20000000000002</v>
      </c>
      <c r="J81" s="5">
        <v>13</v>
      </c>
      <c r="K81" s="5">
        <v>15</v>
      </c>
      <c r="L81" s="5">
        <v>1065.01</v>
      </c>
      <c r="M81" s="5">
        <f t="shared" si="10"/>
        <v>2</v>
      </c>
      <c r="N81" s="5">
        <f>L81*0.15</f>
        <v>159.7515</v>
      </c>
      <c r="O81" s="5">
        <f t="shared" si="11"/>
        <v>391</v>
      </c>
    </row>
    <row r="82" spans="1:15" ht="19.5" customHeight="1">
      <c r="A82" s="4">
        <v>81</v>
      </c>
      <c r="B82" s="4">
        <v>102479</v>
      </c>
      <c r="C82" s="4" t="s">
        <v>109</v>
      </c>
      <c r="D82" s="4" t="s">
        <v>91</v>
      </c>
      <c r="E82" s="5">
        <v>3</v>
      </c>
      <c r="F82" s="6">
        <v>0</v>
      </c>
      <c r="G82" s="6">
        <v>0</v>
      </c>
      <c r="H82" s="6">
        <f t="shared" si="9"/>
        <v>-3</v>
      </c>
      <c r="I82" s="5">
        <f aca="true" t="shared" si="13" ref="I82:I87">G82*0.08</f>
        <v>0</v>
      </c>
      <c r="J82" s="5">
        <v>13</v>
      </c>
      <c r="K82" s="5">
        <v>6</v>
      </c>
      <c r="L82" s="5">
        <v>392</v>
      </c>
      <c r="M82" s="5">
        <f t="shared" si="10"/>
        <v>-7</v>
      </c>
      <c r="N82" s="5">
        <f>L82*0.13</f>
        <v>50.96</v>
      </c>
      <c r="O82" s="5">
        <f t="shared" si="11"/>
        <v>51</v>
      </c>
    </row>
    <row r="83" spans="1:15" ht="19.5" customHeight="1">
      <c r="A83" s="4">
        <v>82</v>
      </c>
      <c r="B83" s="4">
        <v>102935</v>
      </c>
      <c r="C83" s="4" t="s">
        <v>110</v>
      </c>
      <c r="D83" s="4" t="s">
        <v>91</v>
      </c>
      <c r="E83" s="5">
        <v>3</v>
      </c>
      <c r="F83" s="6">
        <v>0</v>
      </c>
      <c r="G83" s="6">
        <v>0</v>
      </c>
      <c r="H83" s="6">
        <f t="shared" si="9"/>
        <v>-3</v>
      </c>
      <c r="I83" s="5">
        <f t="shared" si="13"/>
        <v>0</v>
      </c>
      <c r="J83" s="5">
        <v>13</v>
      </c>
      <c r="K83" s="5">
        <v>6</v>
      </c>
      <c r="L83" s="5">
        <v>392</v>
      </c>
      <c r="M83" s="5">
        <f t="shared" si="10"/>
        <v>-7</v>
      </c>
      <c r="N83" s="5">
        <f>L83*0.13</f>
        <v>50.96</v>
      </c>
      <c r="O83" s="5">
        <f t="shared" si="11"/>
        <v>51</v>
      </c>
    </row>
    <row r="84" spans="1:15" ht="19.5" customHeight="1">
      <c r="A84" s="4">
        <v>83</v>
      </c>
      <c r="B84" s="4">
        <v>106865</v>
      </c>
      <c r="C84" s="4" t="s">
        <v>111</v>
      </c>
      <c r="D84" s="4" t="s">
        <v>91</v>
      </c>
      <c r="E84" s="5">
        <v>3</v>
      </c>
      <c r="F84" s="6">
        <v>1</v>
      </c>
      <c r="G84" s="6">
        <v>799</v>
      </c>
      <c r="H84" s="6">
        <f t="shared" si="9"/>
        <v>-2</v>
      </c>
      <c r="I84" s="5">
        <f t="shared" si="13"/>
        <v>63.92</v>
      </c>
      <c r="J84" s="5">
        <v>13</v>
      </c>
      <c r="K84" s="5">
        <v>13</v>
      </c>
      <c r="L84" s="5">
        <v>882.03</v>
      </c>
      <c r="M84" s="5">
        <f t="shared" si="10"/>
        <v>0</v>
      </c>
      <c r="N84" s="5">
        <f>L84*0.15</f>
        <v>132.3045</v>
      </c>
      <c r="O84" s="5">
        <f t="shared" si="11"/>
        <v>196</v>
      </c>
    </row>
    <row r="85" spans="1:15" ht="19.5" customHeight="1">
      <c r="A85" s="4">
        <v>84</v>
      </c>
      <c r="B85" s="4">
        <v>723</v>
      </c>
      <c r="C85" s="4" t="s">
        <v>112</v>
      </c>
      <c r="D85" s="4" t="s">
        <v>91</v>
      </c>
      <c r="E85" s="5">
        <v>3</v>
      </c>
      <c r="F85" s="6">
        <v>1</v>
      </c>
      <c r="G85" s="6">
        <v>528</v>
      </c>
      <c r="H85" s="6">
        <f t="shared" si="9"/>
        <v>-2</v>
      </c>
      <c r="I85" s="5">
        <f t="shared" si="13"/>
        <v>42.24</v>
      </c>
      <c r="J85" s="5">
        <v>13</v>
      </c>
      <c r="K85" s="5">
        <v>7</v>
      </c>
      <c r="L85" s="5">
        <v>490.01</v>
      </c>
      <c r="M85" s="5">
        <f t="shared" si="10"/>
        <v>-6</v>
      </c>
      <c r="N85" s="5">
        <f>L85*0.13</f>
        <v>63.7013</v>
      </c>
      <c r="O85" s="5">
        <f t="shared" si="11"/>
        <v>106</v>
      </c>
    </row>
    <row r="86" spans="1:15" ht="19.5" customHeight="1">
      <c r="A86" s="4">
        <v>85</v>
      </c>
      <c r="B86" s="4">
        <v>113299</v>
      </c>
      <c r="C86" s="4" t="s">
        <v>113</v>
      </c>
      <c r="D86" s="4" t="s">
        <v>91</v>
      </c>
      <c r="E86" s="5">
        <v>2</v>
      </c>
      <c r="F86" s="6">
        <v>0</v>
      </c>
      <c r="G86" s="6">
        <v>0</v>
      </c>
      <c r="H86" s="6">
        <f t="shared" si="9"/>
        <v>-2</v>
      </c>
      <c r="I86" s="5">
        <f t="shared" si="13"/>
        <v>0</v>
      </c>
      <c r="J86" s="5">
        <v>10</v>
      </c>
      <c r="K86" s="5">
        <v>0</v>
      </c>
      <c r="L86" s="5">
        <v>0</v>
      </c>
      <c r="M86" s="5">
        <f t="shared" si="10"/>
        <v>-10</v>
      </c>
      <c r="N86" s="5">
        <f>L86*0.13</f>
        <v>0</v>
      </c>
      <c r="O86" s="5">
        <f t="shared" si="11"/>
        <v>0</v>
      </c>
    </row>
    <row r="87" spans="1:15" ht="19.5" customHeight="1">
      <c r="A87" s="4">
        <v>86</v>
      </c>
      <c r="B87" s="4">
        <v>114844</v>
      </c>
      <c r="C87" s="4" t="s">
        <v>114</v>
      </c>
      <c r="D87" s="4" t="s">
        <v>91</v>
      </c>
      <c r="E87" s="5">
        <v>2</v>
      </c>
      <c r="F87" s="6">
        <v>0</v>
      </c>
      <c r="G87" s="6">
        <v>0</v>
      </c>
      <c r="H87" s="6">
        <f t="shared" si="9"/>
        <v>-2</v>
      </c>
      <c r="I87" s="5">
        <f t="shared" si="13"/>
        <v>0</v>
      </c>
      <c r="J87" s="5">
        <v>10</v>
      </c>
      <c r="K87" s="5">
        <v>9</v>
      </c>
      <c r="L87" s="5">
        <v>588</v>
      </c>
      <c r="M87" s="5">
        <f t="shared" si="10"/>
        <v>-1</v>
      </c>
      <c r="N87" s="5">
        <f>L87*0.13</f>
        <v>76.44</v>
      </c>
      <c r="O87" s="5">
        <f t="shared" si="11"/>
        <v>76</v>
      </c>
    </row>
    <row r="88" spans="1:15" ht="19.5" customHeight="1">
      <c r="A88" s="4">
        <v>87</v>
      </c>
      <c r="B88" s="4">
        <v>102478</v>
      </c>
      <c r="C88" s="4" t="s">
        <v>115</v>
      </c>
      <c r="D88" s="4" t="s">
        <v>91</v>
      </c>
      <c r="E88" s="5">
        <v>2</v>
      </c>
      <c r="F88" s="6">
        <v>2</v>
      </c>
      <c r="G88" s="6">
        <v>1350</v>
      </c>
      <c r="H88" s="6">
        <f t="shared" si="9"/>
        <v>0</v>
      </c>
      <c r="I88" s="5">
        <f>G88*0.1</f>
        <v>135</v>
      </c>
      <c r="J88" s="5">
        <v>10</v>
      </c>
      <c r="K88" s="5">
        <v>0</v>
      </c>
      <c r="L88" s="5">
        <v>0</v>
      </c>
      <c r="M88" s="5">
        <f t="shared" si="10"/>
        <v>-10</v>
      </c>
      <c r="N88" s="5">
        <f>L88*0.13</f>
        <v>0</v>
      </c>
      <c r="O88" s="5">
        <f t="shared" si="11"/>
        <v>135</v>
      </c>
    </row>
    <row r="89" spans="1:15" ht="19.5" customHeight="1">
      <c r="A89" s="4">
        <v>88</v>
      </c>
      <c r="B89" s="4">
        <v>107829</v>
      </c>
      <c r="C89" s="4" t="s">
        <v>116</v>
      </c>
      <c r="D89" s="4" t="s">
        <v>91</v>
      </c>
      <c r="E89" s="5">
        <v>2</v>
      </c>
      <c r="F89" s="6">
        <v>0</v>
      </c>
      <c r="G89" s="6">
        <v>0</v>
      </c>
      <c r="H89" s="6">
        <f t="shared" si="9"/>
        <v>-2</v>
      </c>
      <c r="I89" s="5">
        <f>G89*0.08</f>
        <v>0</v>
      </c>
      <c r="J89" s="5">
        <v>10</v>
      </c>
      <c r="K89" s="5">
        <v>21</v>
      </c>
      <c r="L89" s="5">
        <v>1470</v>
      </c>
      <c r="M89" s="5">
        <f t="shared" si="10"/>
        <v>11</v>
      </c>
      <c r="N89" s="5">
        <f>L89*0.15</f>
        <v>220.5</v>
      </c>
      <c r="O89" s="5">
        <f t="shared" si="11"/>
        <v>221</v>
      </c>
    </row>
    <row r="90" spans="1:15" ht="19.5" customHeight="1">
      <c r="A90" s="4">
        <v>89</v>
      </c>
      <c r="B90" s="4">
        <v>113023</v>
      </c>
      <c r="C90" s="4" t="s">
        <v>117</v>
      </c>
      <c r="D90" s="4" t="s">
        <v>91</v>
      </c>
      <c r="E90" s="5">
        <v>2</v>
      </c>
      <c r="F90" s="6">
        <v>0</v>
      </c>
      <c r="G90" s="6">
        <v>0</v>
      </c>
      <c r="H90" s="6">
        <f t="shared" si="9"/>
        <v>-2</v>
      </c>
      <c r="I90" s="5">
        <f>G90*0.08</f>
        <v>0</v>
      </c>
      <c r="J90" s="5">
        <v>10</v>
      </c>
      <c r="K90" s="5">
        <v>12</v>
      </c>
      <c r="L90" s="5">
        <v>784</v>
      </c>
      <c r="M90" s="5">
        <f t="shared" si="10"/>
        <v>2</v>
      </c>
      <c r="N90" s="5">
        <f>L90*0.15</f>
        <v>117.6</v>
      </c>
      <c r="O90" s="5">
        <f t="shared" si="11"/>
        <v>118</v>
      </c>
    </row>
    <row r="91" spans="1:15" ht="19.5" customHeight="1">
      <c r="A91" s="4">
        <v>90</v>
      </c>
      <c r="B91" s="4">
        <v>385</v>
      </c>
      <c r="C91" s="4" t="s">
        <v>118</v>
      </c>
      <c r="D91" s="4" t="s">
        <v>119</v>
      </c>
      <c r="E91" s="5">
        <v>6</v>
      </c>
      <c r="F91" s="6">
        <v>0</v>
      </c>
      <c r="G91" s="6">
        <v>0</v>
      </c>
      <c r="H91" s="6">
        <f t="shared" si="9"/>
        <v>-6</v>
      </c>
      <c r="I91" s="5">
        <f>G91*0.08</f>
        <v>0</v>
      </c>
      <c r="J91" s="5">
        <v>28</v>
      </c>
      <c r="K91" s="5">
        <v>25</v>
      </c>
      <c r="L91" s="5">
        <v>1862</v>
      </c>
      <c r="M91" s="5">
        <f t="shared" si="10"/>
        <v>-3</v>
      </c>
      <c r="N91" s="5">
        <f aca="true" t="shared" si="14" ref="N91:N99">L91*0.13</f>
        <v>242.06</v>
      </c>
      <c r="O91" s="5">
        <f t="shared" si="11"/>
        <v>242</v>
      </c>
    </row>
    <row r="92" spans="1:15" ht="19.5" customHeight="1">
      <c r="A92" s="4">
        <v>91</v>
      </c>
      <c r="B92" s="4">
        <v>514</v>
      </c>
      <c r="C92" s="4" t="s">
        <v>120</v>
      </c>
      <c r="D92" s="4" t="s">
        <v>119</v>
      </c>
      <c r="E92" s="5">
        <v>5</v>
      </c>
      <c r="F92" s="6">
        <v>7</v>
      </c>
      <c r="G92" s="6">
        <v>4046</v>
      </c>
      <c r="H92" s="6">
        <f t="shared" si="9"/>
        <v>2</v>
      </c>
      <c r="I92" s="5">
        <f>G92*0.1</f>
        <v>404.6</v>
      </c>
      <c r="J92" s="5">
        <v>25</v>
      </c>
      <c r="K92" s="5">
        <v>15</v>
      </c>
      <c r="L92" s="5">
        <v>1078</v>
      </c>
      <c r="M92" s="5">
        <f t="shared" si="10"/>
        <v>-10</v>
      </c>
      <c r="N92" s="5">
        <f t="shared" si="14"/>
        <v>140.14000000000001</v>
      </c>
      <c r="O92" s="5">
        <f t="shared" si="11"/>
        <v>545</v>
      </c>
    </row>
    <row r="93" spans="1:15" ht="19.5" customHeight="1">
      <c r="A93" s="4">
        <v>92</v>
      </c>
      <c r="B93" s="4">
        <v>108656</v>
      </c>
      <c r="C93" s="4" t="s">
        <v>121</v>
      </c>
      <c r="D93" s="4" t="s">
        <v>119</v>
      </c>
      <c r="E93" s="5">
        <v>3</v>
      </c>
      <c r="F93" s="6">
        <v>0</v>
      </c>
      <c r="G93" s="6">
        <v>0</v>
      </c>
      <c r="H93" s="6">
        <f t="shared" si="9"/>
        <v>-3</v>
      </c>
      <c r="I93" s="5">
        <f>G93*0.08</f>
        <v>0</v>
      </c>
      <c r="J93" s="5">
        <v>13</v>
      </c>
      <c r="K93" s="5">
        <v>9</v>
      </c>
      <c r="L93" s="5">
        <v>588</v>
      </c>
      <c r="M93" s="5">
        <f t="shared" si="10"/>
        <v>-4</v>
      </c>
      <c r="N93" s="5">
        <f t="shared" si="14"/>
        <v>76.44</v>
      </c>
      <c r="O93" s="5">
        <f t="shared" si="11"/>
        <v>76</v>
      </c>
    </row>
    <row r="94" spans="1:15" ht="19.5" customHeight="1">
      <c r="A94" s="4">
        <v>93</v>
      </c>
      <c r="B94" s="4">
        <v>102567</v>
      </c>
      <c r="C94" s="4" t="s">
        <v>122</v>
      </c>
      <c r="D94" s="4" t="s">
        <v>119</v>
      </c>
      <c r="E94" s="5">
        <v>2</v>
      </c>
      <c r="F94" s="6">
        <v>0</v>
      </c>
      <c r="G94" s="6">
        <v>0</v>
      </c>
      <c r="H94" s="6">
        <f t="shared" si="9"/>
        <v>-2</v>
      </c>
      <c r="I94" s="5">
        <f>G94*0.08</f>
        <v>0</v>
      </c>
      <c r="J94" s="5">
        <v>10</v>
      </c>
      <c r="K94" s="5">
        <v>5</v>
      </c>
      <c r="L94" s="5">
        <v>392</v>
      </c>
      <c r="M94" s="5">
        <f t="shared" si="10"/>
        <v>-5</v>
      </c>
      <c r="N94" s="5">
        <f t="shared" si="14"/>
        <v>50.96</v>
      </c>
      <c r="O94" s="5">
        <f t="shared" si="11"/>
        <v>51</v>
      </c>
    </row>
    <row r="95" spans="1:15" ht="19.5" customHeight="1">
      <c r="A95" s="4">
        <v>94</v>
      </c>
      <c r="B95" s="4">
        <v>371</v>
      </c>
      <c r="C95" s="4" t="s">
        <v>123</v>
      </c>
      <c r="D95" s="4" t="s">
        <v>119</v>
      </c>
      <c r="E95" s="5">
        <v>2</v>
      </c>
      <c r="F95" s="6">
        <v>0</v>
      </c>
      <c r="G95" s="6">
        <v>0</v>
      </c>
      <c r="H95" s="6">
        <f t="shared" si="9"/>
        <v>-2</v>
      </c>
      <c r="I95" s="5">
        <f>G95*0.08</f>
        <v>0</v>
      </c>
      <c r="J95" s="5">
        <v>10</v>
      </c>
      <c r="K95" s="5">
        <v>3</v>
      </c>
      <c r="L95" s="5">
        <v>196</v>
      </c>
      <c r="M95" s="5">
        <f t="shared" si="10"/>
        <v>-7</v>
      </c>
      <c r="N95" s="5">
        <f t="shared" si="14"/>
        <v>25.48</v>
      </c>
      <c r="O95" s="5">
        <f t="shared" si="11"/>
        <v>25</v>
      </c>
    </row>
    <row r="96" spans="1:15" ht="19.5" customHeight="1">
      <c r="A96" s="4">
        <v>95</v>
      </c>
      <c r="B96" s="4">
        <v>341</v>
      </c>
      <c r="C96" s="4" t="s">
        <v>124</v>
      </c>
      <c r="D96" s="4" t="s">
        <v>125</v>
      </c>
      <c r="E96" s="5">
        <v>9</v>
      </c>
      <c r="F96" s="6">
        <v>9.06</v>
      </c>
      <c r="G96" s="6">
        <v>5274.14</v>
      </c>
      <c r="H96" s="6">
        <f t="shared" si="9"/>
        <v>0.0600000000000005</v>
      </c>
      <c r="I96" s="5">
        <f>G96*0.1</f>
        <v>527.4140000000001</v>
      </c>
      <c r="J96" s="5">
        <v>42</v>
      </c>
      <c r="K96" s="5">
        <v>39</v>
      </c>
      <c r="L96" s="5">
        <v>2837.56</v>
      </c>
      <c r="M96" s="5">
        <f t="shared" si="10"/>
        <v>-3</v>
      </c>
      <c r="N96" s="5">
        <f t="shared" si="14"/>
        <v>368.88280000000003</v>
      </c>
      <c r="O96" s="5">
        <f t="shared" si="11"/>
        <v>896</v>
      </c>
    </row>
    <row r="97" spans="1:15" ht="19.5" customHeight="1">
      <c r="A97" s="4">
        <v>96</v>
      </c>
      <c r="B97" s="4">
        <v>111400</v>
      </c>
      <c r="C97" s="4" t="s">
        <v>126</v>
      </c>
      <c r="D97" s="4" t="s">
        <v>125</v>
      </c>
      <c r="E97" s="5">
        <v>4</v>
      </c>
      <c r="F97" s="6">
        <v>1</v>
      </c>
      <c r="G97" s="6">
        <v>578</v>
      </c>
      <c r="H97" s="6">
        <f t="shared" si="9"/>
        <v>-3</v>
      </c>
      <c r="I97" s="5">
        <f aca="true" t="shared" si="15" ref="I97:I112">G97*0.08</f>
        <v>46.24</v>
      </c>
      <c r="J97" s="5">
        <v>17</v>
      </c>
      <c r="K97" s="5">
        <v>3</v>
      </c>
      <c r="L97" s="5">
        <v>196</v>
      </c>
      <c r="M97" s="5">
        <f t="shared" si="10"/>
        <v>-14</v>
      </c>
      <c r="N97" s="5">
        <f t="shared" si="14"/>
        <v>25.48</v>
      </c>
      <c r="O97" s="5">
        <f t="shared" si="11"/>
        <v>72</v>
      </c>
    </row>
    <row r="98" spans="1:15" ht="19.5" customHeight="1">
      <c r="A98" s="4">
        <v>97</v>
      </c>
      <c r="B98" s="4">
        <v>721</v>
      </c>
      <c r="C98" s="4" t="s">
        <v>127</v>
      </c>
      <c r="D98" s="4" t="s">
        <v>125</v>
      </c>
      <c r="E98" s="5">
        <v>3</v>
      </c>
      <c r="F98" s="6">
        <v>0</v>
      </c>
      <c r="G98" s="6">
        <v>0</v>
      </c>
      <c r="H98" s="6">
        <f t="shared" si="9"/>
        <v>-3</v>
      </c>
      <c r="I98" s="5">
        <f t="shared" si="15"/>
        <v>0</v>
      </c>
      <c r="J98" s="5">
        <v>13</v>
      </c>
      <c r="K98" s="5">
        <v>4</v>
      </c>
      <c r="L98" s="5">
        <v>294</v>
      </c>
      <c r="M98" s="5">
        <f t="shared" si="10"/>
        <v>-9</v>
      </c>
      <c r="N98" s="5">
        <f t="shared" si="14"/>
        <v>38.22</v>
      </c>
      <c r="O98" s="5">
        <f t="shared" si="11"/>
        <v>38</v>
      </c>
    </row>
    <row r="99" spans="1:15" ht="19.5" customHeight="1">
      <c r="A99" s="4">
        <v>98</v>
      </c>
      <c r="B99" s="4">
        <v>102564</v>
      </c>
      <c r="C99" s="4" t="s">
        <v>128</v>
      </c>
      <c r="D99" s="4" t="s">
        <v>125</v>
      </c>
      <c r="E99" s="5">
        <v>3</v>
      </c>
      <c r="F99" s="6">
        <v>0</v>
      </c>
      <c r="G99" s="6">
        <v>0</v>
      </c>
      <c r="H99" s="6">
        <f aca="true" t="shared" si="16" ref="H99:H130">F99-E99</f>
        <v>-3</v>
      </c>
      <c r="I99" s="5">
        <f t="shared" si="15"/>
        <v>0</v>
      </c>
      <c r="J99" s="5">
        <v>13</v>
      </c>
      <c r="K99" s="5">
        <v>0</v>
      </c>
      <c r="L99" s="5">
        <v>0</v>
      </c>
      <c r="M99" s="5">
        <f aca="true" t="shared" si="17" ref="M99:M130">K99-J99</f>
        <v>-13</v>
      </c>
      <c r="N99" s="5">
        <f t="shared" si="14"/>
        <v>0</v>
      </c>
      <c r="O99" s="5">
        <f aca="true" t="shared" si="18" ref="O99:O130">ROUND(I99+N99,0)</f>
        <v>0</v>
      </c>
    </row>
    <row r="100" spans="1:15" ht="19.5" customHeight="1">
      <c r="A100" s="4">
        <v>99</v>
      </c>
      <c r="B100" s="4">
        <v>732</v>
      </c>
      <c r="C100" s="4" t="s">
        <v>129</v>
      </c>
      <c r="D100" s="4" t="s">
        <v>125</v>
      </c>
      <c r="E100" s="5">
        <v>3</v>
      </c>
      <c r="F100" s="6">
        <v>0</v>
      </c>
      <c r="G100" s="6">
        <v>0</v>
      </c>
      <c r="H100" s="6">
        <f t="shared" si="16"/>
        <v>-3</v>
      </c>
      <c r="I100" s="5">
        <f t="shared" si="15"/>
        <v>0</v>
      </c>
      <c r="J100" s="5">
        <v>13</v>
      </c>
      <c r="K100" s="5">
        <v>28</v>
      </c>
      <c r="L100" s="5">
        <v>1960</v>
      </c>
      <c r="M100" s="5">
        <f t="shared" si="17"/>
        <v>15</v>
      </c>
      <c r="N100" s="5">
        <f>L100*0.15</f>
        <v>294</v>
      </c>
      <c r="O100" s="5">
        <f t="shared" si="18"/>
        <v>294</v>
      </c>
    </row>
    <row r="101" spans="1:15" ht="19.5" customHeight="1">
      <c r="A101" s="4">
        <v>100</v>
      </c>
      <c r="B101" s="4">
        <v>591</v>
      </c>
      <c r="C101" s="4" t="s">
        <v>130</v>
      </c>
      <c r="D101" s="4" t="s">
        <v>125</v>
      </c>
      <c r="E101" s="5">
        <v>2</v>
      </c>
      <c r="F101" s="6">
        <v>0</v>
      </c>
      <c r="G101" s="6">
        <v>0</v>
      </c>
      <c r="H101" s="6">
        <f t="shared" si="16"/>
        <v>-2</v>
      </c>
      <c r="I101" s="5">
        <f t="shared" si="15"/>
        <v>0</v>
      </c>
      <c r="J101" s="5">
        <v>10</v>
      </c>
      <c r="K101" s="5">
        <v>7</v>
      </c>
      <c r="L101" s="5">
        <v>490</v>
      </c>
      <c r="M101" s="5">
        <f t="shared" si="17"/>
        <v>-3</v>
      </c>
      <c r="N101" s="5">
        <f>L101*0.13</f>
        <v>63.7</v>
      </c>
      <c r="O101" s="5">
        <f t="shared" si="18"/>
        <v>64</v>
      </c>
    </row>
    <row r="102" spans="1:15" ht="19.5" customHeight="1">
      <c r="A102" s="4">
        <v>101</v>
      </c>
      <c r="B102" s="7">
        <v>111064</v>
      </c>
      <c r="C102" s="7" t="s">
        <v>131</v>
      </c>
      <c r="D102" s="7" t="s">
        <v>125</v>
      </c>
      <c r="E102" s="5">
        <v>2</v>
      </c>
      <c r="F102" s="6">
        <v>1</v>
      </c>
      <c r="G102" s="6">
        <v>578</v>
      </c>
      <c r="H102" s="6">
        <f t="shared" si="16"/>
        <v>-1</v>
      </c>
      <c r="I102" s="5">
        <f t="shared" si="15"/>
        <v>46.24</v>
      </c>
      <c r="J102" s="5">
        <v>10</v>
      </c>
      <c r="K102" s="5">
        <v>0</v>
      </c>
      <c r="L102" s="5">
        <v>0</v>
      </c>
      <c r="M102" s="5">
        <f t="shared" si="17"/>
        <v>-10</v>
      </c>
      <c r="N102" s="5">
        <f>L102*0.13</f>
        <v>0</v>
      </c>
      <c r="O102" s="5">
        <f t="shared" si="18"/>
        <v>46</v>
      </c>
    </row>
    <row r="103" spans="1:15" ht="19.5" customHeight="1">
      <c r="A103" s="4">
        <v>102</v>
      </c>
      <c r="B103" s="7">
        <v>746</v>
      </c>
      <c r="C103" s="7" t="s">
        <v>132</v>
      </c>
      <c r="D103" s="7" t="s">
        <v>133</v>
      </c>
      <c r="E103" s="5">
        <v>4</v>
      </c>
      <c r="F103" s="6">
        <v>0.125</v>
      </c>
      <c r="G103" s="6">
        <v>99.05</v>
      </c>
      <c r="H103" s="6">
        <f t="shared" si="16"/>
        <v>-3.875</v>
      </c>
      <c r="I103" s="5">
        <f t="shared" si="15"/>
        <v>7.924</v>
      </c>
      <c r="J103" s="5">
        <v>17</v>
      </c>
      <c r="K103" s="5">
        <v>21</v>
      </c>
      <c r="L103" s="5">
        <v>1372</v>
      </c>
      <c r="M103" s="5">
        <f t="shared" si="17"/>
        <v>4</v>
      </c>
      <c r="N103" s="5">
        <f>L103*0.15</f>
        <v>205.79999999999998</v>
      </c>
      <c r="O103" s="5">
        <f t="shared" si="18"/>
        <v>214</v>
      </c>
    </row>
    <row r="104" spans="1:15" ht="19.5" customHeight="1">
      <c r="A104" s="4">
        <v>103</v>
      </c>
      <c r="B104" s="7">
        <v>716</v>
      </c>
      <c r="C104" s="7" t="s">
        <v>134</v>
      </c>
      <c r="D104" s="7" t="s">
        <v>133</v>
      </c>
      <c r="E104" s="5">
        <v>4</v>
      </c>
      <c r="F104" s="6">
        <v>1</v>
      </c>
      <c r="G104" s="6">
        <v>675</v>
      </c>
      <c r="H104" s="6">
        <f t="shared" si="16"/>
        <v>-3</v>
      </c>
      <c r="I104" s="5">
        <f t="shared" si="15"/>
        <v>54</v>
      </c>
      <c r="J104" s="5">
        <v>17</v>
      </c>
      <c r="K104" s="5">
        <v>19</v>
      </c>
      <c r="L104" s="5">
        <v>1372</v>
      </c>
      <c r="M104" s="5">
        <f t="shared" si="17"/>
        <v>2</v>
      </c>
      <c r="N104" s="5">
        <f>L104*0.15</f>
        <v>205.79999999999998</v>
      </c>
      <c r="O104" s="5">
        <f t="shared" si="18"/>
        <v>260</v>
      </c>
    </row>
    <row r="105" spans="1:15" ht="19.5" customHeight="1">
      <c r="A105" s="4">
        <v>104</v>
      </c>
      <c r="B105" s="7">
        <v>717</v>
      </c>
      <c r="C105" s="7" t="s">
        <v>135</v>
      </c>
      <c r="D105" s="7" t="s">
        <v>133</v>
      </c>
      <c r="E105" s="5">
        <v>3</v>
      </c>
      <c r="F105" s="6">
        <v>1</v>
      </c>
      <c r="G105" s="6">
        <v>578</v>
      </c>
      <c r="H105" s="6">
        <f t="shared" si="16"/>
        <v>-2</v>
      </c>
      <c r="I105" s="5">
        <f t="shared" si="15"/>
        <v>46.24</v>
      </c>
      <c r="J105" s="5">
        <v>13</v>
      </c>
      <c r="K105" s="5">
        <v>9</v>
      </c>
      <c r="L105" s="5">
        <v>607.89</v>
      </c>
      <c r="M105" s="5">
        <f t="shared" si="17"/>
        <v>-4</v>
      </c>
      <c r="N105" s="5">
        <f>L105*0.13</f>
        <v>79.0257</v>
      </c>
      <c r="O105" s="5">
        <f t="shared" si="18"/>
        <v>125</v>
      </c>
    </row>
    <row r="106" spans="1:15" ht="19.5" customHeight="1">
      <c r="A106" s="4">
        <v>105</v>
      </c>
      <c r="B106" s="7">
        <v>748</v>
      </c>
      <c r="C106" s="7" t="s">
        <v>136</v>
      </c>
      <c r="D106" s="7" t="s">
        <v>133</v>
      </c>
      <c r="E106" s="5">
        <v>3</v>
      </c>
      <c r="F106" s="6">
        <v>2</v>
      </c>
      <c r="G106" s="6">
        <v>960</v>
      </c>
      <c r="H106" s="6">
        <f t="shared" si="16"/>
        <v>-1</v>
      </c>
      <c r="I106" s="5">
        <f t="shared" si="15"/>
        <v>76.8</v>
      </c>
      <c r="J106" s="5">
        <v>13</v>
      </c>
      <c r="K106" s="5">
        <v>11</v>
      </c>
      <c r="L106" s="5">
        <v>748</v>
      </c>
      <c r="M106" s="5">
        <f t="shared" si="17"/>
        <v>-2</v>
      </c>
      <c r="N106" s="5">
        <f>L106*0.13</f>
        <v>97.24000000000001</v>
      </c>
      <c r="O106" s="5">
        <f t="shared" si="18"/>
        <v>174</v>
      </c>
    </row>
    <row r="107" spans="1:15" ht="19.5" customHeight="1">
      <c r="A107" s="4">
        <v>106</v>
      </c>
      <c r="B107" s="7">
        <v>539</v>
      </c>
      <c r="C107" s="7" t="s">
        <v>137</v>
      </c>
      <c r="D107" s="7" t="s">
        <v>133</v>
      </c>
      <c r="E107" s="5">
        <v>3</v>
      </c>
      <c r="F107" s="6">
        <v>2</v>
      </c>
      <c r="G107" s="6">
        <v>1100</v>
      </c>
      <c r="H107" s="6">
        <f t="shared" si="16"/>
        <v>-1</v>
      </c>
      <c r="I107" s="5">
        <f t="shared" si="15"/>
        <v>88</v>
      </c>
      <c r="J107" s="5">
        <v>13</v>
      </c>
      <c r="K107" s="5">
        <v>15</v>
      </c>
      <c r="L107" s="5">
        <v>1078</v>
      </c>
      <c r="M107" s="5">
        <f t="shared" si="17"/>
        <v>2</v>
      </c>
      <c r="N107" s="5">
        <f>L107*0.15</f>
        <v>161.7</v>
      </c>
      <c r="O107" s="5">
        <f t="shared" si="18"/>
        <v>250</v>
      </c>
    </row>
    <row r="108" spans="1:15" ht="19.5" customHeight="1">
      <c r="A108" s="4">
        <v>107</v>
      </c>
      <c r="B108" s="7">
        <v>107728</v>
      </c>
      <c r="C108" s="7" t="s">
        <v>138</v>
      </c>
      <c r="D108" s="7" t="s">
        <v>133</v>
      </c>
      <c r="E108" s="5">
        <v>3</v>
      </c>
      <c r="F108" s="6">
        <v>2</v>
      </c>
      <c r="G108" s="6">
        <v>1156</v>
      </c>
      <c r="H108" s="6">
        <f t="shared" si="16"/>
        <v>-1</v>
      </c>
      <c r="I108" s="5">
        <f t="shared" si="15"/>
        <v>92.48</v>
      </c>
      <c r="J108" s="5">
        <v>13</v>
      </c>
      <c r="K108" s="5">
        <v>0</v>
      </c>
      <c r="L108" s="5">
        <v>0</v>
      </c>
      <c r="M108" s="5">
        <f t="shared" si="17"/>
        <v>-13</v>
      </c>
      <c r="N108" s="5">
        <f>L108*0.13</f>
        <v>0</v>
      </c>
      <c r="O108" s="5">
        <f t="shared" si="18"/>
        <v>92</v>
      </c>
    </row>
    <row r="109" spans="1:15" ht="19.5" customHeight="1">
      <c r="A109" s="4">
        <v>108</v>
      </c>
      <c r="B109" s="7">
        <v>720</v>
      </c>
      <c r="C109" s="7" t="s">
        <v>139</v>
      </c>
      <c r="D109" s="7" t="s">
        <v>133</v>
      </c>
      <c r="E109" s="5">
        <v>4</v>
      </c>
      <c r="F109" s="6">
        <v>0</v>
      </c>
      <c r="G109" s="6">
        <v>0</v>
      </c>
      <c r="H109" s="6">
        <f t="shared" si="16"/>
        <v>-4</v>
      </c>
      <c r="I109" s="5">
        <f t="shared" si="15"/>
        <v>0</v>
      </c>
      <c r="J109" s="5">
        <v>13</v>
      </c>
      <c r="K109" s="5">
        <v>34</v>
      </c>
      <c r="L109" s="5">
        <v>2349.88</v>
      </c>
      <c r="M109" s="5">
        <f t="shared" si="17"/>
        <v>21</v>
      </c>
      <c r="N109" s="5">
        <f>L109*0.15</f>
        <v>352.482</v>
      </c>
      <c r="O109" s="5">
        <f t="shared" si="18"/>
        <v>352</v>
      </c>
    </row>
    <row r="110" spans="1:15" ht="19.5" customHeight="1">
      <c r="A110" s="4">
        <v>109</v>
      </c>
      <c r="B110" s="7">
        <v>104533</v>
      </c>
      <c r="C110" s="7" t="s">
        <v>140</v>
      </c>
      <c r="D110" s="7" t="s">
        <v>133</v>
      </c>
      <c r="E110" s="5">
        <v>3</v>
      </c>
      <c r="F110" s="6">
        <v>0</v>
      </c>
      <c r="G110" s="6">
        <v>0</v>
      </c>
      <c r="H110" s="6">
        <f t="shared" si="16"/>
        <v>-3</v>
      </c>
      <c r="I110" s="5">
        <f t="shared" si="15"/>
        <v>0</v>
      </c>
      <c r="J110" s="5">
        <v>13</v>
      </c>
      <c r="K110" s="5">
        <v>4</v>
      </c>
      <c r="L110" s="5">
        <v>294</v>
      </c>
      <c r="M110" s="5">
        <f t="shared" si="17"/>
        <v>-9</v>
      </c>
      <c r="N110" s="5">
        <f>L110*0.13</f>
        <v>38.22</v>
      </c>
      <c r="O110" s="5">
        <f t="shared" si="18"/>
        <v>38</v>
      </c>
    </row>
    <row r="111" spans="1:15" ht="19.5" customHeight="1">
      <c r="A111" s="4">
        <v>110</v>
      </c>
      <c r="B111" s="7">
        <v>594</v>
      </c>
      <c r="C111" s="7" t="s">
        <v>141</v>
      </c>
      <c r="D111" s="7" t="s">
        <v>133</v>
      </c>
      <c r="E111" s="5">
        <v>3</v>
      </c>
      <c r="F111" s="6">
        <v>0</v>
      </c>
      <c r="G111" s="6">
        <v>0</v>
      </c>
      <c r="H111" s="6">
        <f t="shared" si="16"/>
        <v>-3</v>
      </c>
      <c r="I111" s="5">
        <f t="shared" si="15"/>
        <v>0</v>
      </c>
      <c r="J111" s="5">
        <v>13</v>
      </c>
      <c r="K111" s="5">
        <v>26</v>
      </c>
      <c r="L111" s="5">
        <v>1728</v>
      </c>
      <c r="M111" s="5">
        <f t="shared" si="17"/>
        <v>13</v>
      </c>
      <c r="N111" s="5">
        <f>L111*0.15</f>
        <v>259.2</v>
      </c>
      <c r="O111" s="5">
        <f t="shared" si="18"/>
        <v>259</v>
      </c>
    </row>
    <row r="112" spans="1:15" ht="19.5" customHeight="1">
      <c r="A112" s="4">
        <v>111</v>
      </c>
      <c r="B112" s="7">
        <v>549</v>
      </c>
      <c r="C112" s="7" t="s">
        <v>142</v>
      </c>
      <c r="D112" s="7" t="s">
        <v>133</v>
      </c>
      <c r="E112" s="5">
        <v>3</v>
      </c>
      <c r="F112" s="6">
        <v>0</v>
      </c>
      <c r="G112" s="6">
        <v>0</v>
      </c>
      <c r="H112" s="6">
        <f t="shared" si="16"/>
        <v>-3</v>
      </c>
      <c r="I112" s="5">
        <f t="shared" si="15"/>
        <v>0</v>
      </c>
      <c r="J112" s="5">
        <v>13</v>
      </c>
      <c r="K112" s="5">
        <v>23</v>
      </c>
      <c r="L112" s="5">
        <v>1517</v>
      </c>
      <c r="M112" s="5">
        <f t="shared" si="17"/>
        <v>10</v>
      </c>
      <c r="N112" s="5">
        <f>L112*0.15</f>
        <v>227.54999999999998</v>
      </c>
      <c r="O112" s="5">
        <f t="shared" si="18"/>
        <v>228</v>
      </c>
    </row>
    <row r="113" spans="1:15" ht="19.5" customHeight="1">
      <c r="A113" s="4">
        <v>112</v>
      </c>
      <c r="B113" s="7">
        <v>54</v>
      </c>
      <c r="C113" s="7" t="s">
        <v>143</v>
      </c>
      <c r="D113" s="7" t="s">
        <v>144</v>
      </c>
      <c r="E113" s="5">
        <v>7</v>
      </c>
      <c r="F113" s="6">
        <v>17</v>
      </c>
      <c r="G113" s="6">
        <v>10217.89</v>
      </c>
      <c r="H113" s="6">
        <f t="shared" si="16"/>
        <v>10</v>
      </c>
      <c r="I113" s="5">
        <f>G113*0.1</f>
        <v>1021.789</v>
      </c>
      <c r="J113" s="5">
        <v>17</v>
      </c>
      <c r="K113" s="5">
        <v>24</v>
      </c>
      <c r="L113" s="5">
        <v>1666.01</v>
      </c>
      <c r="M113" s="5">
        <f t="shared" si="17"/>
        <v>7</v>
      </c>
      <c r="N113" s="5">
        <f>L113*0.15</f>
        <v>249.9015</v>
      </c>
      <c r="O113" s="5">
        <f t="shared" si="18"/>
        <v>1272</v>
      </c>
    </row>
    <row r="114" spans="1:15" ht="19.5" customHeight="1">
      <c r="A114" s="4">
        <v>113</v>
      </c>
      <c r="B114" s="7">
        <v>101453</v>
      </c>
      <c r="C114" s="7" t="s">
        <v>145</v>
      </c>
      <c r="D114" s="7" t="s">
        <v>144</v>
      </c>
      <c r="E114" s="5">
        <v>5</v>
      </c>
      <c r="F114" s="6">
        <v>4</v>
      </c>
      <c r="G114" s="6">
        <v>2312</v>
      </c>
      <c r="H114" s="6">
        <f t="shared" si="16"/>
        <v>-1</v>
      </c>
      <c r="I114" s="5">
        <f>G114*0.08</f>
        <v>184.96</v>
      </c>
      <c r="J114" s="5">
        <v>17</v>
      </c>
      <c r="K114" s="5">
        <v>25</v>
      </c>
      <c r="L114" s="5">
        <v>1666</v>
      </c>
      <c r="M114" s="5">
        <f t="shared" si="17"/>
        <v>8</v>
      </c>
      <c r="N114" s="5">
        <f>L114*0.15</f>
        <v>249.89999999999998</v>
      </c>
      <c r="O114" s="5">
        <f t="shared" si="18"/>
        <v>435</v>
      </c>
    </row>
    <row r="115" spans="1:15" ht="19.5" customHeight="1">
      <c r="A115" s="4">
        <v>114</v>
      </c>
      <c r="B115" s="7">
        <v>754</v>
      </c>
      <c r="C115" s="7" t="s">
        <v>146</v>
      </c>
      <c r="D115" s="7" t="s">
        <v>144</v>
      </c>
      <c r="E115" s="5">
        <v>4</v>
      </c>
      <c r="F115" s="6">
        <v>0</v>
      </c>
      <c r="G115" s="6">
        <v>0</v>
      </c>
      <c r="H115" s="6">
        <f t="shared" si="16"/>
        <v>-4</v>
      </c>
      <c r="I115" s="5">
        <f>G115*0.08</f>
        <v>0</v>
      </c>
      <c r="J115" s="5">
        <v>17</v>
      </c>
      <c r="K115" s="5">
        <v>11</v>
      </c>
      <c r="L115" s="5">
        <v>730</v>
      </c>
      <c r="M115" s="5">
        <f t="shared" si="17"/>
        <v>-6</v>
      </c>
      <c r="N115" s="5">
        <f aca="true" t="shared" si="19" ref="N115:N121">L115*0.13</f>
        <v>94.9</v>
      </c>
      <c r="O115" s="5">
        <f t="shared" si="18"/>
        <v>95</v>
      </c>
    </row>
    <row r="116" spans="1:15" ht="19.5" customHeight="1">
      <c r="A116" s="4">
        <v>115</v>
      </c>
      <c r="B116" s="7">
        <v>367</v>
      </c>
      <c r="C116" s="7" t="s">
        <v>147</v>
      </c>
      <c r="D116" s="7" t="s">
        <v>144</v>
      </c>
      <c r="E116" s="5">
        <v>3</v>
      </c>
      <c r="F116" s="6">
        <v>8</v>
      </c>
      <c r="G116" s="6">
        <v>4624</v>
      </c>
      <c r="H116" s="6">
        <f t="shared" si="16"/>
        <v>5</v>
      </c>
      <c r="I116" s="5">
        <f>G116*0.1</f>
        <v>462.40000000000003</v>
      </c>
      <c r="J116" s="5">
        <v>13</v>
      </c>
      <c r="K116" s="5">
        <v>9</v>
      </c>
      <c r="L116" s="5">
        <v>588.01</v>
      </c>
      <c r="M116" s="5">
        <f t="shared" si="17"/>
        <v>-4</v>
      </c>
      <c r="N116" s="5">
        <f t="shared" si="19"/>
        <v>76.4413</v>
      </c>
      <c r="O116" s="5">
        <f t="shared" si="18"/>
        <v>539</v>
      </c>
    </row>
    <row r="117" spans="1:15" ht="19.5" customHeight="1">
      <c r="A117" s="4">
        <v>116</v>
      </c>
      <c r="B117" s="7">
        <v>587</v>
      </c>
      <c r="C117" s="7" t="s">
        <v>148</v>
      </c>
      <c r="D117" s="7" t="s">
        <v>144</v>
      </c>
      <c r="E117" s="5">
        <v>3</v>
      </c>
      <c r="F117" s="6">
        <v>0</v>
      </c>
      <c r="G117" s="6">
        <v>0</v>
      </c>
      <c r="H117" s="6">
        <f t="shared" si="16"/>
        <v>-3</v>
      </c>
      <c r="I117" s="5">
        <f>G117*0.08</f>
        <v>0</v>
      </c>
      <c r="J117" s="5">
        <v>13</v>
      </c>
      <c r="K117" s="5">
        <v>1</v>
      </c>
      <c r="L117" s="5">
        <v>80</v>
      </c>
      <c r="M117" s="5">
        <f t="shared" si="17"/>
        <v>-12</v>
      </c>
      <c r="N117" s="5">
        <f t="shared" si="19"/>
        <v>10.4</v>
      </c>
      <c r="O117" s="5">
        <f t="shared" si="18"/>
        <v>10</v>
      </c>
    </row>
    <row r="118" spans="1:15" ht="19.5" customHeight="1">
      <c r="A118" s="4">
        <v>117</v>
      </c>
      <c r="B118" s="7">
        <v>104428</v>
      </c>
      <c r="C118" s="7" t="s">
        <v>149</v>
      </c>
      <c r="D118" s="7" t="s">
        <v>144</v>
      </c>
      <c r="E118" s="5">
        <v>3</v>
      </c>
      <c r="F118" s="6">
        <v>4</v>
      </c>
      <c r="G118" s="6">
        <v>2312</v>
      </c>
      <c r="H118" s="6">
        <f t="shared" si="16"/>
        <v>1</v>
      </c>
      <c r="I118" s="5">
        <f>G118*0.1</f>
        <v>231.20000000000002</v>
      </c>
      <c r="J118" s="5">
        <v>13</v>
      </c>
      <c r="K118" s="5">
        <v>9</v>
      </c>
      <c r="L118" s="5">
        <v>588</v>
      </c>
      <c r="M118" s="5">
        <f t="shared" si="17"/>
        <v>-4</v>
      </c>
      <c r="N118" s="5">
        <f t="shared" si="19"/>
        <v>76.44</v>
      </c>
      <c r="O118" s="5">
        <f t="shared" si="18"/>
        <v>308</v>
      </c>
    </row>
    <row r="119" spans="1:15" ht="19.5" customHeight="1">
      <c r="A119" s="4">
        <v>118</v>
      </c>
      <c r="B119" s="7">
        <v>704</v>
      </c>
      <c r="C119" s="7" t="s">
        <v>150</v>
      </c>
      <c r="D119" s="7" t="s">
        <v>144</v>
      </c>
      <c r="E119" s="5">
        <v>4</v>
      </c>
      <c r="F119" s="6">
        <v>0</v>
      </c>
      <c r="G119" s="6">
        <v>0</v>
      </c>
      <c r="H119" s="6">
        <f t="shared" si="16"/>
        <v>-4</v>
      </c>
      <c r="I119" s="5">
        <f>G119*0.08</f>
        <v>0</v>
      </c>
      <c r="J119" s="5">
        <v>13</v>
      </c>
      <c r="K119" s="5">
        <v>7</v>
      </c>
      <c r="L119" s="5">
        <v>490</v>
      </c>
      <c r="M119" s="5">
        <f t="shared" si="17"/>
        <v>-6</v>
      </c>
      <c r="N119" s="5">
        <f t="shared" si="19"/>
        <v>63.7</v>
      </c>
      <c r="O119" s="5">
        <f t="shared" si="18"/>
        <v>64</v>
      </c>
    </row>
    <row r="120" spans="1:15" ht="19.5" customHeight="1">
      <c r="A120" s="4">
        <v>119</v>
      </c>
      <c r="B120" s="7">
        <v>706</v>
      </c>
      <c r="C120" s="7" t="s">
        <v>151</v>
      </c>
      <c r="D120" s="7" t="s">
        <v>144</v>
      </c>
      <c r="E120" s="5">
        <v>3</v>
      </c>
      <c r="F120" s="6">
        <v>7</v>
      </c>
      <c r="G120" s="6">
        <v>4049.9</v>
      </c>
      <c r="H120" s="6">
        <f t="shared" si="16"/>
        <v>4</v>
      </c>
      <c r="I120" s="5">
        <f>G120*0.1</f>
        <v>404.99</v>
      </c>
      <c r="J120" s="5">
        <v>13</v>
      </c>
      <c r="K120" s="5">
        <v>0</v>
      </c>
      <c r="L120" s="5">
        <v>0</v>
      </c>
      <c r="M120" s="5">
        <f t="shared" si="17"/>
        <v>-13</v>
      </c>
      <c r="N120" s="5">
        <f t="shared" si="19"/>
        <v>0</v>
      </c>
      <c r="O120" s="5">
        <f t="shared" si="18"/>
        <v>405</v>
      </c>
    </row>
    <row r="121" spans="1:15" ht="19.5" customHeight="1">
      <c r="A121" s="4">
        <v>120</v>
      </c>
      <c r="B121" s="7">
        <v>329</v>
      </c>
      <c r="C121" s="7" t="s">
        <v>152</v>
      </c>
      <c r="D121" s="7" t="s">
        <v>144</v>
      </c>
      <c r="E121" s="5">
        <v>3</v>
      </c>
      <c r="F121" s="6">
        <v>18.125</v>
      </c>
      <c r="G121" s="6">
        <v>10306.98</v>
      </c>
      <c r="H121" s="6">
        <f t="shared" si="16"/>
        <v>15.125</v>
      </c>
      <c r="I121" s="5">
        <f>G121*0.1</f>
        <v>1030.698</v>
      </c>
      <c r="J121" s="5">
        <v>13</v>
      </c>
      <c r="K121" s="5">
        <v>3</v>
      </c>
      <c r="L121" s="5">
        <v>196</v>
      </c>
      <c r="M121" s="5">
        <f t="shared" si="17"/>
        <v>-10</v>
      </c>
      <c r="N121" s="5">
        <f t="shared" si="19"/>
        <v>25.48</v>
      </c>
      <c r="O121" s="5">
        <f t="shared" si="18"/>
        <v>1056</v>
      </c>
    </row>
    <row r="122" spans="1:15" ht="19.5" customHeight="1">
      <c r="A122" s="4">
        <v>121</v>
      </c>
      <c r="B122" s="7">
        <v>738</v>
      </c>
      <c r="C122" s="7" t="s">
        <v>153</v>
      </c>
      <c r="D122" s="7" t="s">
        <v>144</v>
      </c>
      <c r="E122" s="5">
        <v>3</v>
      </c>
      <c r="F122" s="6">
        <v>0</v>
      </c>
      <c r="G122" s="6">
        <v>0</v>
      </c>
      <c r="H122" s="6">
        <f t="shared" si="16"/>
        <v>-3</v>
      </c>
      <c r="I122" s="5">
        <f>G122*0.08</f>
        <v>0</v>
      </c>
      <c r="J122" s="5">
        <v>13</v>
      </c>
      <c r="K122" s="5">
        <v>21</v>
      </c>
      <c r="L122" s="5">
        <v>1470</v>
      </c>
      <c r="M122" s="5">
        <f t="shared" si="17"/>
        <v>8</v>
      </c>
      <c r="N122" s="5">
        <f>L122*0.15</f>
        <v>220.5</v>
      </c>
      <c r="O122" s="5">
        <f t="shared" si="18"/>
        <v>221</v>
      </c>
    </row>
    <row r="123" spans="1:15" ht="19.5" customHeight="1">
      <c r="A123" s="4">
        <v>122</v>
      </c>
      <c r="B123" s="7">
        <v>351</v>
      </c>
      <c r="C123" s="7" t="s">
        <v>154</v>
      </c>
      <c r="D123" s="7" t="s">
        <v>144</v>
      </c>
      <c r="E123" s="5">
        <v>5</v>
      </c>
      <c r="F123" s="6">
        <v>3</v>
      </c>
      <c r="G123" s="6">
        <v>1734</v>
      </c>
      <c r="H123" s="6">
        <f t="shared" si="16"/>
        <v>-2</v>
      </c>
      <c r="I123" s="5">
        <f>G123*0.08</f>
        <v>138.72</v>
      </c>
      <c r="J123" s="5">
        <v>13</v>
      </c>
      <c r="K123" s="5">
        <v>18</v>
      </c>
      <c r="L123" s="5">
        <v>1318</v>
      </c>
      <c r="M123" s="5">
        <f t="shared" si="17"/>
        <v>5</v>
      </c>
      <c r="N123" s="5">
        <f>L123*0.15</f>
        <v>197.7</v>
      </c>
      <c r="O123" s="5">
        <f t="shared" si="18"/>
        <v>336</v>
      </c>
    </row>
    <row r="124" spans="1:15" ht="19.5" customHeight="1">
      <c r="A124" s="4">
        <v>123</v>
      </c>
      <c r="B124" s="7">
        <v>104838</v>
      </c>
      <c r="C124" s="7" t="s">
        <v>155</v>
      </c>
      <c r="D124" s="7" t="s">
        <v>144</v>
      </c>
      <c r="E124" s="5">
        <v>3</v>
      </c>
      <c r="F124" s="6">
        <v>0</v>
      </c>
      <c r="G124" s="6">
        <v>0</v>
      </c>
      <c r="H124" s="6">
        <f t="shared" si="16"/>
        <v>-3</v>
      </c>
      <c r="I124" s="5">
        <f>G124*0.08</f>
        <v>0</v>
      </c>
      <c r="J124" s="5">
        <v>13</v>
      </c>
      <c r="K124" s="5">
        <v>9</v>
      </c>
      <c r="L124" s="5">
        <v>548</v>
      </c>
      <c r="M124" s="5">
        <f t="shared" si="17"/>
        <v>-4</v>
      </c>
      <c r="N124" s="5">
        <f>L124*0.13</f>
        <v>71.24000000000001</v>
      </c>
      <c r="O124" s="5">
        <f t="shared" si="18"/>
        <v>71</v>
      </c>
    </row>
    <row r="125" spans="1:15" ht="19.5" customHeight="1">
      <c r="A125" s="4">
        <v>124</v>
      </c>
      <c r="B125" s="7">
        <v>710</v>
      </c>
      <c r="C125" s="7" t="s">
        <v>156</v>
      </c>
      <c r="D125" s="7" t="s">
        <v>144</v>
      </c>
      <c r="E125" s="5">
        <v>3</v>
      </c>
      <c r="F125" s="6">
        <v>0</v>
      </c>
      <c r="G125" s="6">
        <v>0</v>
      </c>
      <c r="H125" s="6">
        <f t="shared" si="16"/>
        <v>-3</v>
      </c>
      <c r="I125" s="5">
        <f>G125*0.08</f>
        <v>0</v>
      </c>
      <c r="J125" s="5">
        <v>13</v>
      </c>
      <c r="K125" s="5">
        <v>3</v>
      </c>
      <c r="L125" s="5">
        <v>240</v>
      </c>
      <c r="M125" s="5">
        <f t="shared" si="17"/>
        <v>-10</v>
      </c>
      <c r="N125" s="5">
        <f>L125*0.13</f>
        <v>31.200000000000003</v>
      </c>
      <c r="O125" s="5">
        <f t="shared" si="18"/>
        <v>31</v>
      </c>
    </row>
    <row r="126" spans="1:15" ht="19.5" customHeight="1">
      <c r="A126" s="4">
        <v>125</v>
      </c>
      <c r="B126" s="7">
        <v>52</v>
      </c>
      <c r="C126" s="7" t="s">
        <v>157</v>
      </c>
      <c r="D126" s="7" t="s">
        <v>144</v>
      </c>
      <c r="E126" s="5">
        <v>5</v>
      </c>
      <c r="F126" s="6">
        <v>1</v>
      </c>
      <c r="G126" s="6">
        <v>578</v>
      </c>
      <c r="H126" s="6">
        <f t="shared" si="16"/>
        <v>-4</v>
      </c>
      <c r="I126" s="5">
        <f>G126*0.08</f>
        <v>46.24</v>
      </c>
      <c r="J126" s="5">
        <v>13</v>
      </c>
      <c r="K126" s="5">
        <v>14</v>
      </c>
      <c r="L126" s="5">
        <v>980</v>
      </c>
      <c r="M126" s="5">
        <f t="shared" si="17"/>
        <v>1</v>
      </c>
      <c r="N126" s="5">
        <f>L126*0.15</f>
        <v>147</v>
      </c>
      <c r="O126" s="5">
        <f t="shared" si="18"/>
        <v>193</v>
      </c>
    </row>
    <row r="127" spans="1:15" ht="19.5" customHeight="1">
      <c r="A127" s="4">
        <v>126</v>
      </c>
      <c r="B127" s="7">
        <v>56</v>
      </c>
      <c r="C127" s="7" t="s">
        <v>158</v>
      </c>
      <c r="D127" s="7" t="s">
        <v>144</v>
      </c>
      <c r="E127" s="5">
        <v>3</v>
      </c>
      <c r="F127" s="6">
        <v>12</v>
      </c>
      <c r="G127" s="6">
        <v>6939.89</v>
      </c>
      <c r="H127" s="6">
        <f t="shared" si="16"/>
        <v>9</v>
      </c>
      <c r="I127" s="5">
        <f>G127*0.1</f>
        <v>693.989</v>
      </c>
      <c r="J127" s="5">
        <v>13</v>
      </c>
      <c r="K127" s="5">
        <v>45</v>
      </c>
      <c r="L127" s="5">
        <v>3038.03</v>
      </c>
      <c r="M127" s="5">
        <f t="shared" si="17"/>
        <v>32</v>
      </c>
      <c r="N127" s="5">
        <f>L127*0.15</f>
        <v>455.7045</v>
      </c>
      <c r="O127" s="5">
        <f t="shared" si="18"/>
        <v>1150</v>
      </c>
    </row>
    <row r="128" spans="1:15" ht="19.5" customHeight="1">
      <c r="A128" s="4">
        <v>127</v>
      </c>
      <c r="B128" s="7">
        <v>713</v>
      </c>
      <c r="C128" s="7" t="s">
        <v>159</v>
      </c>
      <c r="D128" s="7" t="s">
        <v>144</v>
      </c>
      <c r="E128" s="5">
        <v>3</v>
      </c>
      <c r="F128" s="6">
        <v>1</v>
      </c>
      <c r="G128" s="6">
        <v>578</v>
      </c>
      <c r="H128" s="6">
        <f t="shared" si="16"/>
        <v>-2</v>
      </c>
      <c r="I128" s="5">
        <f>G128*0.08</f>
        <v>46.24</v>
      </c>
      <c r="J128" s="5">
        <v>13</v>
      </c>
      <c r="K128" s="5">
        <v>6</v>
      </c>
      <c r="L128" s="5">
        <v>387.72</v>
      </c>
      <c r="M128" s="5">
        <f t="shared" si="17"/>
        <v>-7</v>
      </c>
      <c r="N128" s="5">
        <f>L128*0.13</f>
        <v>50.403600000000004</v>
      </c>
      <c r="O128" s="5">
        <f t="shared" si="18"/>
        <v>97</v>
      </c>
    </row>
    <row r="129" spans="1:15" ht="19.5" customHeight="1">
      <c r="A129" s="4">
        <v>128</v>
      </c>
      <c r="B129" s="7">
        <v>110378</v>
      </c>
      <c r="C129" s="7" t="s">
        <v>160</v>
      </c>
      <c r="D129" s="7" t="s">
        <v>144</v>
      </c>
      <c r="E129" s="5">
        <v>2</v>
      </c>
      <c r="F129" s="6">
        <v>0</v>
      </c>
      <c r="G129" s="6">
        <v>0</v>
      </c>
      <c r="H129" s="6">
        <f t="shared" si="16"/>
        <v>-2</v>
      </c>
      <c r="I129" s="5">
        <f>G129*0.08</f>
        <v>0</v>
      </c>
      <c r="J129" s="5">
        <v>10</v>
      </c>
      <c r="K129" s="5">
        <v>3</v>
      </c>
      <c r="L129" s="5">
        <v>200.8</v>
      </c>
      <c r="M129" s="5">
        <f t="shared" si="17"/>
        <v>-7</v>
      </c>
      <c r="N129" s="5">
        <f>L129*0.13</f>
        <v>26.104000000000003</v>
      </c>
      <c r="O129" s="5">
        <f t="shared" si="18"/>
        <v>26</v>
      </c>
    </row>
    <row r="130" spans="1:15" ht="19.5" customHeight="1">
      <c r="A130" s="5"/>
      <c r="B130" s="5"/>
      <c r="C130" s="6" t="s">
        <v>161</v>
      </c>
      <c r="D130" s="5"/>
      <c r="E130" s="5">
        <f>SUM(E2:E129)</f>
        <v>500</v>
      </c>
      <c r="F130" s="5">
        <f aca="true" t="shared" si="20" ref="F130:O130">SUM(F2:F129)</f>
        <v>682.17</v>
      </c>
      <c r="G130" s="5">
        <f t="shared" si="20"/>
        <v>396165.38000000006</v>
      </c>
      <c r="H130" s="5">
        <f t="shared" si="20"/>
        <v>182.17000000000002</v>
      </c>
      <c r="I130" s="5">
        <f t="shared" si="20"/>
        <v>38767.87619999999</v>
      </c>
      <c r="J130" s="5">
        <f t="shared" si="20"/>
        <v>2200</v>
      </c>
      <c r="K130" s="5">
        <f t="shared" si="20"/>
        <v>1791.7346</v>
      </c>
      <c r="L130" s="5">
        <f t="shared" si="20"/>
        <v>123298.39999999998</v>
      </c>
      <c r="M130" s="5">
        <f t="shared" si="20"/>
        <v>-408.2654</v>
      </c>
      <c r="N130" s="5">
        <f t="shared" si="20"/>
        <v>17609.721</v>
      </c>
      <c r="O130" s="5">
        <f t="shared" si="20"/>
        <v>56379</v>
      </c>
    </row>
  </sheetData>
  <sheetProtection/>
  <mergeCells count="3">
    <mergeCell ref="R1:W1"/>
    <mergeCell ref="R5:W5"/>
    <mergeCell ref="R6:W6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玲小妹</cp:lastModifiedBy>
  <dcterms:created xsi:type="dcterms:W3CDTF">2020-08-31T08:00:18Z</dcterms:created>
  <dcterms:modified xsi:type="dcterms:W3CDTF">2020-12-04T05:48:29Z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2052-11.1.0.10069</vt:lpwstr>
  </property>
  <property fmtid="{D5CDD505-2E9C-101B-9397-08002B2CF9AE}" pid="4" name="KSOReadingLayo">
    <vt:bool>true</vt:bool>
  </property>
</Properties>
</file>