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28" activeTab="3"/>
  </bookViews>
  <sheets>
    <sheet name="1.11-1.13数据情况表" sheetId="1" r:id="rId1"/>
    <sheet name="片长奖罚" sheetId="7" r:id="rId2"/>
    <sheet name="考试处罚" sheetId="6" r:id="rId3"/>
    <sheet name="未进社区处罚门店" sheetId="9" r:id="rId4"/>
    <sheet name="1.11" sheetId="3" r:id="rId5"/>
    <sheet name="1.12" sheetId="4" r:id="rId6"/>
    <sheet name="1.13" sheetId="5" r:id="rId7"/>
    <sheet name="进社区门店" sheetId="8" r:id="rId8"/>
  </sheets>
  <definedNames>
    <definedName name="_xlnm._FilterDatabase" localSheetId="5" hidden="1">'1.12'!$A$2:$X$113</definedName>
    <definedName name="_xlnm._FilterDatabase" localSheetId="0" hidden="1">'1.11-1.13数据情况表'!$A$2:$AA$113</definedName>
    <definedName name="_xlnm._FilterDatabase" localSheetId="4" hidden="1">'1.11'!$A$2:$X$114</definedName>
    <definedName name="_xlnm._FilterDatabase" localSheetId="6" hidden="1">'1.13'!$A$2:$X$113</definedName>
    <definedName name="_xlnm._FilterDatabase" localSheetId="3" hidden="1">未进社区处罚门店!$A$2:$E$26</definedName>
  </definedNames>
  <calcPr calcId="144525"/>
</workbook>
</file>

<file path=xl/sharedStrings.xml><?xml version="1.0" encoding="utf-8"?>
<sst xmlns="http://schemas.openxmlformats.org/spreadsheetml/2006/main" count="3261" uniqueCount="1015">
  <si>
    <t>1月11日-1月13日（周年庆考核数据）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</si>
  <si>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</si>
  <si>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</si>
  <si>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</si>
  <si>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t>2</t>
    </r>
    <r>
      <rPr>
        <b/>
        <sz val="10"/>
        <rFont val="宋体"/>
        <charset val="0"/>
      </rPr>
      <t>档</t>
    </r>
  </si>
  <si>
    <t>天胶目标（3天）</t>
  </si>
  <si>
    <t>活动期间</t>
  </si>
  <si>
    <t>1档完成情况</t>
  </si>
  <si>
    <t>2档完成情况</t>
  </si>
  <si>
    <t>天胶销售数量</t>
  </si>
  <si>
    <t>天胶差额处罚</t>
  </si>
  <si>
    <t>销售毛利达标奖励</t>
  </si>
  <si>
    <t>序号</t>
  </si>
  <si>
    <t>门店ID</t>
  </si>
  <si>
    <t>门店名称</t>
  </si>
  <si>
    <t>片区名称</t>
  </si>
  <si>
    <t>正式员工</t>
  </si>
  <si>
    <t>试用+  实习生</t>
  </si>
  <si>
    <t>PK  分组</t>
  </si>
  <si>
    <t>日均PK金</t>
  </si>
  <si>
    <t>3天PK金</t>
  </si>
  <si>
    <t>销售</t>
  </si>
  <si>
    <t>3天销售</t>
  </si>
  <si>
    <t>毛利</t>
  </si>
  <si>
    <t>3天毛利</t>
  </si>
  <si>
    <t>毛利率</t>
  </si>
  <si>
    <t>大邑县晋原镇通达东路五段药店</t>
  </si>
  <si>
    <t>城郊一片区</t>
  </si>
  <si>
    <t>13组</t>
  </si>
  <si>
    <t>邛崃市临邛镇洪川小区药店</t>
  </si>
  <si>
    <t>22组</t>
  </si>
  <si>
    <t>大邑县新场镇文昌街药店</t>
  </si>
  <si>
    <t>30组</t>
  </si>
  <si>
    <t>大源北街药店</t>
  </si>
  <si>
    <t>东南片区</t>
  </si>
  <si>
    <t>榕声路店</t>
  </si>
  <si>
    <t>10组</t>
  </si>
  <si>
    <t>崇州市崇阳镇尚贤坊街药店</t>
  </si>
  <si>
    <t>城郊二片区</t>
  </si>
  <si>
    <t>17组</t>
  </si>
  <si>
    <t>顺和街店</t>
  </si>
  <si>
    <t>西北片区</t>
  </si>
  <si>
    <t>12组</t>
  </si>
  <si>
    <t>都江堰幸福镇翔凤路药店</t>
  </si>
  <si>
    <t>31组</t>
  </si>
  <si>
    <t>都江堰市永丰街道宝莲路药店</t>
  </si>
  <si>
    <t>38组</t>
  </si>
  <si>
    <t>温江区公平街道江安路药店</t>
  </si>
  <si>
    <t>18组</t>
  </si>
  <si>
    <t>浆洗街药店（1.13-1.15）</t>
  </si>
  <si>
    <t>城中片区</t>
  </si>
  <si>
    <t>2组</t>
  </si>
  <si>
    <t xml:space="preserve"> </t>
  </si>
  <si>
    <t>新津邓双镇岷江店</t>
  </si>
  <si>
    <t>6组</t>
  </si>
  <si>
    <t>郫县郫筒镇一环路东南段药店</t>
  </si>
  <si>
    <t>15组</t>
  </si>
  <si>
    <t>民丰大道西段药店</t>
  </si>
  <si>
    <t>4组</t>
  </si>
  <si>
    <t>羊子山西路药店（兴元华盛）</t>
  </si>
  <si>
    <t>7组</t>
  </si>
  <si>
    <t>大邑县晋原镇子龙路店</t>
  </si>
  <si>
    <t>20组</t>
  </si>
  <si>
    <t>二环路北四段药店（汇融名城）</t>
  </si>
  <si>
    <t>大邑县晋原镇东街药店</t>
  </si>
  <si>
    <t>北东街店</t>
  </si>
  <si>
    <t>3组</t>
  </si>
  <si>
    <t>交大路第三药店</t>
  </si>
  <si>
    <t>14组</t>
  </si>
  <si>
    <t>贝森北路药店</t>
  </si>
  <si>
    <t>都江堰药店</t>
  </si>
  <si>
    <t>19组</t>
  </si>
  <si>
    <t>双流县西航港街道锦华路一段药店</t>
  </si>
  <si>
    <t>29组</t>
  </si>
  <si>
    <t>都江堰市蒲阳镇堰问道西路药店</t>
  </si>
  <si>
    <t>32组</t>
  </si>
  <si>
    <t>龙潭西路店</t>
  </si>
  <si>
    <t>34组</t>
  </si>
  <si>
    <t>崔家店路药店</t>
  </si>
  <si>
    <t>新都区新都街道万和北路药店</t>
  </si>
  <si>
    <t>24组</t>
  </si>
  <si>
    <t>怀远店</t>
  </si>
  <si>
    <t>9组</t>
  </si>
  <si>
    <t>大邑县晋原镇内蒙古大道桃源药店</t>
  </si>
  <si>
    <t>11组</t>
  </si>
  <si>
    <t>蜀辉路药店</t>
  </si>
  <si>
    <t>27组</t>
  </si>
  <si>
    <t>崇州市崇阳镇蜀州中路药店</t>
  </si>
  <si>
    <t>元华二巷药店</t>
  </si>
  <si>
    <t>28组</t>
  </si>
  <si>
    <t>枣子巷药店</t>
  </si>
  <si>
    <t>郫县郫筒镇东大街药店</t>
  </si>
  <si>
    <t>16组</t>
  </si>
  <si>
    <t>金沙路药店</t>
  </si>
  <si>
    <t>通盈街药店</t>
  </si>
  <si>
    <t>8组</t>
  </si>
  <si>
    <t>大邑县晋源镇东壕沟段药店</t>
  </si>
  <si>
    <t>光华药店</t>
  </si>
  <si>
    <t>观音桥街药店</t>
  </si>
  <si>
    <t>温江店</t>
  </si>
  <si>
    <t>双林路药店</t>
  </si>
  <si>
    <t>光华村街药店</t>
  </si>
  <si>
    <t>5组</t>
  </si>
  <si>
    <t>邛崃中心药店</t>
  </si>
  <si>
    <t>聚萃街药店</t>
  </si>
  <si>
    <t>西部店</t>
  </si>
  <si>
    <t>都江堰景中路店</t>
  </si>
  <si>
    <t>23组</t>
  </si>
  <si>
    <t>西林一街药店</t>
  </si>
  <si>
    <t>红星店</t>
  </si>
  <si>
    <t xml:space="preserve">崇州市崇阳镇永康东路药店 </t>
  </si>
  <si>
    <t>25组</t>
  </si>
  <si>
    <t>大悦路药店</t>
  </si>
  <si>
    <t>万宇路药店</t>
  </si>
  <si>
    <t>新津县五津镇五津西路二药房</t>
  </si>
  <si>
    <t>21组</t>
  </si>
  <si>
    <t>万科路药店</t>
  </si>
  <si>
    <t>崇州中心店</t>
  </si>
  <si>
    <t>旗舰店</t>
  </si>
  <si>
    <t>旗舰片</t>
  </si>
  <si>
    <t>1组</t>
  </si>
  <si>
    <t>大邑县晋原镇北街药店</t>
  </si>
  <si>
    <t>邛崃市临邛镇翠荫街药店</t>
  </si>
  <si>
    <t>双流区东升街道三强西路药店</t>
  </si>
  <si>
    <t>十二桥药店（1.13-1.15）</t>
  </si>
  <si>
    <t>华油路药店</t>
  </si>
  <si>
    <t>银河北街药店</t>
  </si>
  <si>
    <t>大邑县沙渠镇方圆路药店</t>
  </si>
  <si>
    <t>黄苑东街药店</t>
  </si>
  <si>
    <t>解放路药店</t>
  </si>
  <si>
    <t>兴义镇万兴路药店</t>
  </si>
  <si>
    <t>35组</t>
  </si>
  <si>
    <t>中和大道药店</t>
  </si>
  <si>
    <t>成都成汉太极大药房有限公司（1.13-1.15）</t>
  </si>
  <si>
    <t>成华杉板桥南一路店</t>
  </si>
  <si>
    <t>天久北巷药店</t>
  </si>
  <si>
    <t>新都区马超东路店</t>
  </si>
  <si>
    <t>金带街药店</t>
  </si>
  <si>
    <t>大邑县晋原镇潘家街药店</t>
  </si>
  <si>
    <t>33组</t>
  </si>
  <si>
    <t>蜀汉路药店</t>
  </si>
  <si>
    <t>童子街药店</t>
  </si>
  <si>
    <t>大邑县安仁镇千禧街药店</t>
  </si>
  <si>
    <t>金马河路药店</t>
  </si>
  <si>
    <t>邛崃市羊安镇永康大道药店</t>
  </si>
  <si>
    <t>26组</t>
  </si>
  <si>
    <t>三江店</t>
  </si>
  <si>
    <t>柳翠路药店</t>
  </si>
  <si>
    <t>华康路药店</t>
  </si>
  <si>
    <t>劼人路药店</t>
  </si>
  <si>
    <t>丝竹路药店</t>
  </si>
  <si>
    <t>36组</t>
  </si>
  <si>
    <t>土龙路药店</t>
  </si>
  <si>
    <t>新下街药店</t>
  </si>
  <si>
    <t>梨花街药店</t>
  </si>
  <si>
    <t>佳灵路药店</t>
  </si>
  <si>
    <t>新怡路店</t>
  </si>
  <si>
    <t>清江东路药店</t>
  </si>
  <si>
    <t>人民中路店（1.13-1.15）</t>
  </si>
  <si>
    <t>新园大道药店</t>
  </si>
  <si>
    <t>新都区新繁镇繁江北路药店</t>
  </si>
  <si>
    <t>静明路药店</t>
  </si>
  <si>
    <t>37组</t>
  </si>
  <si>
    <t>清江东路2药店</t>
  </si>
  <si>
    <t>合欢树街药店</t>
  </si>
  <si>
    <t>新津县五津镇武阳西路药店</t>
  </si>
  <si>
    <t>华泰路药店</t>
  </si>
  <si>
    <t>新乐中街药店</t>
  </si>
  <si>
    <t>水杉街药店</t>
  </si>
  <si>
    <t>金丝街药店（1.13-1.15）</t>
  </si>
  <si>
    <t>科华街药店</t>
  </si>
  <si>
    <t>五津西路药店</t>
  </si>
  <si>
    <t>都江堰奎光路中段药店</t>
  </si>
  <si>
    <t>大石西路药店</t>
  </si>
  <si>
    <t>银沙路药店</t>
  </si>
  <si>
    <t>紫薇东路药店</t>
  </si>
  <si>
    <t>沙河源药店</t>
  </si>
  <si>
    <t>邛崃市临邛镇长安大道药店</t>
  </si>
  <si>
    <t>中和公济桥路药店</t>
  </si>
  <si>
    <t>大华街药店</t>
  </si>
  <si>
    <t>航中街药店（1.13-1.15）</t>
  </si>
  <si>
    <t>合计</t>
  </si>
  <si>
    <t/>
  </si>
  <si>
    <t>1档</t>
  </si>
  <si>
    <t xml:space="preserve">2档 </t>
  </si>
  <si>
    <t>活动期间完成率</t>
  </si>
  <si>
    <t>PK+追加奖励</t>
  </si>
  <si>
    <t>1档销售完成率</t>
  </si>
  <si>
    <t>1档毛利完成率</t>
  </si>
  <si>
    <t>2档销售完成率</t>
  </si>
  <si>
    <t>2档毛利完成率</t>
  </si>
  <si>
    <t>PK奖励</t>
  </si>
  <si>
    <t>达标2档追加奖励</t>
  </si>
  <si>
    <t>总计</t>
  </si>
  <si>
    <t>门店编码</t>
  </si>
  <si>
    <t>店员姓名</t>
  </si>
  <si>
    <r>
      <t>个人</t>
    </r>
    <r>
      <rPr>
        <b/>
        <sz val="12"/>
        <color rgb="FF800080"/>
        <rFont val="Arial"/>
        <family val="2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</si>
  <si>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</si>
  <si>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</si>
  <si>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</si>
  <si>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</si>
  <si>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</si>
  <si>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</si>
  <si>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</si>
  <si>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黄梅</t>
  </si>
  <si>
    <t>正常</t>
  </si>
  <si>
    <t>营业员</t>
  </si>
  <si>
    <t>潘家街店</t>
  </si>
  <si>
    <t>未参与</t>
  </si>
  <si>
    <t>0</t>
  </si>
  <si>
    <t>--</t>
  </si>
  <si>
    <t>李梦菊</t>
  </si>
  <si>
    <t>邱如秀</t>
  </si>
  <si>
    <t>公济桥店</t>
  </si>
  <si>
    <t>王媚</t>
  </si>
  <si>
    <t>试用期人员</t>
  </si>
  <si>
    <t xml:space="preserve"> 观音桥街药店</t>
  </si>
  <si>
    <t>李昌梅</t>
  </si>
  <si>
    <t>刘罗蓉</t>
  </si>
  <si>
    <t>周有惠</t>
  </si>
  <si>
    <t>都江堰奎光店</t>
  </si>
  <si>
    <t>周炫岑</t>
  </si>
  <si>
    <t>解放路店</t>
  </si>
  <si>
    <t>易珊</t>
  </si>
  <si>
    <t xml:space="preserve"> 科华街药店</t>
  </si>
  <si>
    <t>李明磊</t>
  </si>
  <si>
    <t>李佳岭</t>
  </si>
  <si>
    <t>锦江区东大街药店</t>
  </si>
  <si>
    <t>张美顺</t>
  </si>
  <si>
    <t>闵腾西</t>
  </si>
  <si>
    <t>黄瑞玉</t>
  </si>
  <si>
    <t>尹萍</t>
  </si>
  <si>
    <t>梅雅霜</t>
  </si>
  <si>
    <t>陈凤珍</t>
  </si>
  <si>
    <t xml:space="preserve"> 金带街药店</t>
  </si>
  <si>
    <t>林禹帅</t>
  </si>
  <si>
    <t>实习生</t>
  </si>
  <si>
    <t xml:space="preserve"> 光华药店</t>
  </si>
  <si>
    <t>李桂芳</t>
  </si>
  <si>
    <t>苏婷婷</t>
  </si>
  <si>
    <t>蜀州中路店</t>
  </si>
  <si>
    <t>未通过</t>
  </si>
  <si>
    <t>1</t>
  </si>
  <si>
    <t>25.00</t>
  </si>
  <si>
    <t>李莎</t>
  </si>
  <si>
    <t>35.00</t>
  </si>
  <si>
    <t>王依纯</t>
  </si>
  <si>
    <t>汤薪苗</t>
  </si>
  <si>
    <t>双流三强西路店</t>
  </si>
  <si>
    <t>45.00</t>
  </si>
  <si>
    <t>郭桃</t>
  </si>
  <si>
    <t>50.00</t>
  </si>
  <si>
    <t>罗妍</t>
  </si>
  <si>
    <t>岳聪华</t>
  </si>
  <si>
    <t>55.00</t>
  </si>
  <si>
    <t>邓磊</t>
  </si>
  <si>
    <t>贝森路店</t>
  </si>
  <si>
    <t>65.00</t>
  </si>
  <si>
    <t>彭晓媛</t>
  </si>
  <si>
    <t>70.00</t>
  </si>
  <si>
    <t>沈长英</t>
  </si>
  <si>
    <t>唐敏</t>
  </si>
  <si>
    <t>75.00</t>
  </si>
  <si>
    <t>李忠存</t>
  </si>
  <si>
    <t xml:space="preserve"> 龙泉驿生路店</t>
  </si>
  <si>
    <t>钟友群</t>
  </si>
  <si>
    <t>80.00</t>
  </si>
  <si>
    <t>刘明慧</t>
  </si>
  <si>
    <t>童子街店</t>
  </si>
  <si>
    <t>李银萍</t>
  </si>
  <si>
    <t>李文静</t>
  </si>
  <si>
    <t xml:space="preserve"> 民丰大道西段药店</t>
  </si>
  <si>
    <t>李宋琴</t>
  </si>
  <si>
    <t>店长</t>
  </si>
  <si>
    <t xml:space="preserve"> 邛崃长安大道药店</t>
  </si>
  <si>
    <t>廖红</t>
  </si>
  <si>
    <t>马超东路店</t>
  </si>
  <si>
    <t>殷岱菊</t>
  </si>
  <si>
    <t>营业员,患者专员</t>
  </si>
  <si>
    <t>骆素花</t>
  </si>
  <si>
    <t xml:space="preserve">  三江店</t>
  </si>
  <si>
    <t>冯元香</t>
  </si>
  <si>
    <t>十二桥药店</t>
  </si>
  <si>
    <t>孔慧玥</t>
  </si>
  <si>
    <t>大悦路店</t>
  </si>
  <si>
    <t>85.00</t>
  </si>
  <si>
    <t>刘樽</t>
  </si>
  <si>
    <t>金丝街药店</t>
  </si>
  <si>
    <t>涂思佩</t>
  </si>
  <si>
    <t>尚贤坊街药店</t>
  </si>
  <si>
    <t>刘科言</t>
  </si>
  <si>
    <t xml:space="preserve"> 杉板桥南一路店</t>
  </si>
  <si>
    <t>代茜澜</t>
  </si>
  <si>
    <t xml:space="preserve"> 人民中路店</t>
  </si>
  <si>
    <t>罗丽</t>
  </si>
  <si>
    <t>郫县东大街药店</t>
  </si>
  <si>
    <t>周燕</t>
  </si>
  <si>
    <t>王波</t>
  </si>
  <si>
    <t xml:space="preserve"> 羊子山西路药店</t>
  </si>
  <si>
    <t>李阿其</t>
  </si>
  <si>
    <t>大邑北街店</t>
  </si>
  <si>
    <t>江月红</t>
  </si>
  <si>
    <t>副店长</t>
  </si>
  <si>
    <t xml:space="preserve"> 顺和街店</t>
  </si>
  <si>
    <t>代志斌</t>
  </si>
  <si>
    <t>银河北街店</t>
  </si>
  <si>
    <t>梁睿</t>
  </si>
  <si>
    <t xml:space="preserve"> 温江店</t>
  </si>
  <si>
    <t>黄雨</t>
  </si>
  <si>
    <t>姚沙</t>
  </si>
  <si>
    <t>周小微</t>
  </si>
  <si>
    <t>冯婧恩</t>
  </si>
  <si>
    <t xml:space="preserve"> 庆云南街药店</t>
  </si>
  <si>
    <t>欧双雪</t>
  </si>
  <si>
    <t>成汉南路店</t>
  </si>
  <si>
    <t>陈丽梅</t>
  </si>
  <si>
    <t>郭玲怡</t>
  </si>
  <si>
    <t>于春莲</t>
  </si>
  <si>
    <t>郑万利</t>
  </si>
  <si>
    <t>邹惠</t>
  </si>
  <si>
    <t>双流锦华路一段药店</t>
  </si>
  <si>
    <t>刘春花</t>
  </si>
  <si>
    <t>张建</t>
  </si>
  <si>
    <t xml:space="preserve"> 新乐中街药店</t>
  </si>
  <si>
    <t>杨秀娟</t>
  </si>
  <si>
    <t>李秀辉</t>
  </si>
  <si>
    <t>大邑子龙路店</t>
  </si>
  <si>
    <t>安仁镇千禧街药店</t>
  </si>
  <si>
    <t>甘俊莉</t>
  </si>
  <si>
    <t>张飘</t>
  </si>
  <si>
    <t>新津邓双店</t>
  </si>
  <si>
    <t>付静</t>
  </si>
  <si>
    <t>林霞2</t>
  </si>
  <si>
    <t xml:space="preserve"> 都江堰景中路店</t>
  </si>
  <si>
    <t>潘霞</t>
  </si>
  <si>
    <t>中和大道店</t>
  </si>
  <si>
    <t>闵雪</t>
  </si>
  <si>
    <t>邛崃羊安镇永康大道药店</t>
  </si>
  <si>
    <t>肖瑶</t>
  </si>
  <si>
    <t>李思琪</t>
  </si>
  <si>
    <t>李艳萍</t>
  </si>
  <si>
    <t>雷鑫梅</t>
  </si>
  <si>
    <t>叶焕颜</t>
  </si>
  <si>
    <t>梁兰</t>
  </si>
  <si>
    <t>杨久会</t>
  </si>
  <si>
    <t xml:space="preserve"> 问道西路药店</t>
  </si>
  <si>
    <t>谢琴</t>
  </si>
  <si>
    <t>营业员,患者专员,配送员</t>
  </si>
  <si>
    <t>李丽</t>
  </si>
  <si>
    <t>吴阳</t>
  </si>
  <si>
    <t xml:space="preserve"> 蒲阳路药店</t>
  </si>
  <si>
    <t>邓杨梅</t>
  </si>
  <si>
    <t>大邑沙渠镇药店</t>
  </si>
  <si>
    <t>赵君兰</t>
  </si>
  <si>
    <t>唐信银</t>
  </si>
  <si>
    <t>周年庆未进社区宣传上传图片门店</t>
  </si>
  <si>
    <t xml:space="preserve">未上传进社区宣传图片 </t>
  </si>
  <si>
    <t>2档</t>
  </si>
  <si>
    <t>PK分组</t>
  </si>
  <si>
    <t>销售完成率</t>
  </si>
  <si>
    <t>毛利完成率</t>
  </si>
  <si>
    <t>获得PK奖金</t>
  </si>
  <si>
    <t>退回PK金</t>
  </si>
  <si>
    <t xml:space="preserve">发放 </t>
  </si>
  <si>
    <t>考核时间</t>
  </si>
  <si>
    <t>公司发</t>
  </si>
  <si>
    <t>*</t>
  </si>
  <si>
    <t>1.13-1.15</t>
  </si>
  <si>
    <t>浆洗街药店</t>
  </si>
  <si>
    <t>成都成汉太极大药房有限公司</t>
  </si>
  <si>
    <t>五津西路</t>
  </si>
  <si>
    <t>银河北街</t>
  </si>
  <si>
    <t>华泰店</t>
  </si>
  <si>
    <t>科华店</t>
  </si>
  <si>
    <t>华油、新乐</t>
  </si>
  <si>
    <t>新园大道</t>
  </si>
  <si>
    <t>杉板桥</t>
  </si>
  <si>
    <t>新下街</t>
  </si>
  <si>
    <t>郫县1店</t>
  </si>
  <si>
    <t>金丝街</t>
  </si>
  <si>
    <t>长安、清江2店</t>
  </si>
  <si>
    <t>大悦路</t>
  </si>
  <si>
    <t>奎光、梨花</t>
  </si>
  <si>
    <t>万宇、万和</t>
  </si>
  <si>
    <t>蜀汉、佳灵</t>
  </si>
  <si>
    <t>人民中路店</t>
  </si>
  <si>
    <t>人中、羊安</t>
  </si>
  <si>
    <t>华康、沙河</t>
  </si>
  <si>
    <t>大石西路</t>
  </si>
  <si>
    <t>紫薇、柳翠</t>
  </si>
  <si>
    <t>大药房连锁有限公司聚萃街药店</t>
  </si>
  <si>
    <t>航中街药店</t>
  </si>
  <si>
    <t>航中、银沙</t>
  </si>
  <si>
    <t>静明</t>
  </si>
  <si>
    <t>新怡</t>
  </si>
  <si>
    <t>都江堰聚源镇药店</t>
  </si>
  <si>
    <t>公司发放</t>
  </si>
  <si>
    <t>庆云南街药店</t>
  </si>
  <si>
    <t>五津西路、新繁</t>
  </si>
  <si>
    <t>新乐中街</t>
  </si>
  <si>
    <t>土龙、大邑内蒙古</t>
  </si>
  <si>
    <t>清江东路</t>
  </si>
  <si>
    <t>水杉街</t>
  </si>
  <si>
    <t>金马河、金丝街</t>
  </si>
  <si>
    <t>大邑沙渠、枣子巷</t>
  </si>
  <si>
    <t>童子街</t>
  </si>
  <si>
    <t>佳灵路</t>
  </si>
  <si>
    <t>沙河源</t>
  </si>
  <si>
    <t>双流锦华</t>
  </si>
  <si>
    <t>大石西路、大邑北街</t>
  </si>
  <si>
    <t>龙潭西路</t>
  </si>
  <si>
    <t>中和公济桥</t>
  </si>
  <si>
    <t>新怡、解放路</t>
  </si>
  <si>
    <t>邛崃中心、光华店</t>
  </si>
  <si>
    <t>新繁、五津西路</t>
  </si>
  <si>
    <t>马超东路</t>
  </si>
  <si>
    <t>华泰</t>
  </si>
  <si>
    <t>土龙、天久</t>
  </si>
  <si>
    <t>金带街</t>
  </si>
  <si>
    <t>金马河、金丝</t>
  </si>
  <si>
    <t>温江江安路</t>
  </si>
  <si>
    <t>西林一街店</t>
  </si>
  <si>
    <t>奎光、景中</t>
  </si>
  <si>
    <t>翠荫</t>
  </si>
  <si>
    <t>蜀汉路、佳灵路</t>
  </si>
  <si>
    <t>黄苑东街、三江店</t>
  </si>
  <si>
    <t>大石西路店</t>
  </si>
  <si>
    <t>紫薇东路</t>
  </si>
  <si>
    <t>中和大道、三强西路</t>
  </si>
  <si>
    <t>大华街</t>
  </si>
  <si>
    <t>聚萃店</t>
  </si>
  <si>
    <t>武阳西路</t>
  </si>
  <si>
    <t>新怡店</t>
  </si>
  <si>
    <t>提交时间</t>
  </si>
  <si>
    <t>钉钉姓名</t>
  </si>
  <si>
    <t>钉钉部门</t>
  </si>
  <si>
    <t>进社区的时间</t>
  </si>
  <si>
    <t>社区宣传现场活动图片</t>
  </si>
  <si>
    <t>扫码领劵人数/人（进社区当天）</t>
  </si>
  <si>
    <t>分享集赞会员数</t>
  </si>
  <si>
    <t>加微信好友数</t>
  </si>
  <si>
    <t>20-01-11 12:16</t>
  </si>
  <si>
    <t>四川太极大药房连锁有限公司&gt;片区/门店&gt;城中片区&gt;华油路店</t>
  </si>
  <si>
    <t>华油店</t>
  </si>
  <si>
    <t>2020-01-08</t>
  </si>
  <si>
    <t>img_20200108_155808.jpg</t>
  </si>
  <si>
    <t>img_20200108_155850.jpg</t>
  </si>
  <si>
    <t>img_20200108_155207_b2e83e16.jpg</t>
  </si>
  <si>
    <t>20-01-11 08:47</t>
  </si>
  <si>
    <t>龚玉林</t>
  </si>
  <si>
    <t>四川太极大药房连锁有限公司&gt;片区/门店&gt;城中片区&gt;人民中路店</t>
  </si>
  <si>
    <t>人民中路</t>
  </si>
  <si>
    <t>2020-01-07</t>
  </si>
  <si>
    <t>img_0904(1).jpg</t>
  </si>
  <si>
    <t>img_0905(1).jpg</t>
  </si>
  <si>
    <t>img_0902(2).jpg</t>
  </si>
  <si>
    <t>20-01-10 22:47</t>
  </si>
  <si>
    <t>王娅</t>
  </si>
  <si>
    <t>四川太极大药房连锁有限公司&gt;片区/门店&gt;西北片区&gt;浣花滨河路店</t>
  </si>
  <si>
    <t>4d36381c-aa2b-4251-b2fb-8944b88ec283.jpeg</t>
  </si>
  <si>
    <t>aa2371c8-651b-4c79-82b2-78ed6da44736.jpeg</t>
  </si>
  <si>
    <t>3e26f8df-7fdd-4167-83f2-d900b8562f0d.jpeg</t>
  </si>
  <si>
    <t>20-01-10 21:51</t>
  </si>
  <si>
    <t>王盛英</t>
  </si>
  <si>
    <t>四川太极大药房连锁有限公司&gt;片区/门店&gt;城中片区&gt;丝竹街店</t>
  </si>
  <si>
    <t>丝竹路店</t>
  </si>
  <si>
    <t>mmexport1578664179012.jpg</t>
  </si>
  <si>
    <t>mmexport1578664151306.jpg</t>
  </si>
  <si>
    <t>mmexport1578664169979.jpg</t>
  </si>
  <si>
    <t>20-01-10 13:18</t>
  </si>
  <si>
    <t>四川太极大药房连锁有限公司&gt;片区/门店&gt;大邑片区&gt;沙渠店</t>
  </si>
  <si>
    <t>大邑沙渠店</t>
  </si>
  <si>
    <t>mmexport1578633420331.jpg</t>
  </si>
  <si>
    <t>mmexport1578633417483.jpg</t>
  </si>
  <si>
    <t>mmexport1578633413097.jpg</t>
  </si>
  <si>
    <t>20-01-10 13:00</t>
  </si>
  <si>
    <t>邓红梅</t>
  </si>
  <si>
    <t>四川太极大药房连锁有限公司&gt;片区/门店&gt;城中片区&gt;郫县一环路东南段店</t>
  </si>
  <si>
    <t>郫县二店</t>
  </si>
  <si>
    <t>mmexport1578401487985.jpg</t>
  </si>
  <si>
    <t>img_20200107_153215.jpg</t>
  </si>
  <si>
    <t>img_20200107_153457.jpg</t>
  </si>
  <si>
    <t>20-01-09 23:33</t>
  </si>
  <si>
    <t>刘秀琼</t>
  </si>
  <si>
    <t>四川太极大药房连锁有限公司&gt;片区/门店&gt;西北片区&gt;金沙路店</t>
  </si>
  <si>
    <t>金沙店</t>
  </si>
  <si>
    <t>mmexport1578583874060.jpg</t>
  </si>
  <si>
    <t>mmexport1578583859992.jpg</t>
  </si>
  <si>
    <t>mmexport1578583723218.jpg</t>
  </si>
  <si>
    <t>20-01-09 13:34</t>
  </si>
  <si>
    <t>杨艳</t>
  </si>
  <si>
    <t>四川太极大药房连锁有限公司&gt;片区/门店&gt;西北片区&gt;大悦路店</t>
  </si>
  <si>
    <t>2020-01-09</t>
  </si>
  <si>
    <t>mmexport1578547857741.jpg</t>
  </si>
  <si>
    <t>mmexport1578547966047.jpg</t>
  </si>
  <si>
    <t>mmexport1578547979381.jpg</t>
  </si>
  <si>
    <t>20-01-09 13:03</t>
  </si>
  <si>
    <t>兰新喻</t>
  </si>
  <si>
    <t>四川太极大药房连锁有限公司&gt;片区/门店&gt;东南片区&gt;华泰路店</t>
  </si>
  <si>
    <t>mmexport1578468959191.jpg</t>
  </si>
  <si>
    <t>mmexport1578468968037_b88f4e74.jpg</t>
  </si>
  <si>
    <t>mmexport1578468980020.jpg</t>
  </si>
  <si>
    <t>20-01-09 12:41</t>
  </si>
  <si>
    <t>四川太极大药房连锁有限公司&gt;片区/门店&gt;西北片区&gt;银河北街店</t>
  </si>
  <si>
    <t>img_20200109_083610.jpg</t>
  </si>
  <si>
    <t>img_20200109_083303.jpg</t>
  </si>
  <si>
    <t>img_20200109_082946.jpg</t>
  </si>
  <si>
    <t>20-01-09 09:38</t>
  </si>
  <si>
    <t>胡建梅</t>
  </si>
  <si>
    <t>四川太极大药房连锁有限公司&gt;片区/门店&gt;城郊二片&gt;永康东路店</t>
  </si>
  <si>
    <t>永康东路店</t>
  </si>
  <si>
    <t>mmexport1578532657196.jpg</t>
  </si>
  <si>
    <t>mmexport1578533089666.jpg</t>
  </si>
  <si>
    <t>mmexport1578532649551_b14141c8.jpg</t>
  </si>
  <si>
    <t>20-01-09 09:35</t>
  </si>
  <si>
    <t>四川太极大药房连锁有限公司&gt;片区/门店&gt;城郊二片&gt;金带街店</t>
  </si>
  <si>
    <t>金带店</t>
  </si>
  <si>
    <t>7d43c0b8-92e8-4402-a520-0168db67fd5b.jpeg</t>
  </si>
  <si>
    <t>043b7643-7588-4db6-9b94-ad4bbb0b226f.jpeg</t>
  </si>
  <si>
    <t>1ca1a7d2-b2d1-4ec7-8085-f8b9478eee59.jpeg</t>
  </si>
  <si>
    <t>20-01-08 19:40</t>
  </si>
  <si>
    <t>牟彩云</t>
  </si>
  <si>
    <t>四川太极大药房连锁有限公司&gt;片区/门店&gt;大邑片区&gt;东壕沟店</t>
  </si>
  <si>
    <t>大邑东壕沟</t>
  </si>
  <si>
    <t>img_20200108_192839.jpg</t>
  </si>
  <si>
    <t>img_20200108_192920.jpg</t>
  </si>
  <si>
    <t>img_20200108_192927.jpg</t>
  </si>
  <si>
    <t>20-01-08 18:05</t>
  </si>
  <si>
    <t>四川太极大药房连锁有限公司&gt;片区/门店&gt;大邑片区&gt;大邑潘家街店</t>
  </si>
  <si>
    <t>大邑潘家街店</t>
  </si>
  <si>
    <t>1578472205103.jpg</t>
  </si>
  <si>
    <t>img_20200108_162743.jpg</t>
  </si>
  <si>
    <t>img_20200108_161535.jpg</t>
  </si>
  <si>
    <t>20-01-08 17:50</t>
  </si>
  <si>
    <t>周倩</t>
  </si>
  <si>
    <t>四川太极大药房连锁有限公司&gt;片区/门店&gt;西北片区&gt;大华街店</t>
  </si>
  <si>
    <t>大华店</t>
  </si>
  <si>
    <t>img_7907.jpg</t>
  </si>
  <si>
    <t>img_7909.jpg</t>
  </si>
  <si>
    <t>img_7910.jpg</t>
  </si>
  <si>
    <t>20-01-08 17:34</t>
  </si>
  <si>
    <t>李一可</t>
  </si>
  <si>
    <t>四川太极大药房连锁有限公司&gt;片区/门店&gt;城中片区&gt;浆洗街店</t>
  </si>
  <si>
    <t>浆洗街</t>
  </si>
  <si>
    <t>img_20200108_164810.jpg</t>
  </si>
  <si>
    <t>img_20200108_171147.jpg</t>
  </si>
  <si>
    <t>img_20200108_164549.jpg</t>
  </si>
  <si>
    <t>20-01-08 17:25</t>
  </si>
  <si>
    <t>谢敏</t>
  </si>
  <si>
    <t>四川太极大药房连锁有限公司&gt;片区/门店&gt;东南片区&gt;紫薇东路店</t>
  </si>
  <si>
    <t>紫薇东路店</t>
  </si>
  <si>
    <t>mmexport1578475485318.jpg</t>
  </si>
  <si>
    <t>img_20200108_162041.jpg</t>
  </si>
  <si>
    <t>img_20200108_161336.jpg</t>
  </si>
  <si>
    <t>20-01-08 17:12</t>
  </si>
  <si>
    <t>胡欣</t>
  </si>
  <si>
    <t>四川太极大药房连锁有限公司&gt;片区/门店&gt;西北片区&gt;银沙路店</t>
  </si>
  <si>
    <t>银沙店</t>
  </si>
  <si>
    <t>img_20200108_153240.jpg</t>
  </si>
  <si>
    <t>mmexport1578469485321.jpg</t>
  </si>
  <si>
    <t>mmexport1578469495250_b52aa117.jpg</t>
  </si>
  <si>
    <t>20-01-08 16:44</t>
  </si>
  <si>
    <t>张琴</t>
  </si>
  <si>
    <t>四川太极大药房连锁有限公司&gt;片区/门店&gt;新津片区&gt;新津邓双店</t>
  </si>
  <si>
    <t>img_20200107_185536.jpg</t>
  </si>
  <si>
    <t>img_20200107_184058.jpg</t>
  </si>
  <si>
    <t>img_20200107_191221.jpg</t>
  </si>
  <si>
    <t>20-01-08 16:32</t>
  </si>
  <si>
    <t>周红蓉</t>
  </si>
  <si>
    <t>四川太极大药房连锁有限公司&gt;片区/门店&gt;东南片区&gt;中和大道店</t>
  </si>
  <si>
    <t>0000d77d-3a50-4575-82e0-eb70e3818f7d.jpeg</t>
  </si>
  <si>
    <t>00d51071-cd55-444a-b730-6c465d49f61b.jpeg</t>
  </si>
  <si>
    <t>15a288ec-fdae-4511-91a6-6d8478bb0144.jpeg</t>
  </si>
  <si>
    <t>20-01-08 16:26</t>
  </si>
  <si>
    <t>四川太极大药房连锁有限公司&gt;片区/门店&gt;城中片区&gt;金丝街店</t>
  </si>
  <si>
    <t>金丝街店</t>
  </si>
  <si>
    <t>img_20200108_155100.jpg</t>
  </si>
  <si>
    <t>img_20200108_160710.jpg</t>
  </si>
  <si>
    <t>img_20200108_155959.jpg</t>
  </si>
  <si>
    <t>张鑫怡</t>
  </si>
  <si>
    <t>四川太极大药房连锁有限公司&gt;片区/门店&gt;西北片区&gt;沙河源店</t>
  </si>
  <si>
    <t>沙河源店</t>
  </si>
  <si>
    <t>img_20200108_154323.jpg</t>
  </si>
  <si>
    <t>img_20200108_154239.jpg</t>
  </si>
  <si>
    <t>img_20200108_153803.jpg</t>
  </si>
  <si>
    <t>20-01-08 16:24</t>
  </si>
  <si>
    <t>张杰</t>
  </si>
  <si>
    <t>四川太极大药房连锁有限公司&gt;片区/门店&gt;东南片区&gt;龙潭西路店</t>
  </si>
  <si>
    <t>img_20200108_152942.jpg</t>
  </si>
  <si>
    <t>img_20200108_152718.jpg</t>
  </si>
  <si>
    <t>img_20200108_153615.jpg</t>
  </si>
  <si>
    <t>20-01-08 16:23</t>
  </si>
  <si>
    <t>舒海燕</t>
  </si>
  <si>
    <t>四川太极大药房连锁有限公司&gt;片区/门店&gt;西北片区&gt;汇融名城店</t>
  </si>
  <si>
    <t>汇融名城店</t>
  </si>
  <si>
    <t>d1d0906f-206e-449b-8a45-0eab95df9873.jpeg</t>
  </si>
  <si>
    <t>b3da0a68-2a68-477a-9ab8-4b9d40352a1c.jpeg</t>
  </si>
  <si>
    <t>a5c12d40-60d6-4611-9b94-53f023bfd1ce.jpeg</t>
  </si>
  <si>
    <t>20-01-08 16:12</t>
  </si>
  <si>
    <t>新园大道店手机</t>
  </si>
  <si>
    <t>四川太极大药房连锁有限公司&gt;片区/门店&gt;东南片区&gt;新园大道店</t>
  </si>
  <si>
    <t>img_4135(1).jpg</t>
  </si>
  <si>
    <t>img_4136.jpg</t>
  </si>
  <si>
    <t>img_4131_b5682fd.jpg</t>
  </si>
  <si>
    <t>20-01-08 16:11</t>
  </si>
  <si>
    <t>冯洁</t>
  </si>
  <si>
    <t>四川太极大药房连锁有限公司&gt;片区/门店&gt;城中片区&gt;解放北路店</t>
  </si>
  <si>
    <t>解放店</t>
  </si>
  <si>
    <t>img_20200108_152654.jpg</t>
  </si>
  <si>
    <t>img_20200108_152910_1.jpg</t>
  </si>
  <si>
    <t>img_20200108_153450_1.jpg</t>
  </si>
  <si>
    <t>20-01-08 16:09</t>
  </si>
  <si>
    <t>王婷</t>
  </si>
  <si>
    <t>四川太极大药房连锁有限公司&gt;片区/门店&gt;西北片区&gt;佳灵路店</t>
  </si>
  <si>
    <t>佳灵路店</t>
  </si>
  <si>
    <t>a3797672-857a-4948-ab81-29b52da19d78.jpeg</t>
  </si>
  <si>
    <t>d11b7674-59ff-411f-b2ab-ccca8292b3dd.jpeg</t>
  </si>
  <si>
    <t>46447f11-9489-472d-9f41-17a82025c186.jpeg</t>
  </si>
  <si>
    <t>刘新</t>
  </si>
  <si>
    <t>四川太极大药房连锁有限公司&gt;片区/门店&gt;西北片区&gt;土龙路店</t>
  </si>
  <si>
    <t>土龙路</t>
  </si>
  <si>
    <t>img_20200108_160228.jpg</t>
  </si>
  <si>
    <t>img_20200108_160842.jpg</t>
  </si>
  <si>
    <t>img_20200108_160118.jpg</t>
  </si>
  <si>
    <t>20-01-08 15:58</t>
  </si>
  <si>
    <t>崔家店手机</t>
  </si>
  <si>
    <t>四川太极大药房连锁有限公司&gt;片区/门店&gt;城中片区&gt;崔家店</t>
  </si>
  <si>
    <t>太极大药房崔家店</t>
  </si>
  <si>
    <t>img_20200106_104115.jpg</t>
  </si>
  <si>
    <t>img_20200106_103521.jpg</t>
  </si>
  <si>
    <t>img_20200106_103358.jpg</t>
  </si>
  <si>
    <t>20-01-08 15:51</t>
  </si>
  <si>
    <t>袁文秀</t>
  </si>
  <si>
    <t>四川太极大药房连锁有限公司&gt;片区/门店&gt;大邑片区&gt;内蒙古桃源店</t>
  </si>
  <si>
    <t>大邑桃源店</t>
  </si>
  <si>
    <t>1578465311283.jpg</t>
  </si>
  <si>
    <t>1578464820985.jpg</t>
  </si>
  <si>
    <t>1578464265060.jpg</t>
  </si>
  <si>
    <t>四川太极大药房连锁有限公司&gt;片区/门店&gt;城中片区&gt;通盈街店</t>
  </si>
  <si>
    <t>通盈店</t>
  </si>
  <si>
    <t>img20200108153955.jpg</t>
  </si>
  <si>
    <t>img20200108153305.jpg</t>
  </si>
  <si>
    <t>img20200108154252.jpg</t>
  </si>
  <si>
    <t>20-01-08 15:49</t>
  </si>
  <si>
    <t>罗丹</t>
  </si>
  <si>
    <t>四川太极大药房连锁有限公司&gt;片区/门店&gt;西北片区&gt;马超东路店</t>
  </si>
  <si>
    <t>img_20200108_153023.jpg</t>
  </si>
  <si>
    <t>img_20200108_153226.jpg</t>
  </si>
  <si>
    <t>img_20200108_153029_b203b83c.jpg</t>
  </si>
  <si>
    <t>胡光宾</t>
  </si>
  <si>
    <t>四川太极大药房连锁有限公司&gt;片区/门店&gt;东南片区&gt;水杉街店</t>
  </si>
  <si>
    <t>5243baac-8628-4286-99c4-c4f1c5a66d48.jpeg</t>
  </si>
  <si>
    <t>83c0758b-bcc5-4de7-acbf-b1cf6a64d7d5.jpeg</t>
  </si>
  <si>
    <t>5be81ba6-9dc9-4853-900a-9657ca2bbe01.jpeg</t>
  </si>
  <si>
    <t>20-01-08 15:47</t>
  </si>
  <si>
    <t>赵芮莹</t>
  </si>
  <si>
    <t>四川太极大药房连锁有限公司&gt;片区/门店&gt;城中片区&gt;童子街店</t>
  </si>
  <si>
    <t>mmexport1578469431567.jpg</t>
  </si>
  <si>
    <t>mmexport1578469439163.jpg</t>
  </si>
  <si>
    <t>mmexport1578469473568.jpg</t>
  </si>
  <si>
    <t>20-01-08 15:45</t>
  </si>
  <si>
    <t>四川太极大药房连锁有限公司&gt;片区/门店&gt;东南片区&gt;万宇路店</t>
  </si>
  <si>
    <t>万宇店</t>
  </si>
  <si>
    <t>mmexport1578387402883.jpg</t>
  </si>
  <si>
    <t>img_20200107_153501.jpg</t>
  </si>
  <si>
    <t>img_20200107_153521.jpg</t>
  </si>
  <si>
    <t>20-01-08 15:44</t>
  </si>
  <si>
    <t>四川太极大药房连锁有限公司&gt;片区/门店&gt;城中片区&gt;杉板桥店</t>
  </si>
  <si>
    <t>mmexport1578469390078.jpg</t>
  </si>
  <si>
    <t>mmexport1578469381934.jpg</t>
  </si>
  <si>
    <t>mmexport1578469392522.jpg</t>
  </si>
  <si>
    <t>20-01-08 15:40</t>
  </si>
  <si>
    <t>杨平</t>
  </si>
  <si>
    <t>四川太极大药房连锁有限公司&gt;片区/门店&gt;邛崃片区&gt;邛崃洪川小区店</t>
  </si>
  <si>
    <t>邛崃洪川店</t>
  </si>
  <si>
    <t>f8eacf63-5f89-490c-9646-e7c50d050ee2.jpeg</t>
  </si>
  <si>
    <t>1997c9e7-6f57-4d64-a47c-80fbfa5e6fb2.jpeg</t>
  </si>
  <si>
    <t>786dfd4c-7ab2-4d19-be46-33cc26b8db74.jpeg</t>
  </si>
  <si>
    <t>20-01-08 15:37</t>
  </si>
  <si>
    <t>万义丽</t>
  </si>
  <si>
    <t>四川太极大药房连锁有限公司&gt;片区/门店&gt;邛崃片区&gt;长安大道店</t>
  </si>
  <si>
    <t>邛崃长安店</t>
  </si>
  <si>
    <t>img_20200107_150410.jpg</t>
  </si>
  <si>
    <t>img_20200107_151605.jpg</t>
  </si>
  <si>
    <t>img_20200107_150917.jpg</t>
  </si>
  <si>
    <t>20-01-08 15:32</t>
  </si>
  <si>
    <t>张丹</t>
  </si>
  <si>
    <t>四川太极大药房连锁有限公司&gt;片区/门店&gt;新津片区&gt;新津兴义店</t>
  </si>
  <si>
    <t>兴义店</t>
  </si>
  <si>
    <t>75a3992d-9130-40dc-b52a-404c6f437de7.jpeg</t>
  </si>
  <si>
    <t>c30809f7-d81e-457e-be9a-2feb0815be30.jpeg</t>
  </si>
  <si>
    <t>3542911c-8772-4749-8bf2-c5cba3178435.jpeg</t>
  </si>
  <si>
    <t>20-01-08 15:15</t>
  </si>
  <si>
    <t>孙莉</t>
  </si>
  <si>
    <t>四川太极大药房连锁有限公司&gt;片区/门店&gt;大邑片区&gt;大邑北街店</t>
  </si>
  <si>
    <t>大邑北街</t>
  </si>
  <si>
    <t>img_20200108_095414.jpg</t>
  </si>
  <si>
    <t>img_20200108_094849.jpg</t>
  </si>
  <si>
    <t>img_20200108_094142.jpg</t>
  </si>
  <si>
    <t>20-01-08 15:13</t>
  </si>
  <si>
    <t>朱朝霞</t>
  </si>
  <si>
    <t>四川太极大药房连锁有限公司&gt;片区/门店&gt;西北片区&gt;新繁店</t>
  </si>
  <si>
    <t>新繁店</t>
  </si>
  <si>
    <t>img20200108100728.jpg</t>
  </si>
  <si>
    <t>img20200108100217.jpg</t>
  </si>
  <si>
    <t>img20200108095606.jpg</t>
  </si>
  <si>
    <t>20-01-08 14:45</t>
  </si>
  <si>
    <t>廖欣雨</t>
  </si>
  <si>
    <t>四川太极大药房连锁有限公司&gt;片区/门店&gt;东南片区&gt;新乐中街店</t>
  </si>
  <si>
    <t>img_20200107_150828.jpg</t>
  </si>
  <si>
    <t>img_20200107_153503.jpg</t>
  </si>
  <si>
    <t>img_20200107_150826.jpg</t>
  </si>
  <si>
    <t>20-01-08 14:42</t>
  </si>
  <si>
    <t>四川太极大药房连锁有限公司&gt;片区/门店&gt;城郊二片&gt;崇州三江店</t>
  </si>
  <si>
    <t>1578452385521.jpg</t>
  </si>
  <si>
    <t>img_20200108_101105.jpg</t>
  </si>
  <si>
    <t>img_20200108_101457.jpg</t>
  </si>
  <si>
    <t>20-01-08 14:05</t>
  </si>
  <si>
    <t>清江东路2店手机</t>
  </si>
  <si>
    <t>四川太极大药房连锁有限公司&gt;片区/门店&gt;西北片区&gt;清江东路2店</t>
  </si>
  <si>
    <t>清江二店</t>
  </si>
  <si>
    <t>img20200108105204.jpg</t>
  </si>
  <si>
    <t>img20200108105443.jpg</t>
  </si>
  <si>
    <t>img20200108105931.jpg</t>
  </si>
  <si>
    <t>20-01-08 13:27</t>
  </si>
  <si>
    <t>黄丹</t>
  </si>
  <si>
    <t>四川太极大药房连锁有限公司&gt;片区/门店&gt;东南片区&gt;成汉南路店</t>
  </si>
  <si>
    <t>成汉南路</t>
  </si>
  <si>
    <t>69ed29a3-9532-44a2-9cb8-f385a38bcf17.jpeg</t>
  </si>
  <si>
    <t>bdc91ce6-eb3f-4148-b6a0-adbc9f78b9cb.jpeg</t>
  </si>
  <si>
    <t>ad0e8744-ae86-4622-99cc-90d79d1d7971.jpeg</t>
  </si>
  <si>
    <t>20-01-08 13:06</t>
  </si>
  <si>
    <t>周娟</t>
  </si>
  <si>
    <t>四川太极大药房连锁有限公司&gt;片区/门店&gt;西北片区&gt;西部店</t>
  </si>
  <si>
    <t>1578452386594.jpg</t>
  </si>
  <si>
    <t>1578451762145.jpg</t>
  </si>
  <si>
    <t>img_20200108_100906.jpg</t>
  </si>
  <si>
    <t>20-01-08 12:14</t>
  </si>
  <si>
    <t>杨怡珩</t>
  </si>
  <si>
    <t>四川太极大药房连锁有限公司&gt;片区/门店&gt;西北片区&gt;枣子巷店</t>
  </si>
  <si>
    <t>枣子巷店</t>
  </si>
  <si>
    <t>img_20200108_112745.jpg</t>
  </si>
  <si>
    <t>img_20200108_113249.jpg</t>
  </si>
  <si>
    <t>img_20200108_113139.jpg</t>
  </si>
  <si>
    <t>20-01-08 11:21</t>
  </si>
  <si>
    <t>廖文莉</t>
  </si>
  <si>
    <t>四川太极大药房连锁有限公司&gt;片区/门店&gt;新津片区&gt;五津西路店</t>
  </si>
  <si>
    <t>img_20200108_104710.jpg</t>
  </si>
  <si>
    <t>img_20200108_103731.jpg</t>
  </si>
  <si>
    <t>img_20200108_105800.jpg</t>
  </si>
  <si>
    <t>朱春梅</t>
  </si>
  <si>
    <t>四川太极大药房连锁有限公司&gt;片区/门店&gt;新津片区&gt;五津西路二店</t>
  </si>
  <si>
    <t>五津西路二店</t>
  </si>
  <si>
    <t>img_20200108_103213.jpg</t>
  </si>
  <si>
    <t>img_20200108_110503_1.jpg</t>
  </si>
  <si>
    <t>img_20200108_103350.jpg</t>
  </si>
  <si>
    <t>20-01-08 11:19</t>
  </si>
  <si>
    <t>李红梅</t>
  </si>
  <si>
    <t>四川太极大药房连锁有限公司&gt;片区/门店&gt;新津片区&gt;武阳西路店</t>
  </si>
  <si>
    <t>img_20200108_105336.jpg</t>
  </si>
  <si>
    <t>img_20200108_103016.jpg</t>
  </si>
  <si>
    <t>img_20200108_105012.jpg</t>
  </si>
  <si>
    <t>20-01-07 22:09</t>
  </si>
  <si>
    <t>陈娟</t>
  </si>
  <si>
    <t>485ae11e-91a5-43e0-9d8d-4e4daf10eef8.jpeg</t>
  </si>
  <si>
    <t>48902787-100c-42e3-bde2-8a8fd7e8cf33.jpeg</t>
  </si>
  <si>
    <t>dd89e32c-1d38-4797-a1b4-080e25c10944.jpeg</t>
  </si>
  <si>
    <t>20-01-07 20:57</t>
  </si>
  <si>
    <t>李俊俐</t>
  </si>
  <si>
    <t>四川太极大药房连锁有限公司&gt;片区/门店&gt;西北片区&gt;聚萃街店</t>
  </si>
  <si>
    <t>18be1cfb-1bca-4707-9827-a7e421249794.jpeg</t>
  </si>
  <si>
    <t>6f284201-6ad1-4dcd-bca1-a7460730d6db.jpeg</t>
  </si>
  <si>
    <t>9fc113ba-4028-4a02-9172-314aeb24c1a7.jpeg</t>
  </si>
  <si>
    <t>20-01-07 20:05</t>
  </si>
  <si>
    <t>孟小明</t>
  </si>
  <si>
    <t>四川太极大药房连锁有限公司&gt;片区/门店&gt;大邑片区&gt;新场镇店</t>
  </si>
  <si>
    <t>新场店</t>
  </si>
  <si>
    <t>img_20200107_094504.jpg</t>
  </si>
  <si>
    <t>img_20200107_094106.jpg</t>
  </si>
  <si>
    <t>img_20200107_094004.jpg</t>
  </si>
  <si>
    <t>20-01-07 19:11</t>
  </si>
  <si>
    <t>李秀芳</t>
  </si>
  <si>
    <t>四川太极大药房连锁有限公司&gt;片区/门店&gt;西北片区&gt;黄苑东街店</t>
  </si>
  <si>
    <t>黄苑东街</t>
  </si>
  <si>
    <t>cd6b1036-fb6e-4948-94aa-2c4c04906601.jpeg</t>
  </si>
  <si>
    <t>b58b9650-71cf-460c-b5c5-f742d7fecdb0.jpeg</t>
  </si>
  <si>
    <t>7b209abd-ac36-4339-860e-becca1a6fd08.jpeg</t>
  </si>
  <si>
    <t>20-01-07 19:04</t>
  </si>
  <si>
    <t>马雪</t>
  </si>
  <si>
    <t>四川太极大药房连锁有限公司&gt;片区/门店&gt;城中片区&gt;劼人路店，四川太极大药房连锁有限公司&gt;片区/门店&gt;城中片区&gt;静明路店</t>
  </si>
  <si>
    <t>静明路</t>
  </si>
  <si>
    <t>22cca38b-6ae1-4b6e-b093-522dfd9d22fb.jpeg</t>
  </si>
  <si>
    <t>9e77788c-c9d4-4e44-8476-ef7b35228081.jpeg</t>
  </si>
  <si>
    <t>1cb2b7cb-1025-4a4f-955a-ef175357af53.jpeg</t>
  </si>
  <si>
    <t>20-01-07 19:03</t>
  </si>
  <si>
    <t>劼人路店</t>
  </si>
  <si>
    <t>cb082172-d128-472f-856b-a77565cf75ea.jpeg</t>
  </si>
  <si>
    <t>7f1cb208-6bac-4444-a2bb-db522bc61f04.jpeg</t>
  </si>
  <si>
    <t>fbd71a88-a7b6-4230-b858-9d250b434091.jpeg</t>
  </si>
  <si>
    <t>20-01-07 18:59</t>
  </si>
  <si>
    <t>陈礼凤</t>
  </si>
  <si>
    <t>四川太极大药房连锁有限公司&gt;片区/门店&gt;邛崃片区&gt;翠荫街店</t>
  </si>
  <si>
    <t>邛崃翠荫店</t>
  </si>
  <si>
    <t>img20200107150156.jpg</t>
  </si>
  <si>
    <t>img20200107145946.jpg</t>
  </si>
  <si>
    <t>img20200107145859.jpg</t>
  </si>
  <si>
    <t>20-01-07 18:29</t>
  </si>
  <si>
    <t>付能梅</t>
  </si>
  <si>
    <t>四川太极大药房连锁有限公司&gt;片区/门店&gt;西北片区&gt;蜀辉路店</t>
  </si>
  <si>
    <t>蜀辉路店</t>
  </si>
  <si>
    <t>img_20200107_181049.jpg</t>
  </si>
  <si>
    <t>img_20200107_181600.jpg</t>
  </si>
  <si>
    <t>mmexport1578392691953.jpg</t>
  </si>
  <si>
    <t>20-01-07 17:45</t>
  </si>
  <si>
    <t>聂丽</t>
  </si>
  <si>
    <t>四川太极大药房连锁有限公司&gt;片区/门店&gt;城郊二片&gt;都江堰中心店</t>
  </si>
  <si>
    <t>都江堰店</t>
  </si>
  <si>
    <t>mmexport1578389532905.jpg</t>
  </si>
  <si>
    <t>mmexport1578389511408.jpg</t>
  </si>
  <si>
    <t>mmexport1578390167942.jpg</t>
  </si>
  <si>
    <t>20-01-07 17:20</t>
  </si>
  <si>
    <t>窦潘</t>
  </si>
  <si>
    <t>四川太极大药房连锁有限公司&gt;片区/门店&gt;城郊二片&gt;崇州怀远店</t>
  </si>
  <si>
    <t>ed2826e0-d233-4e85-b982-fe7dffbcb803.jpeg</t>
  </si>
  <si>
    <t>50a3bf7e-990b-40a7-99d8-4342e7a5626a.jpeg</t>
  </si>
  <si>
    <t>550a5df1-b6a3-4a25-815f-fd5835e09cc4.jpeg</t>
  </si>
  <si>
    <t>20-01-07 17:11</t>
  </si>
  <si>
    <t>四川太极大药房连锁有限公司&gt;片区/门店&gt;西北片区&gt;万和北路店</t>
  </si>
  <si>
    <t>万和北路</t>
  </si>
  <si>
    <t>mmexport1578388011620.jpg</t>
  </si>
  <si>
    <t>mmexport1578388015496.jpg</t>
  </si>
  <si>
    <t>mmexport1578388000279.jpg</t>
  </si>
  <si>
    <t>20-01-07 17:04</t>
  </si>
  <si>
    <t>杨武</t>
  </si>
  <si>
    <t>四川太极大药房连锁有限公司&gt;片区/门店&gt;东南片区&gt;大源北街</t>
  </si>
  <si>
    <t>大源北街店</t>
  </si>
  <si>
    <t>img_20200107_161925.jpg</t>
  </si>
  <si>
    <t>img_20200107_160139.jpg</t>
  </si>
  <si>
    <t>img_20200107_155521.jpg</t>
  </si>
  <si>
    <t>20-01-07 17:03</t>
  </si>
  <si>
    <t>郑娇</t>
  </si>
  <si>
    <t>四川太极大药房连锁有限公司&gt;片区/门店&gt;城郊二片&gt;蜀州中路店</t>
  </si>
  <si>
    <t>1c4fcde5-65b2-462c-840d-dc198cfb66c4.jpeg</t>
  </si>
  <si>
    <t>766bdb7f-9dee-484d-8595-4f6c8eff9751.jpeg</t>
  </si>
  <si>
    <t>4b68e66f-8353-4066-ab6f-0778b05f8a5e.jpeg</t>
  </si>
  <si>
    <t>20-01-07 16:55</t>
  </si>
  <si>
    <t>四川太极大药房连锁有限公司&gt;片区/门店&gt;城中片区&gt;郫县东大街店</t>
  </si>
  <si>
    <t>郫县东大街</t>
  </si>
  <si>
    <t>img20200107154051.jpg</t>
  </si>
  <si>
    <t>img20200107153335.jpg</t>
  </si>
  <si>
    <t>img20200107151827.jpg</t>
  </si>
  <si>
    <t>20-01-07 16:46</t>
  </si>
  <si>
    <t>黄姣</t>
  </si>
  <si>
    <t>四川太极大药房连锁有限公司&gt;片区/门店&gt;东南片区&gt;万科路店</t>
  </si>
  <si>
    <t>万科店</t>
  </si>
  <si>
    <t>05c02614-6862-45a4-941b-828ea2d6c469.jpeg</t>
  </si>
  <si>
    <t>e871f94d-7ae9-4f1a-8ee6-95c0239a5c44.jpeg</t>
  </si>
  <si>
    <t>80e9ce04-fa2e-4aa2-b6de-54e61c7a146d.jpeg</t>
  </si>
  <si>
    <t>20-01-07 16:30</t>
  </si>
  <si>
    <t>曾佳敏</t>
  </si>
  <si>
    <t>四川太极大药房连锁有限公司&gt;片区/门店&gt;城中片区&gt;柳翠路店</t>
  </si>
  <si>
    <t>柳翠路</t>
  </si>
  <si>
    <t>ab13e83d-1eea-4d64-9c1f-9a937bfa8804.jpeg</t>
  </si>
  <si>
    <t>55747f3a-df7f-40c7-961d-c9354bdc1ac7.jpeg</t>
  </si>
  <si>
    <t>55e9d075-9cf6-4b73-bb6e-c2453e5afc85.jpeg</t>
  </si>
  <si>
    <t>20-01-07 16:20</t>
  </si>
  <si>
    <t>四川太极大药房连锁有限公司&gt;片区/门店&gt;邛崃片区&gt;羊安镇店</t>
  </si>
  <si>
    <t>羊安店</t>
  </si>
  <si>
    <t>img_1874.jpg</t>
  </si>
  <si>
    <t>img_1876.jpg</t>
  </si>
  <si>
    <t>image.jpg</t>
  </si>
  <si>
    <t>20-01-07 16:17</t>
  </si>
  <si>
    <t>陈玲</t>
  </si>
  <si>
    <t>四川太极大药房连锁有限公司&gt;片区/门店&gt;邛崃片区&gt;邛崃中心店</t>
  </si>
  <si>
    <t>邛崃中心店</t>
  </si>
  <si>
    <t>mmexport1578384084422.jpg</t>
  </si>
  <si>
    <t>img20200107154933.jpg</t>
  </si>
  <si>
    <t>img20200107154903.jpg</t>
  </si>
  <si>
    <t>20-01-07 16:06</t>
  </si>
  <si>
    <t>曾抗历</t>
  </si>
  <si>
    <t>四川太极大药房连锁有限公司&gt;片区/门店&gt;西北片区&gt;西林一街店</t>
  </si>
  <si>
    <t>ecb5a75e-2a22-4b57-8431-05e848e4063b.jpeg</t>
  </si>
  <si>
    <t>73e75a4d-fc2b-4c56-922f-2298b4e291fc.jpeg</t>
  </si>
  <si>
    <t>39dae1fc-cdfc-47c5-93b3-0ceca7273b53.jpeg</t>
  </si>
  <si>
    <t>20-01-07 15:59</t>
  </si>
  <si>
    <t>谭凤旭</t>
  </si>
  <si>
    <t>四川太极大药房连锁有限公司&gt;片区/门店&gt;东南片区&gt;元华二巷店</t>
  </si>
  <si>
    <t>元华er x</t>
  </si>
  <si>
    <t>2020-01-06</t>
  </si>
  <si>
    <t>fa52501b-0654-4c06-878b-8d303505dd02.jpeg</t>
  </si>
  <si>
    <t>6771049e-afa2-46cc-9398-f8028646f9fb.jpeg</t>
  </si>
  <si>
    <t>9319b744-72ad-4e92-b481-fcd6db58b1ef.jpeg</t>
  </si>
  <si>
    <t>20-01-07 15:54</t>
  </si>
  <si>
    <t>四川太极大药房连锁有限公司&gt;片区/门店&gt;东南片区&gt;华康路店</t>
  </si>
  <si>
    <t>华康店</t>
  </si>
  <si>
    <t>039e6ce8-6a9c-4cb3-8916-6de8f0d49c57.jpeg</t>
  </si>
  <si>
    <t>2be2177b-833b-4eb2-887b-f8e04899d9b3.jpeg</t>
  </si>
  <si>
    <t>d18b8513-2568-46ea-9030-851e960d8244.jpeg</t>
  </si>
  <si>
    <t>20-01-07 15:34</t>
  </si>
  <si>
    <t>朱晓桃</t>
  </si>
  <si>
    <t>四川太极大药房连锁有限公司&gt;片区/门店&gt;西北片区&gt;光华村街店</t>
  </si>
  <si>
    <t>光华村</t>
  </si>
  <si>
    <t>016e5fb0-8977-4688-8a45-17b71ac19cab.jpeg</t>
  </si>
  <si>
    <t>85990888-bceb-4b07-98a2-6f2f0a7c96c0.jpeg</t>
  </si>
  <si>
    <t>bb7fbfd4-2cbd-4877-9981-7a481a2d40bf.jpeg</t>
  </si>
  <si>
    <t>20-01-07 15:25</t>
  </si>
  <si>
    <t>孙佳丽</t>
  </si>
  <si>
    <t>四川太极大药房连锁有限公司&gt;片区/门店&gt;城郊二片&gt;问道西路店</t>
  </si>
  <si>
    <t>问道西路店</t>
  </si>
  <si>
    <t>mmexport1578381753795.jpg</t>
  </si>
  <si>
    <t>img20200107143607.jpg</t>
  </si>
  <si>
    <t>mmexport1578381760565.jpg</t>
  </si>
  <si>
    <t>20-01-07 15:18</t>
  </si>
  <si>
    <t>龚诗清</t>
  </si>
  <si>
    <t>四川太极大药房连锁有限公司&gt;片区/门店&gt;西北片区&gt;蜀汉东路店</t>
  </si>
  <si>
    <t>蜀汉路</t>
  </si>
  <si>
    <t>img20200107151044.jpg</t>
  </si>
  <si>
    <t>img20200107151040.jpg</t>
  </si>
  <si>
    <t>img20200107150851.jpg</t>
  </si>
  <si>
    <t>20-01-07 15:01</t>
  </si>
  <si>
    <t>李沙</t>
  </si>
  <si>
    <t>四川太极大药房连锁有限公司&gt;片区/门店&gt;大邑片区&gt;千禧街药店</t>
  </si>
  <si>
    <t>大邑安仁店</t>
  </si>
  <si>
    <t>9d76ea9f-320d-49fa-b991-cacf84a8bde1.jpeg</t>
  </si>
  <si>
    <t>77305b1c-de9c-48b7-83df-4bffdfa1e76b.jpeg</t>
  </si>
  <si>
    <t>5241eec4-3002-40ac-9e18-828d10a272ea.jpeg</t>
  </si>
  <si>
    <t>20-01-07 14:30</t>
  </si>
  <si>
    <t>钱亚辉</t>
  </si>
  <si>
    <t>四川太极大药房连锁有限公司&gt;片区/门店&gt;城郊二片&gt;翔凤路店</t>
  </si>
  <si>
    <t>翔凤店</t>
  </si>
  <si>
    <t>0591423d-8620-4d06-a8c4-53c158631352.jpeg</t>
  </si>
  <si>
    <t>2f5a38ae-c03d-4f1f-890b-8a52cbe998f1.jpeg</t>
  </si>
  <si>
    <t>20-01-07 14:26</t>
  </si>
  <si>
    <t>四川太极大药房连锁有限公司&gt;片区/门店&gt;城郊二片&gt;宝莲路店</t>
  </si>
  <si>
    <t>宝莲路店</t>
  </si>
  <si>
    <t>img_20200106_152643.jpg</t>
  </si>
  <si>
    <t>img_20200106_152739.jpg</t>
  </si>
  <si>
    <t>img_20200106_172709.jpg</t>
  </si>
  <si>
    <t>20-01-07 13:47</t>
  </si>
  <si>
    <t>黄鑫</t>
  </si>
  <si>
    <t>四川太极大药房连锁有限公司&gt;片区/门店&gt;东南片区&gt;航中街店</t>
  </si>
  <si>
    <t>航中店</t>
  </si>
  <si>
    <t>704675fe-1355-471f-a5d8-2b9813bbd844.jpeg</t>
  </si>
  <si>
    <t>b0093da4-72d3-4e7a-97d7-b95ab1408665.jpeg</t>
  </si>
  <si>
    <t>8c6f3627-71c2-4072-adf8-288f9dfae079.jpeg</t>
  </si>
  <si>
    <t>20-01-07 09:45</t>
  </si>
  <si>
    <t>林霞</t>
  </si>
  <si>
    <t>四川太极大药房连锁有限公司&gt;片区/门店&gt;城郊二片&gt;崇州中心店</t>
  </si>
  <si>
    <t>73960d3b-67bf-4f51-9e09-3c7fe5934d6c.jpeg</t>
  </si>
  <si>
    <t>4c4f6e40-a180-41c9-b258-ff4f19ca2563.jpeg</t>
  </si>
  <si>
    <t>6c2132a6-927b-4ad6-b9c4-b4acd0c0674b.jpeg</t>
  </si>
  <si>
    <t>20-01-07 09:12</t>
  </si>
  <si>
    <t>四川太极大药房连锁有限公司&gt;片区/门店&gt;东南片区&gt;中和新下街店</t>
  </si>
  <si>
    <t>新下街店</t>
  </si>
  <si>
    <t>img_0040.jpg</t>
  </si>
  <si>
    <t>img_0044(1).jpg</t>
  </si>
  <si>
    <t>img_0043.jpg</t>
  </si>
  <si>
    <t>20-01-06 21:07</t>
  </si>
  <si>
    <t>李媛2</t>
  </si>
  <si>
    <t>四川太极大药房连锁有限公司&gt;片区/门店&gt;西北片区&gt;顺和街店</t>
  </si>
  <si>
    <t>e4e34994-8c2f-4c6a-8420-599bd740a61a.jpeg</t>
  </si>
  <si>
    <t>b43d1249-ecd2-49f8-b0b8-7a68938010e2.jpeg</t>
  </si>
  <si>
    <t>30422893-16d4-4fb0-9537-296192bb811e.jpeg</t>
  </si>
  <si>
    <t>20-01-06 19:06</t>
  </si>
  <si>
    <t>彭亚丹</t>
  </si>
  <si>
    <t>四川太极大药房连锁有限公司&gt;片区/门店&gt;大邑片区&gt;大邑东街店</t>
  </si>
  <si>
    <t>大邑东街</t>
  </si>
  <si>
    <t>mmexport1578308073297_b6010f45.jpg</t>
  </si>
  <si>
    <t>mmexport1578308073297.jpg</t>
  </si>
  <si>
    <t>20-01-06 18:08</t>
  </si>
  <si>
    <t>陈文芳</t>
  </si>
  <si>
    <t>四川太极大药房连锁有限公司&gt;片区/门店&gt;西北片区&gt;交大三店</t>
  </si>
  <si>
    <t>交大三店</t>
  </si>
  <si>
    <t>img_4788.jpg</t>
  </si>
  <si>
    <t>img_4790.jpg</t>
  </si>
  <si>
    <t>img_4795.jpg</t>
  </si>
  <si>
    <t>20-01-06 17:25</t>
  </si>
  <si>
    <t>杨科</t>
  </si>
  <si>
    <t>四川太极大药房连锁有限公司&gt;片区/门店&gt;城郊二片&gt;景中路店</t>
  </si>
  <si>
    <t>景中店</t>
  </si>
  <si>
    <t>c5767021-265d-40dc-9f5b-cd691bf9f5fb.jpeg</t>
  </si>
  <si>
    <t>2f0e9bf5-641c-411b-a52f-0987d6f72e45.jpeg</t>
  </si>
  <si>
    <t>f2e162ff-4ec1-4942-8e09-6a51411194e2.jpeg</t>
  </si>
  <si>
    <t>20-01-06 16:47</t>
  </si>
  <si>
    <t>张玉</t>
  </si>
  <si>
    <t>四川太极大药房连锁有限公司&gt;片区/门店&gt;城中片区&gt;双林路店</t>
  </si>
  <si>
    <t>双林店</t>
  </si>
  <si>
    <t>mmexport1578300290754.jpg</t>
  </si>
  <si>
    <t>mmexport1578300285523_baed3205.jpg</t>
  </si>
  <si>
    <t>mmexport1578300282905.jpg</t>
  </si>
  <si>
    <t>20-01-05 19:14</t>
  </si>
  <si>
    <t>四川太极大药房连锁有限公司&gt;片区/门店&gt;大邑片区&gt;子龙店</t>
  </si>
  <si>
    <t>大邑子龙店</t>
  </si>
  <si>
    <t>2020-01-05</t>
  </si>
  <si>
    <t>5f5d20f4-75d1-465c-b3da-444142b0e909.jpeg</t>
  </si>
  <si>
    <t>5b766717-86a4-46e8-9dac-6cb3e4bf0d00.jpeg</t>
  </si>
  <si>
    <t>3133ec78-acfb-4f6d-a084-ae624dd07352.jpeg</t>
  </si>
  <si>
    <t>20-01-05 17:47</t>
  </si>
  <si>
    <t>付曦</t>
  </si>
  <si>
    <t>四川太极大药房连锁有限公司&gt;片区/门店&gt;大邑片区&gt;通达店</t>
  </si>
  <si>
    <t>通达店</t>
  </si>
  <si>
    <t>img_9363.jpg</t>
  </si>
  <si>
    <t>img_9365.jpg</t>
  </si>
  <si>
    <t>img_9366.jpg</t>
  </si>
  <si>
    <t>20-01-05 16:12</t>
  </si>
  <si>
    <t>img_20200105_160341.jpg</t>
  </si>
  <si>
    <t>img_20200105_160418.jpg</t>
  </si>
  <si>
    <t>img_20200105_160537.jpg</t>
  </si>
  <si>
    <t>20-01-05 15:56</t>
  </si>
  <si>
    <t>陈蓉</t>
  </si>
  <si>
    <t>四川太极大药房连锁有限公司&gt;片区/门店&gt;城郊二片&gt;奎光路店</t>
  </si>
  <si>
    <t>奎光店</t>
  </si>
  <si>
    <t>img20200105152810.jpg</t>
  </si>
  <si>
    <t>img20200105152550.jpg</t>
  </si>
  <si>
    <t>vid20200105152539.mp4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</si>
</sst>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幼圆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family val="2"/>
      <charset val="0"/>
    </font>
    <font>
      <b/>
      <sz val="10"/>
      <color rgb="FFFF0000"/>
      <name val="Arial"/>
      <family val="2"/>
      <charset val="0"/>
    </font>
    <font>
      <b/>
      <sz val="12"/>
      <color indexed="20"/>
      <name val="Arial"/>
      <family val="2"/>
      <charset val="0"/>
    </font>
    <font>
      <b/>
      <sz val="12"/>
      <color rgb="FF800080"/>
      <name val="宋体"/>
      <family val="2"/>
      <charset val="0"/>
    </font>
    <font>
      <b/>
      <sz val="10"/>
      <color rgb="FFFF0000"/>
      <name val="宋体"/>
      <family val="2"/>
      <charset val="0"/>
    </font>
    <font>
      <sz val="11"/>
      <color rgb="FFFF0000"/>
      <name val="宋体"/>
      <charset val="134"/>
      <scheme val="minor"/>
    </font>
    <font>
      <sz val="10"/>
      <color rgb="FFEC12CB"/>
      <name val="宋体"/>
      <charset val="134"/>
      <scheme val="minor"/>
    </font>
    <font>
      <b/>
      <sz val="10"/>
      <color rgb="FFEC12CB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family val="2"/>
      <charset val="0"/>
    </font>
  </fonts>
  <fills count="4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CFEC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3" fillId="3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46" fillId="22" borderId="1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7" fillId="0" borderId="0" xfId="0" applyNumberFormat="1" applyFont="1">
      <alignment vertical="center"/>
    </xf>
    <xf numFmtId="10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0" borderId="2" xfId="0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6" borderId="3" xfId="0" applyNumberFormat="1" applyFont="1" applyFill="1" applyBorder="1" applyAlignment="1">
      <alignment horizontal="center" vertical="center"/>
    </xf>
    <xf numFmtId="176" fontId="5" fillId="6" borderId="4" xfId="0" applyNumberFormat="1" applyFont="1" applyFill="1" applyBorder="1" applyAlignment="1">
      <alignment horizontal="center" vertical="center"/>
    </xf>
    <xf numFmtId="176" fontId="5" fillId="6" borderId="5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0" fontId="16" fillId="0" borderId="2" xfId="0" applyNumberFormat="1" applyFont="1" applyFill="1" applyBorder="1" applyAlignment="1">
      <alignment horizontal="center" vertical="center"/>
    </xf>
    <xf numFmtId="10" fontId="14" fillId="3" borderId="2" xfId="0" applyNumberFormat="1" applyFont="1" applyFill="1" applyBorder="1" applyAlignment="1">
      <alignment horizontal="center" vertical="center"/>
    </xf>
    <xf numFmtId="176" fontId="14" fillId="6" borderId="2" xfId="0" applyNumberFormat="1" applyFont="1" applyFill="1" applyBorder="1" applyAlignment="1">
      <alignment horizontal="center" vertical="center"/>
    </xf>
    <xf numFmtId="10" fontId="14" fillId="6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4" fillId="6" borderId="2" xfId="0" applyNumberFormat="1" applyFont="1" applyFill="1" applyBorder="1" applyAlignment="1">
      <alignment horizontal="center" vertical="center"/>
    </xf>
    <xf numFmtId="10" fontId="4" fillId="6" borderId="2" xfId="0" applyNumberFormat="1" applyFont="1" applyFill="1" applyBorder="1" applyAlignment="1">
      <alignment horizontal="center" vertical="center"/>
    </xf>
    <xf numFmtId="10" fontId="10" fillId="4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0" fontId="18" fillId="5" borderId="2" xfId="0" applyNumberFormat="1" applyFont="1" applyFill="1" applyBorder="1" applyAlignment="1">
      <alignment horizontal="center" vertical="center"/>
    </xf>
    <xf numFmtId="10" fontId="10" fillId="5" borderId="2" xfId="0" applyNumberFormat="1" applyFont="1" applyFill="1" applyBorder="1" applyAlignment="1">
      <alignment horizontal="center" vertical="center"/>
    </xf>
    <xf numFmtId="10" fontId="18" fillId="4" borderId="2" xfId="0" applyNumberFormat="1" applyFont="1" applyFill="1" applyBorder="1" applyAlignment="1">
      <alignment horizontal="center" vertical="center"/>
    </xf>
    <xf numFmtId="10" fontId="17" fillId="0" borderId="2" xfId="0" applyNumberFormat="1" applyFont="1" applyFill="1" applyBorder="1" applyAlignment="1">
      <alignment horizontal="center" vertical="center"/>
    </xf>
    <xf numFmtId="58" fontId="9" fillId="0" borderId="3" xfId="0" applyNumberFormat="1" applyFont="1" applyBorder="1" applyAlignment="1">
      <alignment horizontal="center" vertical="center"/>
    </xf>
    <xf numFmtId="58" fontId="9" fillId="0" borderId="4" xfId="0" applyNumberFormat="1" applyFont="1" applyBorder="1" applyAlignment="1">
      <alignment horizontal="center" vertical="center"/>
    </xf>
    <xf numFmtId="58" fontId="9" fillId="0" borderId="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10" fontId="7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0" fontId="7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10" fontId="18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5" borderId="6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0" fontId="4" fillId="3" borderId="6" xfId="0" applyNumberFormat="1" applyFont="1" applyFill="1" applyBorder="1" applyAlignment="1">
      <alignment horizontal="center" vertical="center"/>
    </xf>
    <xf numFmtId="176" fontId="4" fillId="6" borderId="6" xfId="0" applyNumberFormat="1" applyFont="1" applyFill="1" applyBorder="1" applyAlignment="1">
      <alignment horizontal="center" vertical="center"/>
    </xf>
    <xf numFmtId="10" fontId="4" fillId="6" borderId="6" xfId="0" applyNumberFormat="1" applyFont="1" applyFill="1" applyBorder="1" applyAlignment="1">
      <alignment horizontal="center" vertical="center"/>
    </xf>
    <xf numFmtId="10" fontId="7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6" fontId="17" fillId="4" borderId="2" xfId="0" applyNumberFormat="1" applyFont="1" applyFill="1" applyBorder="1" applyAlignment="1">
      <alignment horizontal="center" vertical="center"/>
    </xf>
    <xf numFmtId="176" fontId="17" fillId="4" borderId="2" xfId="0" applyNumberFormat="1" applyFont="1" applyFill="1" applyBorder="1" applyAlignment="1">
      <alignment horizontal="center" vertical="center"/>
    </xf>
    <xf numFmtId="10" fontId="17" fillId="9" borderId="2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10" fontId="17" fillId="9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0" fontId="10" fillId="9" borderId="2" xfId="0" applyNumberFormat="1" applyFont="1" applyFill="1" applyBorder="1" applyAlignment="1">
      <alignment horizontal="center" vertical="center"/>
    </xf>
    <xf numFmtId="10" fontId="7" fillId="9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176" fontId="5" fillId="3" borderId="3" xfId="0" applyNumberFormat="1" applyFont="1" applyFill="1" applyBorder="1" applyAlignment="1">
      <alignment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6" borderId="4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vertical="center"/>
    </xf>
    <xf numFmtId="176" fontId="5" fillId="6" borderId="5" xfId="0" applyNumberFormat="1" applyFont="1" applyFill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/>
    </xf>
    <xf numFmtId="10" fontId="17" fillId="3" borderId="3" xfId="0" applyNumberFormat="1" applyFont="1" applyFill="1" applyBorder="1" applyAlignment="1">
      <alignment horizontal="center" vertical="center"/>
    </xf>
    <xf numFmtId="10" fontId="17" fillId="3" borderId="5" xfId="0" applyNumberFormat="1" applyFont="1" applyFill="1" applyBorder="1" applyAlignment="1">
      <alignment horizontal="center" vertical="center"/>
    </xf>
    <xf numFmtId="10" fontId="14" fillId="6" borderId="2" xfId="0" applyNumberFormat="1" applyFont="1" applyFill="1" applyBorder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10" fontId="17" fillId="3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7" fillId="3" borderId="2" xfId="0" applyNumberFormat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7" fillId="6" borderId="3" xfId="0" applyNumberFormat="1" applyFont="1" applyFill="1" applyBorder="1" applyAlignment="1">
      <alignment horizontal="center" vertical="center"/>
    </xf>
    <xf numFmtId="10" fontId="17" fillId="6" borderId="5" xfId="0" applyNumberFormat="1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0" fontId="17" fillId="6" borderId="2" xfId="0" applyNumberFormat="1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0" fontId="10" fillId="6" borderId="2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0" fontId="7" fillId="6" borderId="2" xfId="0" applyNumberFormat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10" fontId="7" fillId="6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12CB"/>
      <color rgb="00FCFEC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99" Type="http://schemas.openxmlformats.org/officeDocument/2006/relationships/hyperlink" Target="files/57/5be81ba6-9dc9-4853-900a-9657ca2bbe01.jpeg" TargetMode="External"/><Relationship Id="rId98" Type="http://schemas.openxmlformats.org/officeDocument/2006/relationships/hyperlink" Target="files/57/83c0758b-bcc5-4de7-acbf-b1cf6a64d7d5.jpeg" TargetMode="External"/><Relationship Id="rId97" Type="http://schemas.openxmlformats.org/officeDocument/2006/relationships/hyperlink" Target="files/57/5243baac-8628-4286-99c4-c4f1c5a66d48.jpeg" TargetMode="External"/><Relationship Id="rId96" Type="http://schemas.openxmlformats.org/officeDocument/2006/relationships/hyperlink" Target="files/58/img_20200108_153029_b203b83c.jpg" TargetMode="External"/><Relationship Id="rId95" Type="http://schemas.openxmlformats.org/officeDocument/2006/relationships/hyperlink" Target="files/58/img_20200108_153226.jpg" TargetMode="External"/><Relationship Id="rId94" Type="http://schemas.openxmlformats.org/officeDocument/2006/relationships/hyperlink" Target="files/58/img_20200108_153023.jpg" TargetMode="External"/><Relationship Id="rId93" Type="http://schemas.openxmlformats.org/officeDocument/2006/relationships/hyperlink" Target="files/59/img20200108154252.jpg" TargetMode="External"/><Relationship Id="rId92" Type="http://schemas.openxmlformats.org/officeDocument/2006/relationships/hyperlink" Target="files/59/img20200108153305.jpg" TargetMode="External"/><Relationship Id="rId91" Type="http://schemas.openxmlformats.org/officeDocument/2006/relationships/hyperlink" Target="files/59/img20200108153955.jpg" TargetMode="External"/><Relationship Id="rId90" Type="http://schemas.openxmlformats.org/officeDocument/2006/relationships/hyperlink" Target="files/60/1578464265060.jpg" TargetMode="External"/><Relationship Id="rId9" Type="http://schemas.openxmlformats.org/officeDocument/2006/relationships/hyperlink" Target="files/87/3e26f8df-7fdd-4167-83f2-d900b8562f0d.jpeg" TargetMode="External"/><Relationship Id="rId89" Type="http://schemas.openxmlformats.org/officeDocument/2006/relationships/hyperlink" Target="files/60/1578464820985.jpg" TargetMode="External"/><Relationship Id="rId88" Type="http://schemas.openxmlformats.org/officeDocument/2006/relationships/hyperlink" Target="files/60/1578465311283.jpg" TargetMode="External"/><Relationship Id="rId87" Type="http://schemas.openxmlformats.org/officeDocument/2006/relationships/hyperlink" Target="files/61/img_20200106_103358.jpg" TargetMode="External"/><Relationship Id="rId86" Type="http://schemas.openxmlformats.org/officeDocument/2006/relationships/hyperlink" Target="files/61/img_20200106_103521.jpg" TargetMode="External"/><Relationship Id="rId85" Type="http://schemas.openxmlformats.org/officeDocument/2006/relationships/hyperlink" Target="files/61/img_20200106_104115.jpg" TargetMode="External"/><Relationship Id="rId84" Type="http://schemas.openxmlformats.org/officeDocument/2006/relationships/hyperlink" Target="files/62/img_20200108_160118.jpg" TargetMode="External"/><Relationship Id="rId83" Type="http://schemas.openxmlformats.org/officeDocument/2006/relationships/hyperlink" Target="files/62/img_20200108_160842.jpg" TargetMode="External"/><Relationship Id="rId82" Type="http://schemas.openxmlformats.org/officeDocument/2006/relationships/hyperlink" Target="files/62/img_20200108_160228.jpg" TargetMode="External"/><Relationship Id="rId81" Type="http://schemas.openxmlformats.org/officeDocument/2006/relationships/hyperlink" Target="files/63/46447f11-9489-472d-9f41-17a82025c186.jpeg" TargetMode="External"/><Relationship Id="rId80" Type="http://schemas.openxmlformats.org/officeDocument/2006/relationships/hyperlink" Target="files/63/d11b7674-59ff-411f-b2ab-ccca8292b3dd.jpeg" TargetMode="External"/><Relationship Id="rId8" Type="http://schemas.openxmlformats.org/officeDocument/2006/relationships/hyperlink" Target="files/87/aa2371c8-651b-4c79-82b2-78ed6da44736.jpeg" TargetMode="External"/><Relationship Id="rId79" Type="http://schemas.openxmlformats.org/officeDocument/2006/relationships/hyperlink" Target="files/63/a3797672-857a-4948-ab81-29b52da19d78.jpeg" TargetMode="External"/><Relationship Id="rId78" Type="http://schemas.openxmlformats.org/officeDocument/2006/relationships/hyperlink" Target="files/64/img_20200108_153450_1.jpg" TargetMode="External"/><Relationship Id="rId77" Type="http://schemas.openxmlformats.org/officeDocument/2006/relationships/hyperlink" Target="files/64/img_20200108_152910_1.jpg" TargetMode="External"/><Relationship Id="rId76" Type="http://schemas.openxmlformats.org/officeDocument/2006/relationships/hyperlink" Target="files/64/img_20200108_152654.jpg" TargetMode="External"/><Relationship Id="rId75" Type="http://schemas.openxmlformats.org/officeDocument/2006/relationships/hyperlink" Target="files/65/img_4131_b5682fd.jpg" TargetMode="External"/><Relationship Id="rId74" Type="http://schemas.openxmlformats.org/officeDocument/2006/relationships/hyperlink" Target="files/65/img_4136.jpg" TargetMode="External"/><Relationship Id="rId73" Type="http://schemas.openxmlformats.org/officeDocument/2006/relationships/hyperlink" Target="files/65/img_4135(1).jpg" TargetMode="External"/><Relationship Id="rId72" Type="http://schemas.openxmlformats.org/officeDocument/2006/relationships/hyperlink" Target="files/66/a5c12d40-60d6-4611-9b94-53f023bfd1ce.jpeg" TargetMode="External"/><Relationship Id="rId71" Type="http://schemas.openxmlformats.org/officeDocument/2006/relationships/hyperlink" Target="files/66/b3da0a68-2a68-477a-9ab8-4b9d40352a1c.jpeg" TargetMode="External"/><Relationship Id="rId70" Type="http://schemas.openxmlformats.org/officeDocument/2006/relationships/hyperlink" Target="files/66/d1d0906f-206e-449b-8a45-0eab95df9873.jpeg" TargetMode="External"/><Relationship Id="rId7" Type="http://schemas.openxmlformats.org/officeDocument/2006/relationships/hyperlink" Target="files/87/4d36381c-aa2b-4251-b2fb-8944b88ec283.jpeg" TargetMode="External"/><Relationship Id="rId69" Type="http://schemas.openxmlformats.org/officeDocument/2006/relationships/hyperlink" Target="files/67/img_20200108_153615.jpg" TargetMode="External"/><Relationship Id="rId68" Type="http://schemas.openxmlformats.org/officeDocument/2006/relationships/hyperlink" Target="files/67/img_20200108_152718.jpg" TargetMode="External"/><Relationship Id="rId67" Type="http://schemas.openxmlformats.org/officeDocument/2006/relationships/hyperlink" Target="files/67/img_20200108_152942.jpg" TargetMode="External"/><Relationship Id="rId66" Type="http://schemas.openxmlformats.org/officeDocument/2006/relationships/hyperlink" Target="files/68/img_20200108_153803.jpg" TargetMode="External"/><Relationship Id="rId65" Type="http://schemas.openxmlformats.org/officeDocument/2006/relationships/hyperlink" Target="files/68/img_20200108_154239.jpg" TargetMode="External"/><Relationship Id="rId64" Type="http://schemas.openxmlformats.org/officeDocument/2006/relationships/hyperlink" Target="files/68/img_20200108_154323.jpg" TargetMode="External"/><Relationship Id="rId63" Type="http://schemas.openxmlformats.org/officeDocument/2006/relationships/hyperlink" Target="files/69/img_20200108_155959.jpg" TargetMode="External"/><Relationship Id="rId62" Type="http://schemas.openxmlformats.org/officeDocument/2006/relationships/hyperlink" Target="files/69/img_20200108_160710.jpg" TargetMode="External"/><Relationship Id="rId61" Type="http://schemas.openxmlformats.org/officeDocument/2006/relationships/hyperlink" Target="files/69/img_20200108_155100.jpg" TargetMode="External"/><Relationship Id="rId60" Type="http://schemas.openxmlformats.org/officeDocument/2006/relationships/hyperlink" Target="files/70/15a288ec-fdae-4511-91a6-6d8478bb0144.jpeg" TargetMode="External"/><Relationship Id="rId6" Type="http://schemas.openxmlformats.org/officeDocument/2006/relationships/hyperlink" Target="files/88/img_0902(2).jpg" TargetMode="External"/><Relationship Id="rId59" Type="http://schemas.openxmlformats.org/officeDocument/2006/relationships/hyperlink" Target="files/70/00d51071-cd55-444a-b730-6c465d49f61b.jpeg" TargetMode="External"/><Relationship Id="rId58" Type="http://schemas.openxmlformats.org/officeDocument/2006/relationships/hyperlink" Target="files/70/0000d77d-3a50-4575-82e0-eb70e3818f7d.jpeg" TargetMode="External"/><Relationship Id="rId57" Type="http://schemas.openxmlformats.org/officeDocument/2006/relationships/hyperlink" Target="files/71/img_20200107_191221.jpg" TargetMode="External"/><Relationship Id="rId56" Type="http://schemas.openxmlformats.org/officeDocument/2006/relationships/hyperlink" Target="files/71/img_20200107_184058.jpg" TargetMode="External"/><Relationship Id="rId55" Type="http://schemas.openxmlformats.org/officeDocument/2006/relationships/hyperlink" Target="files/71/img_20200107_185536.jpg" TargetMode="External"/><Relationship Id="rId54" Type="http://schemas.openxmlformats.org/officeDocument/2006/relationships/hyperlink" Target="files/72/mmexport1578469495250_b52aa117.jpg" TargetMode="External"/><Relationship Id="rId53" Type="http://schemas.openxmlformats.org/officeDocument/2006/relationships/hyperlink" Target="files/72/mmexport1578469485321.jpg" TargetMode="External"/><Relationship Id="rId52" Type="http://schemas.openxmlformats.org/officeDocument/2006/relationships/hyperlink" Target="files/72/img_20200108_153240.jpg" TargetMode="External"/><Relationship Id="rId51" Type="http://schemas.openxmlformats.org/officeDocument/2006/relationships/hyperlink" Target="files/73/img_20200108_161336.jpg" TargetMode="External"/><Relationship Id="rId50" Type="http://schemas.openxmlformats.org/officeDocument/2006/relationships/hyperlink" Target="files/73/img_20200108_162041.jpg" TargetMode="External"/><Relationship Id="rId5" Type="http://schemas.openxmlformats.org/officeDocument/2006/relationships/hyperlink" Target="files/88/img_0905(1).jpg" TargetMode="External"/><Relationship Id="rId49" Type="http://schemas.openxmlformats.org/officeDocument/2006/relationships/hyperlink" Target="files/73/mmexport1578475485318.jpg" TargetMode="External"/><Relationship Id="rId48" Type="http://schemas.openxmlformats.org/officeDocument/2006/relationships/hyperlink" Target="files/74/img_20200108_164549.jpg" TargetMode="External"/><Relationship Id="rId47" Type="http://schemas.openxmlformats.org/officeDocument/2006/relationships/hyperlink" Target="files/74/img_20200108_171147.jpg" TargetMode="External"/><Relationship Id="rId46" Type="http://schemas.openxmlformats.org/officeDocument/2006/relationships/hyperlink" Target="files/74/img_20200108_164810.jpg" TargetMode="External"/><Relationship Id="rId45" Type="http://schemas.openxmlformats.org/officeDocument/2006/relationships/hyperlink" Target="files/75/img_7910.jpg" TargetMode="External"/><Relationship Id="rId44" Type="http://schemas.openxmlformats.org/officeDocument/2006/relationships/hyperlink" Target="files/75/img_7909.jpg" TargetMode="External"/><Relationship Id="rId43" Type="http://schemas.openxmlformats.org/officeDocument/2006/relationships/hyperlink" Target="files/75/img_7907.jpg" TargetMode="External"/><Relationship Id="rId42" Type="http://schemas.openxmlformats.org/officeDocument/2006/relationships/hyperlink" Target="files/76/img_20200108_161535.jpg" TargetMode="External"/><Relationship Id="rId41" Type="http://schemas.openxmlformats.org/officeDocument/2006/relationships/hyperlink" Target="files/76/img_20200108_162743.jpg" TargetMode="External"/><Relationship Id="rId40" Type="http://schemas.openxmlformats.org/officeDocument/2006/relationships/hyperlink" Target="files/76/1578472205103.jpg" TargetMode="External"/><Relationship Id="rId4" Type="http://schemas.openxmlformats.org/officeDocument/2006/relationships/hyperlink" Target="files/88/img_0904(1).jpg" TargetMode="External"/><Relationship Id="rId39" Type="http://schemas.openxmlformats.org/officeDocument/2006/relationships/hyperlink" Target="files/77/img_20200108_192927.jpg" TargetMode="External"/><Relationship Id="rId38" Type="http://schemas.openxmlformats.org/officeDocument/2006/relationships/hyperlink" Target="files/77/img_20200108_192920.jpg" TargetMode="External"/><Relationship Id="rId37" Type="http://schemas.openxmlformats.org/officeDocument/2006/relationships/hyperlink" Target="files/77/img_20200108_192839.jpg" TargetMode="External"/><Relationship Id="rId36" Type="http://schemas.openxmlformats.org/officeDocument/2006/relationships/hyperlink" Target="files/78/1ca1a7d2-b2d1-4ec7-8085-f8b9478eee59.jpeg" TargetMode="External"/><Relationship Id="rId35" Type="http://schemas.openxmlformats.org/officeDocument/2006/relationships/hyperlink" Target="files/78/043b7643-7588-4db6-9b94-ad4bbb0b226f.jpeg" TargetMode="External"/><Relationship Id="rId34" Type="http://schemas.openxmlformats.org/officeDocument/2006/relationships/hyperlink" Target="files/78/7d43c0b8-92e8-4402-a520-0168db67fd5b.jpeg" TargetMode="External"/><Relationship Id="rId33" Type="http://schemas.openxmlformats.org/officeDocument/2006/relationships/hyperlink" Target="files/79/mmexport1578532649551_b14141c8.jpg" TargetMode="External"/><Relationship Id="rId32" Type="http://schemas.openxmlformats.org/officeDocument/2006/relationships/hyperlink" Target="files/79/mmexport1578533089666.jpg" TargetMode="External"/><Relationship Id="rId31" Type="http://schemas.openxmlformats.org/officeDocument/2006/relationships/hyperlink" Target="files/79/mmexport1578532657196.jpg" TargetMode="External"/><Relationship Id="rId30" Type="http://schemas.openxmlformats.org/officeDocument/2006/relationships/hyperlink" Target="files/80/img_20200109_082946.jpg" TargetMode="External"/><Relationship Id="rId3" Type="http://schemas.openxmlformats.org/officeDocument/2006/relationships/hyperlink" Target="files/89/img_20200108_155207_b2e83e16.jpg" TargetMode="External"/><Relationship Id="rId29" Type="http://schemas.openxmlformats.org/officeDocument/2006/relationships/hyperlink" Target="files/80/img_20200109_083303.jpg" TargetMode="External"/><Relationship Id="rId28" Type="http://schemas.openxmlformats.org/officeDocument/2006/relationships/hyperlink" Target="files/80/img_20200109_083610.jpg" TargetMode="External"/><Relationship Id="rId27" Type="http://schemas.openxmlformats.org/officeDocument/2006/relationships/hyperlink" Target="files/81/mmexport1578468980020.jpg" TargetMode="External"/><Relationship Id="rId266" Type="http://schemas.openxmlformats.org/officeDocument/2006/relationships/hyperlink" Target="files/1/vid20200105152539.mp4" TargetMode="External"/><Relationship Id="rId265" Type="http://schemas.openxmlformats.org/officeDocument/2006/relationships/hyperlink" Target="files/1/img20200105152550.jpg" TargetMode="External"/><Relationship Id="rId264" Type="http://schemas.openxmlformats.org/officeDocument/2006/relationships/hyperlink" Target="files/1/img20200105152810.jpg" TargetMode="External"/><Relationship Id="rId263" Type="http://schemas.openxmlformats.org/officeDocument/2006/relationships/hyperlink" Target="files/2/img_20200105_160537.jpg" TargetMode="External"/><Relationship Id="rId262" Type="http://schemas.openxmlformats.org/officeDocument/2006/relationships/hyperlink" Target="files/2/img_20200105_160418.jpg" TargetMode="External"/><Relationship Id="rId261" Type="http://schemas.openxmlformats.org/officeDocument/2006/relationships/hyperlink" Target="files/2/img_20200105_160341.jpg" TargetMode="External"/><Relationship Id="rId260" Type="http://schemas.openxmlformats.org/officeDocument/2006/relationships/hyperlink" Target="files/3/img_9366.jpg" TargetMode="External"/><Relationship Id="rId26" Type="http://schemas.openxmlformats.org/officeDocument/2006/relationships/hyperlink" Target="files/81/mmexport1578468968037_b88f4e74.jpg" TargetMode="External"/><Relationship Id="rId259" Type="http://schemas.openxmlformats.org/officeDocument/2006/relationships/hyperlink" Target="files/3/img_9365.jpg" TargetMode="External"/><Relationship Id="rId258" Type="http://schemas.openxmlformats.org/officeDocument/2006/relationships/hyperlink" Target="files/3/img_9363.jpg" TargetMode="External"/><Relationship Id="rId257" Type="http://schemas.openxmlformats.org/officeDocument/2006/relationships/hyperlink" Target="files/4/3133ec78-acfb-4f6d-a084-ae624dd07352.jpeg" TargetMode="External"/><Relationship Id="rId256" Type="http://schemas.openxmlformats.org/officeDocument/2006/relationships/hyperlink" Target="files/4/5b766717-86a4-46e8-9dac-6cb3e4bf0d00.jpeg" TargetMode="External"/><Relationship Id="rId255" Type="http://schemas.openxmlformats.org/officeDocument/2006/relationships/hyperlink" Target="files/4/5f5d20f4-75d1-465c-b3da-444142b0e909.jpeg" TargetMode="External"/><Relationship Id="rId254" Type="http://schemas.openxmlformats.org/officeDocument/2006/relationships/hyperlink" Target="files/5/mmexport1578300282905.jpg" TargetMode="External"/><Relationship Id="rId253" Type="http://schemas.openxmlformats.org/officeDocument/2006/relationships/hyperlink" Target="files/5/mmexport1578300285523_baed3205.jpg" TargetMode="External"/><Relationship Id="rId252" Type="http://schemas.openxmlformats.org/officeDocument/2006/relationships/hyperlink" Target="files/5/mmexport1578300290754.jpg" TargetMode="External"/><Relationship Id="rId251" Type="http://schemas.openxmlformats.org/officeDocument/2006/relationships/hyperlink" Target="files/6/f2e162ff-4ec1-4942-8e09-6a51411194e2.jpeg" TargetMode="External"/><Relationship Id="rId250" Type="http://schemas.openxmlformats.org/officeDocument/2006/relationships/hyperlink" Target="files/6/2f0e9bf5-641c-411b-a52f-0987d6f72e45.jpeg" TargetMode="External"/><Relationship Id="rId25" Type="http://schemas.openxmlformats.org/officeDocument/2006/relationships/hyperlink" Target="files/81/mmexport1578468959191.jpg" TargetMode="External"/><Relationship Id="rId249" Type="http://schemas.openxmlformats.org/officeDocument/2006/relationships/hyperlink" Target="files/6/c5767021-265d-40dc-9f5b-cd691bf9f5fb.jpeg" TargetMode="External"/><Relationship Id="rId248" Type="http://schemas.openxmlformats.org/officeDocument/2006/relationships/hyperlink" Target="files/7/img_4795.jpg" TargetMode="External"/><Relationship Id="rId247" Type="http://schemas.openxmlformats.org/officeDocument/2006/relationships/hyperlink" Target="files/7/img_4790.jpg" TargetMode="External"/><Relationship Id="rId246" Type="http://schemas.openxmlformats.org/officeDocument/2006/relationships/hyperlink" Target="files/7/img_4788.jpg" TargetMode="External"/><Relationship Id="rId245" Type="http://schemas.openxmlformats.org/officeDocument/2006/relationships/hyperlink" Target="files/8/mmexport1578308073297.jpg" TargetMode="External"/><Relationship Id="rId244" Type="http://schemas.openxmlformats.org/officeDocument/2006/relationships/hyperlink" Target="files/8/mmexport1578308073297_b6010f45.jpg" TargetMode="External"/><Relationship Id="rId243" Type="http://schemas.openxmlformats.org/officeDocument/2006/relationships/hyperlink" Target="files/9/30422893-16d4-4fb0-9537-296192bb811e.jpeg" TargetMode="External"/><Relationship Id="rId242" Type="http://schemas.openxmlformats.org/officeDocument/2006/relationships/hyperlink" Target="files/9/b43d1249-ecd2-49f8-b0b8-7a68938010e2.jpeg" TargetMode="External"/><Relationship Id="rId241" Type="http://schemas.openxmlformats.org/officeDocument/2006/relationships/hyperlink" Target="files/9/e4e34994-8c2f-4c6a-8420-599bd740a61a.jpeg" TargetMode="External"/><Relationship Id="rId240" Type="http://schemas.openxmlformats.org/officeDocument/2006/relationships/hyperlink" Target="files/10/img_0043.jpg" TargetMode="External"/><Relationship Id="rId24" Type="http://schemas.openxmlformats.org/officeDocument/2006/relationships/hyperlink" Target="files/82/mmexport1578547979381.jpg" TargetMode="External"/><Relationship Id="rId239" Type="http://schemas.openxmlformats.org/officeDocument/2006/relationships/hyperlink" Target="files/10/img_0044(1).jpg" TargetMode="External"/><Relationship Id="rId238" Type="http://schemas.openxmlformats.org/officeDocument/2006/relationships/hyperlink" Target="files/10/img_0040.jpg" TargetMode="External"/><Relationship Id="rId237" Type="http://schemas.openxmlformats.org/officeDocument/2006/relationships/hyperlink" Target="files/11/6c2132a6-927b-4ad6-b9c4-b4acd0c0674b.jpeg" TargetMode="External"/><Relationship Id="rId236" Type="http://schemas.openxmlformats.org/officeDocument/2006/relationships/hyperlink" Target="files/11/4c4f6e40-a180-41c9-b258-ff4f19ca2563.jpeg" TargetMode="External"/><Relationship Id="rId235" Type="http://schemas.openxmlformats.org/officeDocument/2006/relationships/hyperlink" Target="files/11/73960d3b-67bf-4f51-9e09-3c7fe5934d6c.jpeg" TargetMode="External"/><Relationship Id="rId234" Type="http://schemas.openxmlformats.org/officeDocument/2006/relationships/hyperlink" Target="files/12/8c6f3627-71c2-4072-adf8-288f9dfae079.jpeg" TargetMode="External"/><Relationship Id="rId233" Type="http://schemas.openxmlformats.org/officeDocument/2006/relationships/hyperlink" Target="files/12/b0093da4-72d3-4e7a-97d7-b95ab1408665.jpeg" TargetMode="External"/><Relationship Id="rId232" Type="http://schemas.openxmlformats.org/officeDocument/2006/relationships/hyperlink" Target="files/12/704675fe-1355-471f-a5d8-2b9813bbd844.jpeg" TargetMode="External"/><Relationship Id="rId231" Type="http://schemas.openxmlformats.org/officeDocument/2006/relationships/hyperlink" Target="files/13/img_20200106_172709.jpg" TargetMode="External"/><Relationship Id="rId230" Type="http://schemas.openxmlformats.org/officeDocument/2006/relationships/hyperlink" Target="files/13/img_20200106_152739.jpg" TargetMode="External"/><Relationship Id="rId23" Type="http://schemas.openxmlformats.org/officeDocument/2006/relationships/hyperlink" Target="files/82/mmexport1578547966047.jpg" TargetMode="External"/><Relationship Id="rId229" Type="http://schemas.openxmlformats.org/officeDocument/2006/relationships/hyperlink" Target="files/13/img_20200106_152643.jpg" TargetMode="External"/><Relationship Id="rId228" Type="http://schemas.openxmlformats.org/officeDocument/2006/relationships/hyperlink" Target="files/14/image.jpg" TargetMode="External"/><Relationship Id="rId227" Type="http://schemas.openxmlformats.org/officeDocument/2006/relationships/hyperlink" Target="files/14/2f5a38ae-c03d-4f1f-890b-8a52cbe998f1.jpeg" TargetMode="External"/><Relationship Id="rId226" Type="http://schemas.openxmlformats.org/officeDocument/2006/relationships/hyperlink" Target="files/14/0591423d-8620-4d06-a8c4-53c158631352.jpeg" TargetMode="External"/><Relationship Id="rId225" Type="http://schemas.openxmlformats.org/officeDocument/2006/relationships/hyperlink" Target="files/15/5241eec4-3002-40ac-9e18-828d10a272ea.jpeg" TargetMode="External"/><Relationship Id="rId224" Type="http://schemas.openxmlformats.org/officeDocument/2006/relationships/hyperlink" Target="files/15/77305b1c-de9c-48b7-83df-4bffdfa1e76b.jpeg" TargetMode="External"/><Relationship Id="rId223" Type="http://schemas.openxmlformats.org/officeDocument/2006/relationships/hyperlink" Target="files/15/9d76ea9f-320d-49fa-b991-cacf84a8bde1.jpeg" TargetMode="External"/><Relationship Id="rId222" Type="http://schemas.openxmlformats.org/officeDocument/2006/relationships/hyperlink" Target="files/16/img20200107150851.jpg" TargetMode="External"/><Relationship Id="rId221" Type="http://schemas.openxmlformats.org/officeDocument/2006/relationships/hyperlink" Target="files/16/img20200107151040.jpg" TargetMode="External"/><Relationship Id="rId220" Type="http://schemas.openxmlformats.org/officeDocument/2006/relationships/hyperlink" Target="files/16/img20200107151044.jpg" TargetMode="External"/><Relationship Id="rId22" Type="http://schemas.openxmlformats.org/officeDocument/2006/relationships/hyperlink" Target="files/82/mmexport1578547857741.jpg" TargetMode="External"/><Relationship Id="rId219" Type="http://schemas.openxmlformats.org/officeDocument/2006/relationships/hyperlink" Target="files/17/mmexport1578381760565.jpg" TargetMode="External"/><Relationship Id="rId218" Type="http://schemas.openxmlformats.org/officeDocument/2006/relationships/hyperlink" Target="files/17/img20200107143607.jpg" TargetMode="External"/><Relationship Id="rId217" Type="http://schemas.openxmlformats.org/officeDocument/2006/relationships/hyperlink" Target="files/17/mmexport1578381753795.jpg" TargetMode="External"/><Relationship Id="rId216" Type="http://schemas.openxmlformats.org/officeDocument/2006/relationships/hyperlink" Target="files/18/bb7fbfd4-2cbd-4877-9981-7a481a2d40bf.jpeg" TargetMode="External"/><Relationship Id="rId215" Type="http://schemas.openxmlformats.org/officeDocument/2006/relationships/hyperlink" Target="files/18/85990888-bceb-4b07-98a2-6f2f0a7c96c0.jpeg" TargetMode="External"/><Relationship Id="rId214" Type="http://schemas.openxmlformats.org/officeDocument/2006/relationships/hyperlink" Target="files/18/016e5fb0-8977-4688-8a45-17b71ac19cab.jpeg" TargetMode="External"/><Relationship Id="rId213" Type="http://schemas.openxmlformats.org/officeDocument/2006/relationships/hyperlink" Target="files/19/d18b8513-2568-46ea-9030-851e960d8244.jpeg" TargetMode="External"/><Relationship Id="rId212" Type="http://schemas.openxmlformats.org/officeDocument/2006/relationships/hyperlink" Target="files/19/2be2177b-833b-4eb2-887b-f8e04899d9b3.jpeg" TargetMode="External"/><Relationship Id="rId211" Type="http://schemas.openxmlformats.org/officeDocument/2006/relationships/hyperlink" Target="files/19/039e6ce8-6a9c-4cb3-8916-6de8f0d49c57.jpeg" TargetMode="External"/><Relationship Id="rId210" Type="http://schemas.openxmlformats.org/officeDocument/2006/relationships/hyperlink" Target="files/20/9319b744-72ad-4e92-b481-fcd6db58b1ef.jpeg" TargetMode="External"/><Relationship Id="rId21" Type="http://schemas.openxmlformats.org/officeDocument/2006/relationships/hyperlink" Target="files/83/mmexport1578583723218.jpg" TargetMode="External"/><Relationship Id="rId209" Type="http://schemas.openxmlformats.org/officeDocument/2006/relationships/hyperlink" Target="files/20/6771049e-afa2-46cc-9398-f8028646f9fb.jpeg" TargetMode="External"/><Relationship Id="rId208" Type="http://schemas.openxmlformats.org/officeDocument/2006/relationships/hyperlink" Target="files/20/fa52501b-0654-4c06-878b-8d303505dd02.jpeg" TargetMode="External"/><Relationship Id="rId207" Type="http://schemas.openxmlformats.org/officeDocument/2006/relationships/hyperlink" Target="files/21/39dae1fc-cdfc-47c5-93b3-0ceca7273b53.jpeg" TargetMode="External"/><Relationship Id="rId206" Type="http://schemas.openxmlformats.org/officeDocument/2006/relationships/hyperlink" Target="files/21/73e75a4d-fc2b-4c56-922f-2298b4e291fc.jpeg" TargetMode="External"/><Relationship Id="rId205" Type="http://schemas.openxmlformats.org/officeDocument/2006/relationships/hyperlink" Target="files/21/ecb5a75e-2a22-4b57-8431-05e848e4063b.jpeg" TargetMode="External"/><Relationship Id="rId204" Type="http://schemas.openxmlformats.org/officeDocument/2006/relationships/hyperlink" Target="files/22/img20200107154903.jpg" TargetMode="External"/><Relationship Id="rId203" Type="http://schemas.openxmlformats.org/officeDocument/2006/relationships/hyperlink" Target="files/22/img20200107154933.jpg" TargetMode="External"/><Relationship Id="rId202" Type="http://schemas.openxmlformats.org/officeDocument/2006/relationships/hyperlink" Target="files/22/mmexport1578384084422.jpg" TargetMode="External"/><Relationship Id="rId201" Type="http://schemas.openxmlformats.org/officeDocument/2006/relationships/hyperlink" Target="files/23/image.jpg" TargetMode="External"/><Relationship Id="rId200" Type="http://schemas.openxmlformats.org/officeDocument/2006/relationships/hyperlink" Target="files/23/img_1876.jpg" TargetMode="External"/><Relationship Id="rId20" Type="http://schemas.openxmlformats.org/officeDocument/2006/relationships/hyperlink" Target="files/83/mmexport1578583859992.jpg" TargetMode="External"/><Relationship Id="rId2" Type="http://schemas.openxmlformats.org/officeDocument/2006/relationships/hyperlink" Target="files/89/img_20200108_155850.jpg" TargetMode="External"/><Relationship Id="rId199" Type="http://schemas.openxmlformats.org/officeDocument/2006/relationships/hyperlink" Target="files/23/img_1874.jpg" TargetMode="External"/><Relationship Id="rId198" Type="http://schemas.openxmlformats.org/officeDocument/2006/relationships/hyperlink" Target="files/24/55e9d075-9cf6-4b73-bb6e-c2453e5afc85.jpeg" TargetMode="External"/><Relationship Id="rId197" Type="http://schemas.openxmlformats.org/officeDocument/2006/relationships/hyperlink" Target="files/24/55747f3a-df7f-40c7-961d-c9354bdc1ac7.jpeg" TargetMode="External"/><Relationship Id="rId196" Type="http://schemas.openxmlformats.org/officeDocument/2006/relationships/hyperlink" Target="files/24/ab13e83d-1eea-4d64-9c1f-9a937bfa8804.jpeg" TargetMode="External"/><Relationship Id="rId195" Type="http://schemas.openxmlformats.org/officeDocument/2006/relationships/hyperlink" Target="files/25/80e9ce04-fa2e-4aa2-b6de-54e61c7a146d.jpeg" TargetMode="External"/><Relationship Id="rId194" Type="http://schemas.openxmlformats.org/officeDocument/2006/relationships/hyperlink" Target="files/25/e871f94d-7ae9-4f1a-8ee6-95c0239a5c44.jpeg" TargetMode="External"/><Relationship Id="rId193" Type="http://schemas.openxmlformats.org/officeDocument/2006/relationships/hyperlink" Target="files/25/05c02614-6862-45a4-941b-828ea2d6c469.jpeg" TargetMode="External"/><Relationship Id="rId192" Type="http://schemas.openxmlformats.org/officeDocument/2006/relationships/hyperlink" Target="files/26/img20200107151827.jpg" TargetMode="External"/><Relationship Id="rId191" Type="http://schemas.openxmlformats.org/officeDocument/2006/relationships/hyperlink" Target="files/26/img20200107153335.jpg" TargetMode="External"/><Relationship Id="rId190" Type="http://schemas.openxmlformats.org/officeDocument/2006/relationships/hyperlink" Target="files/26/img20200107154051.jpg" TargetMode="External"/><Relationship Id="rId19" Type="http://schemas.openxmlformats.org/officeDocument/2006/relationships/hyperlink" Target="files/83/mmexport1578583874060.jpg" TargetMode="External"/><Relationship Id="rId189" Type="http://schemas.openxmlformats.org/officeDocument/2006/relationships/hyperlink" Target="files/27/4b68e66f-8353-4066-ab6f-0778b05f8a5e.jpeg" TargetMode="External"/><Relationship Id="rId188" Type="http://schemas.openxmlformats.org/officeDocument/2006/relationships/hyperlink" Target="files/27/766bdb7f-9dee-484d-8595-4f6c8eff9751.jpeg" TargetMode="External"/><Relationship Id="rId187" Type="http://schemas.openxmlformats.org/officeDocument/2006/relationships/hyperlink" Target="files/27/1c4fcde5-65b2-462c-840d-dc198cfb66c4.jpeg" TargetMode="External"/><Relationship Id="rId186" Type="http://schemas.openxmlformats.org/officeDocument/2006/relationships/hyperlink" Target="files/28/img_20200107_155521.jpg" TargetMode="External"/><Relationship Id="rId185" Type="http://schemas.openxmlformats.org/officeDocument/2006/relationships/hyperlink" Target="files/28/img_20200107_160139.jpg" TargetMode="External"/><Relationship Id="rId184" Type="http://schemas.openxmlformats.org/officeDocument/2006/relationships/hyperlink" Target="files/28/img_20200107_161925.jpg" TargetMode="External"/><Relationship Id="rId183" Type="http://schemas.openxmlformats.org/officeDocument/2006/relationships/hyperlink" Target="files/29/mmexport1578388000279.jpg" TargetMode="External"/><Relationship Id="rId182" Type="http://schemas.openxmlformats.org/officeDocument/2006/relationships/hyperlink" Target="files/29/mmexport1578388015496.jpg" TargetMode="External"/><Relationship Id="rId181" Type="http://schemas.openxmlformats.org/officeDocument/2006/relationships/hyperlink" Target="files/29/mmexport1578388011620.jpg" TargetMode="External"/><Relationship Id="rId180" Type="http://schemas.openxmlformats.org/officeDocument/2006/relationships/hyperlink" Target="files/30/550a5df1-b6a3-4a25-815f-fd5835e09cc4.jpeg" TargetMode="External"/><Relationship Id="rId18" Type="http://schemas.openxmlformats.org/officeDocument/2006/relationships/hyperlink" Target="files/84/img_20200107_153457.jpg" TargetMode="External"/><Relationship Id="rId179" Type="http://schemas.openxmlformats.org/officeDocument/2006/relationships/hyperlink" Target="files/30/50a3bf7e-990b-40a7-99d8-4342e7a5626a.jpeg" TargetMode="External"/><Relationship Id="rId178" Type="http://schemas.openxmlformats.org/officeDocument/2006/relationships/hyperlink" Target="files/30/ed2826e0-d233-4e85-b982-fe7dffbcb803.jpeg" TargetMode="External"/><Relationship Id="rId177" Type="http://schemas.openxmlformats.org/officeDocument/2006/relationships/hyperlink" Target="files/31/mmexport1578390167942.jpg" TargetMode="External"/><Relationship Id="rId176" Type="http://schemas.openxmlformats.org/officeDocument/2006/relationships/hyperlink" Target="files/31/mmexport1578389511408.jpg" TargetMode="External"/><Relationship Id="rId175" Type="http://schemas.openxmlformats.org/officeDocument/2006/relationships/hyperlink" Target="files/31/mmexport1578389532905.jpg" TargetMode="External"/><Relationship Id="rId174" Type="http://schemas.openxmlformats.org/officeDocument/2006/relationships/hyperlink" Target="files/32/mmexport1578392691953.jpg" TargetMode="External"/><Relationship Id="rId173" Type="http://schemas.openxmlformats.org/officeDocument/2006/relationships/hyperlink" Target="files/32/img_20200107_181600.jpg" TargetMode="External"/><Relationship Id="rId172" Type="http://schemas.openxmlformats.org/officeDocument/2006/relationships/hyperlink" Target="files/32/img_20200107_181049.jpg" TargetMode="External"/><Relationship Id="rId171" Type="http://schemas.openxmlformats.org/officeDocument/2006/relationships/hyperlink" Target="files/33/img20200107145859.jpg" TargetMode="External"/><Relationship Id="rId170" Type="http://schemas.openxmlformats.org/officeDocument/2006/relationships/hyperlink" Target="files/33/img20200107145946.jpg" TargetMode="External"/><Relationship Id="rId17" Type="http://schemas.openxmlformats.org/officeDocument/2006/relationships/hyperlink" Target="files/84/img_20200107_153215.jpg" TargetMode="External"/><Relationship Id="rId169" Type="http://schemas.openxmlformats.org/officeDocument/2006/relationships/hyperlink" Target="files/33/img20200107150156.jpg" TargetMode="External"/><Relationship Id="rId168" Type="http://schemas.openxmlformats.org/officeDocument/2006/relationships/hyperlink" Target="files/34/fbd71a88-a7b6-4230-b858-9d250b434091.jpeg" TargetMode="External"/><Relationship Id="rId167" Type="http://schemas.openxmlformats.org/officeDocument/2006/relationships/hyperlink" Target="files/34/7f1cb208-6bac-4444-a2bb-db522bc61f04.jpeg" TargetMode="External"/><Relationship Id="rId166" Type="http://schemas.openxmlformats.org/officeDocument/2006/relationships/hyperlink" Target="files/34/cb082172-d128-472f-856b-a77565cf75ea.jpeg" TargetMode="External"/><Relationship Id="rId165" Type="http://schemas.openxmlformats.org/officeDocument/2006/relationships/hyperlink" Target="files/35/1cb2b7cb-1025-4a4f-955a-ef175357af53.jpeg" TargetMode="External"/><Relationship Id="rId164" Type="http://schemas.openxmlformats.org/officeDocument/2006/relationships/hyperlink" Target="files/35/9e77788c-c9d4-4e44-8476-ef7b35228081.jpeg" TargetMode="External"/><Relationship Id="rId163" Type="http://schemas.openxmlformats.org/officeDocument/2006/relationships/hyperlink" Target="files/35/22cca38b-6ae1-4b6e-b093-522dfd9d22fb.jpeg" TargetMode="External"/><Relationship Id="rId162" Type="http://schemas.openxmlformats.org/officeDocument/2006/relationships/hyperlink" Target="files/36/7b209abd-ac36-4339-860e-becca1a6fd08.jpeg" TargetMode="External"/><Relationship Id="rId161" Type="http://schemas.openxmlformats.org/officeDocument/2006/relationships/hyperlink" Target="files/36/b58b9650-71cf-460c-b5c5-f742d7fecdb0.jpeg" TargetMode="External"/><Relationship Id="rId160" Type="http://schemas.openxmlformats.org/officeDocument/2006/relationships/hyperlink" Target="files/36/cd6b1036-fb6e-4948-94aa-2c4c04906601.jpeg" TargetMode="External"/><Relationship Id="rId16" Type="http://schemas.openxmlformats.org/officeDocument/2006/relationships/hyperlink" Target="files/84/mmexport1578401487985.jpg" TargetMode="External"/><Relationship Id="rId159" Type="http://schemas.openxmlformats.org/officeDocument/2006/relationships/hyperlink" Target="files/37/img_20200107_094004.jpg" TargetMode="External"/><Relationship Id="rId158" Type="http://schemas.openxmlformats.org/officeDocument/2006/relationships/hyperlink" Target="files/37/img_20200107_094106.jpg" TargetMode="External"/><Relationship Id="rId157" Type="http://schemas.openxmlformats.org/officeDocument/2006/relationships/hyperlink" Target="files/37/img_20200107_094504.jpg" TargetMode="External"/><Relationship Id="rId156" Type="http://schemas.openxmlformats.org/officeDocument/2006/relationships/hyperlink" Target="files/38/9fc113ba-4028-4a02-9172-314aeb24c1a7.jpeg" TargetMode="External"/><Relationship Id="rId155" Type="http://schemas.openxmlformats.org/officeDocument/2006/relationships/hyperlink" Target="files/38/6f284201-6ad1-4dcd-bca1-a7460730d6db.jpeg" TargetMode="External"/><Relationship Id="rId154" Type="http://schemas.openxmlformats.org/officeDocument/2006/relationships/hyperlink" Target="files/38/18be1cfb-1bca-4707-9827-a7e421249794.jpeg" TargetMode="External"/><Relationship Id="rId153" Type="http://schemas.openxmlformats.org/officeDocument/2006/relationships/hyperlink" Target="files/39/dd89e32c-1d38-4797-a1b4-080e25c10944.jpeg" TargetMode="External"/><Relationship Id="rId152" Type="http://schemas.openxmlformats.org/officeDocument/2006/relationships/hyperlink" Target="files/39/48902787-100c-42e3-bde2-8a8fd7e8cf33.jpeg" TargetMode="External"/><Relationship Id="rId151" Type="http://schemas.openxmlformats.org/officeDocument/2006/relationships/hyperlink" Target="files/39/485ae11e-91a5-43e0-9d8d-4e4daf10eef8.jpeg" TargetMode="External"/><Relationship Id="rId150" Type="http://schemas.openxmlformats.org/officeDocument/2006/relationships/hyperlink" Target="files/40/img_20200108_105012.jpg" TargetMode="External"/><Relationship Id="rId15" Type="http://schemas.openxmlformats.org/officeDocument/2006/relationships/hyperlink" Target="files/85/mmexport1578633413097.jpg" TargetMode="External"/><Relationship Id="rId149" Type="http://schemas.openxmlformats.org/officeDocument/2006/relationships/hyperlink" Target="files/40/img_20200108_103016.jpg" TargetMode="External"/><Relationship Id="rId148" Type="http://schemas.openxmlformats.org/officeDocument/2006/relationships/hyperlink" Target="files/40/img_20200108_105336.jpg" TargetMode="External"/><Relationship Id="rId147" Type="http://schemas.openxmlformats.org/officeDocument/2006/relationships/hyperlink" Target="files/41/img_20200108_103350.jpg" TargetMode="External"/><Relationship Id="rId146" Type="http://schemas.openxmlformats.org/officeDocument/2006/relationships/hyperlink" Target="files/41/img_20200108_110503_1.jpg" TargetMode="External"/><Relationship Id="rId145" Type="http://schemas.openxmlformats.org/officeDocument/2006/relationships/hyperlink" Target="files/41/img_20200108_103213.jpg" TargetMode="External"/><Relationship Id="rId144" Type="http://schemas.openxmlformats.org/officeDocument/2006/relationships/hyperlink" Target="files/42/img_20200108_105800.jpg" TargetMode="External"/><Relationship Id="rId143" Type="http://schemas.openxmlformats.org/officeDocument/2006/relationships/hyperlink" Target="files/42/img_20200108_103731.jpg" TargetMode="External"/><Relationship Id="rId142" Type="http://schemas.openxmlformats.org/officeDocument/2006/relationships/hyperlink" Target="files/42/img_20200108_104710.jpg" TargetMode="External"/><Relationship Id="rId141" Type="http://schemas.openxmlformats.org/officeDocument/2006/relationships/hyperlink" Target="files/43/img_20200108_113139.jpg" TargetMode="External"/><Relationship Id="rId140" Type="http://schemas.openxmlformats.org/officeDocument/2006/relationships/hyperlink" Target="files/43/img_20200108_113249.jpg" TargetMode="External"/><Relationship Id="rId14" Type="http://schemas.openxmlformats.org/officeDocument/2006/relationships/hyperlink" Target="files/85/mmexport1578633417483.jpg" TargetMode="External"/><Relationship Id="rId139" Type="http://schemas.openxmlformats.org/officeDocument/2006/relationships/hyperlink" Target="files/43/img_20200108_112745.jpg" TargetMode="External"/><Relationship Id="rId138" Type="http://schemas.openxmlformats.org/officeDocument/2006/relationships/hyperlink" Target="files/44/img_20200108_100906.jpg" TargetMode="External"/><Relationship Id="rId137" Type="http://schemas.openxmlformats.org/officeDocument/2006/relationships/hyperlink" Target="files/44/1578451762145.jpg" TargetMode="External"/><Relationship Id="rId136" Type="http://schemas.openxmlformats.org/officeDocument/2006/relationships/hyperlink" Target="files/44/1578452386594.jpg" TargetMode="External"/><Relationship Id="rId135" Type="http://schemas.openxmlformats.org/officeDocument/2006/relationships/hyperlink" Target="files/45/ad0e8744-ae86-4622-99cc-90d79d1d7971.jpeg" TargetMode="External"/><Relationship Id="rId134" Type="http://schemas.openxmlformats.org/officeDocument/2006/relationships/hyperlink" Target="files/45/bdc91ce6-eb3f-4148-b6a0-adbc9f78b9cb.jpeg" TargetMode="External"/><Relationship Id="rId133" Type="http://schemas.openxmlformats.org/officeDocument/2006/relationships/hyperlink" Target="files/45/69ed29a3-9532-44a2-9cb8-f385a38bcf17.jpeg" TargetMode="External"/><Relationship Id="rId132" Type="http://schemas.openxmlformats.org/officeDocument/2006/relationships/hyperlink" Target="files/46/img20200108105931.jpg" TargetMode="External"/><Relationship Id="rId131" Type="http://schemas.openxmlformats.org/officeDocument/2006/relationships/hyperlink" Target="files/46/img20200108105443.jpg" TargetMode="External"/><Relationship Id="rId130" Type="http://schemas.openxmlformats.org/officeDocument/2006/relationships/hyperlink" Target="files/46/img20200108105204.jpg" TargetMode="External"/><Relationship Id="rId13" Type="http://schemas.openxmlformats.org/officeDocument/2006/relationships/hyperlink" Target="files/85/mmexport1578633420331.jpg" TargetMode="External"/><Relationship Id="rId129" Type="http://schemas.openxmlformats.org/officeDocument/2006/relationships/hyperlink" Target="files/47/img_20200108_101457.jpg" TargetMode="External"/><Relationship Id="rId128" Type="http://schemas.openxmlformats.org/officeDocument/2006/relationships/hyperlink" Target="files/47/img_20200108_101105.jpg" TargetMode="External"/><Relationship Id="rId127" Type="http://schemas.openxmlformats.org/officeDocument/2006/relationships/hyperlink" Target="files/47/1578452385521.jpg" TargetMode="External"/><Relationship Id="rId126" Type="http://schemas.openxmlformats.org/officeDocument/2006/relationships/hyperlink" Target="files/48/img_20200107_150826.jpg" TargetMode="External"/><Relationship Id="rId125" Type="http://schemas.openxmlformats.org/officeDocument/2006/relationships/hyperlink" Target="files/48/img_20200107_153503.jpg" TargetMode="External"/><Relationship Id="rId124" Type="http://schemas.openxmlformats.org/officeDocument/2006/relationships/hyperlink" Target="files/48/img_20200107_150828.jpg" TargetMode="External"/><Relationship Id="rId123" Type="http://schemas.openxmlformats.org/officeDocument/2006/relationships/hyperlink" Target="files/49/img20200108095606.jpg" TargetMode="External"/><Relationship Id="rId122" Type="http://schemas.openxmlformats.org/officeDocument/2006/relationships/hyperlink" Target="files/49/img20200108100217.jpg" TargetMode="External"/><Relationship Id="rId121" Type="http://schemas.openxmlformats.org/officeDocument/2006/relationships/hyperlink" Target="files/49/img20200108100728.jpg" TargetMode="External"/><Relationship Id="rId120" Type="http://schemas.openxmlformats.org/officeDocument/2006/relationships/hyperlink" Target="files/50/img_20200108_094142.jpg" TargetMode="External"/><Relationship Id="rId12" Type="http://schemas.openxmlformats.org/officeDocument/2006/relationships/hyperlink" Target="files/86/mmexport1578664169979.jpg" TargetMode="External"/><Relationship Id="rId119" Type="http://schemas.openxmlformats.org/officeDocument/2006/relationships/hyperlink" Target="files/50/img_20200108_094849.jpg" TargetMode="External"/><Relationship Id="rId118" Type="http://schemas.openxmlformats.org/officeDocument/2006/relationships/hyperlink" Target="files/50/img_20200108_095414.jpg" TargetMode="External"/><Relationship Id="rId117" Type="http://schemas.openxmlformats.org/officeDocument/2006/relationships/hyperlink" Target="files/51/3542911c-8772-4749-8bf2-c5cba3178435.jpeg" TargetMode="External"/><Relationship Id="rId116" Type="http://schemas.openxmlformats.org/officeDocument/2006/relationships/hyperlink" Target="files/51/c30809f7-d81e-457e-be9a-2feb0815be30.jpeg" TargetMode="External"/><Relationship Id="rId115" Type="http://schemas.openxmlformats.org/officeDocument/2006/relationships/hyperlink" Target="files/51/75a3992d-9130-40dc-b52a-404c6f437de7.jpeg" TargetMode="External"/><Relationship Id="rId114" Type="http://schemas.openxmlformats.org/officeDocument/2006/relationships/hyperlink" Target="files/52/img_20200107_150917.jpg" TargetMode="External"/><Relationship Id="rId113" Type="http://schemas.openxmlformats.org/officeDocument/2006/relationships/hyperlink" Target="files/52/img_20200107_151605.jpg" TargetMode="External"/><Relationship Id="rId112" Type="http://schemas.openxmlformats.org/officeDocument/2006/relationships/hyperlink" Target="files/52/img_20200107_150410.jpg" TargetMode="External"/><Relationship Id="rId111" Type="http://schemas.openxmlformats.org/officeDocument/2006/relationships/hyperlink" Target="files/53/786dfd4c-7ab2-4d19-be46-33cc26b8db74.jpeg" TargetMode="External"/><Relationship Id="rId110" Type="http://schemas.openxmlformats.org/officeDocument/2006/relationships/hyperlink" Target="files/53/1997c9e7-6f57-4d64-a47c-80fbfa5e6fb2.jpeg" TargetMode="External"/><Relationship Id="rId11" Type="http://schemas.openxmlformats.org/officeDocument/2006/relationships/hyperlink" Target="files/86/mmexport1578664151306.jpg" TargetMode="External"/><Relationship Id="rId109" Type="http://schemas.openxmlformats.org/officeDocument/2006/relationships/hyperlink" Target="files/53/f8eacf63-5f89-490c-9646-e7c50d050ee2.jpeg" TargetMode="External"/><Relationship Id="rId108" Type="http://schemas.openxmlformats.org/officeDocument/2006/relationships/hyperlink" Target="files/54/mmexport1578469392522.jpg" TargetMode="External"/><Relationship Id="rId107" Type="http://schemas.openxmlformats.org/officeDocument/2006/relationships/hyperlink" Target="files/54/mmexport1578469381934.jpg" TargetMode="External"/><Relationship Id="rId106" Type="http://schemas.openxmlformats.org/officeDocument/2006/relationships/hyperlink" Target="files/54/mmexport1578469390078.jpg" TargetMode="External"/><Relationship Id="rId105" Type="http://schemas.openxmlformats.org/officeDocument/2006/relationships/hyperlink" Target="files/55/img_20200107_153521.jpg" TargetMode="External"/><Relationship Id="rId104" Type="http://schemas.openxmlformats.org/officeDocument/2006/relationships/hyperlink" Target="files/55/img_20200107_153501.jpg" TargetMode="External"/><Relationship Id="rId103" Type="http://schemas.openxmlformats.org/officeDocument/2006/relationships/hyperlink" Target="files/55/mmexport1578387402883.jpg" TargetMode="External"/><Relationship Id="rId102" Type="http://schemas.openxmlformats.org/officeDocument/2006/relationships/hyperlink" Target="files/56/mmexport1578469473568.jpg" TargetMode="External"/><Relationship Id="rId101" Type="http://schemas.openxmlformats.org/officeDocument/2006/relationships/hyperlink" Target="files/56/mmexport1578469439163.jpg" TargetMode="External"/><Relationship Id="rId100" Type="http://schemas.openxmlformats.org/officeDocument/2006/relationships/hyperlink" Target="files/56/mmexport1578469431567.jpg" TargetMode="External"/><Relationship Id="rId10" Type="http://schemas.openxmlformats.org/officeDocument/2006/relationships/hyperlink" Target="files/86/mmexport1578664179012.jpg" TargetMode="External"/><Relationship Id="rId1" Type="http://schemas.openxmlformats.org/officeDocument/2006/relationships/hyperlink" Target="files/89/img_20200108_15580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3"/>
  <sheetViews>
    <sheetView workbookViewId="0">
      <selection activeCell="A1" sqref="A$1:D$1048576"/>
    </sheetView>
  </sheetViews>
  <sheetFormatPr defaultColWidth="8" defaultRowHeight="15" customHeight="1"/>
  <cols>
    <col min="1" max="1" width="4" style="94" customWidth="1"/>
    <col min="2" max="2" width="6.875" style="94" customWidth="1"/>
    <col min="3" max="3" width="23.5" style="95" customWidth="1"/>
    <col min="4" max="4" width="8.875" style="95" customWidth="1"/>
    <col min="5" max="5" width="5.375" style="134" customWidth="1"/>
    <col min="6" max="6" width="7" style="134" customWidth="1"/>
    <col min="7" max="7" width="5.5" style="135" hidden="1" customWidth="1"/>
    <col min="8" max="8" width="7.625" style="10" hidden="1" customWidth="1"/>
    <col min="9" max="9" width="7.5" style="11" hidden="1" customWidth="1"/>
    <col min="10" max="10" width="10.625" style="12" hidden="1" customWidth="1"/>
    <col min="11" max="11" width="10.625" style="136" customWidth="1"/>
    <col min="12" max="12" width="9.75" style="136" hidden="1" customWidth="1"/>
    <col min="13" max="13" width="9.75" style="136" customWidth="1"/>
    <col min="14" max="14" width="8.25" style="137" hidden="1" customWidth="1"/>
    <col min="15" max="15" width="11" style="136" hidden="1" customWidth="1"/>
    <col min="16" max="16" width="11" style="136" customWidth="1"/>
    <col min="17" max="17" width="9.25" style="136" hidden="1" customWidth="1"/>
    <col min="18" max="18" width="9.25" style="136" customWidth="1"/>
    <col min="19" max="19" width="9" style="13" hidden="1" customWidth="1"/>
    <col min="20" max="20" width="6" style="138" customWidth="1"/>
    <col min="21" max="21" width="10.375" style="139" customWidth="1"/>
    <col min="22" max="22" width="9.25" style="139"/>
    <col min="23" max="24" width="7.75" style="137" customWidth="1"/>
    <col min="25" max="26" width="7.375" style="137" customWidth="1"/>
    <col min="27" max="27" width="7.875" style="140" customWidth="1"/>
    <col min="28" max="28" width="5.25" style="141" customWidth="1"/>
    <col min="29" max="29" width="8.125" style="142" customWidth="1"/>
    <col min="30" max="16384" width="8" style="60"/>
  </cols>
  <sheetData>
    <row r="1" customHeight="1" spans="1:29">
      <c r="A1" s="143" t="s">
        <v>0</v>
      </c>
      <c r="B1" s="143"/>
      <c r="C1" s="143"/>
      <c r="D1" s="143"/>
      <c r="E1" s="143"/>
      <c r="F1" s="143"/>
      <c r="G1" s="144"/>
      <c r="H1" s="144"/>
      <c r="I1" s="144"/>
      <c r="J1" s="152" t="s">
        <v>1</v>
      </c>
      <c r="K1" s="153" t="s">
        <v>2</v>
      </c>
      <c r="L1" s="153"/>
      <c r="M1" s="153"/>
      <c r="N1" s="36"/>
      <c r="O1" s="37" t="s">
        <v>3</v>
      </c>
      <c r="P1" s="154" t="s">
        <v>4</v>
      </c>
      <c r="Q1" s="154"/>
      <c r="R1" s="154"/>
      <c r="S1" s="156"/>
      <c r="T1" s="157" t="s">
        <v>5</v>
      </c>
      <c r="U1" s="158" t="s">
        <v>6</v>
      </c>
      <c r="V1" s="158"/>
      <c r="W1" s="159" t="s">
        <v>7</v>
      </c>
      <c r="X1" s="160"/>
      <c r="Y1" s="171" t="s">
        <v>8</v>
      </c>
      <c r="Z1" s="172"/>
      <c r="AA1" s="173" t="s">
        <v>9</v>
      </c>
      <c r="AB1" s="174" t="s">
        <v>10</v>
      </c>
      <c r="AC1" s="175" t="s">
        <v>11</v>
      </c>
    </row>
    <row r="2" ht="27" customHeight="1" spans="1:29">
      <c r="A2" s="100" t="s">
        <v>12</v>
      </c>
      <c r="B2" s="100" t="s">
        <v>13</v>
      </c>
      <c r="C2" s="101" t="s">
        <v>14</v>
      </c>
      <c r="D2" s="101" t="s">
        <v>15</v>
      </c>
      <c r="E2" s="145" t="s">
        <v>16</v>
      </c>
      <c r="F2" s="145" t="s">
        <v>17</v>
      </c>
      <c r="G2" s="146" t="s">
        <v>18</v>
      </c>
      <c r="H2" s="24" t="s">
        <v>19</v>
      </c>
      <c r="I2" s="22" t="s">
        <v>20</v>
      </c>
      <c r="J2" s="155" t="s">
        <v>21</v>
      </c>
      <c r="K2" s="25" t="s">
        <v>22</v>
      </c>
      <c r="L2" s="25" t="s">
        <v>23</v>
      </c>
      <c r="M2" s="25" t="s">
        <v>24</v>
      </c>
      <c r="N2" s="42" t="s">
        <v>25</v>
      </c>
      <c r="O2" s="43" t="s">
        <v>21</v>
      </c>
      <c r="P2" s="43" t="s">
        <v>22</v>
      </c>
      <c r="Q2" s="43" t="s">
        <v>23</v>
      </c>
      <c r="R2" s="43" t="s">
        <v>24</v>
      </c>
      <c r="S2" s="161" t="s">
        <v>25</v>
      </c>
      <c r="T2" s="162"/>
      <c r="U2" s="158" t="s">
        <v>21</v>
      </c>
      <c r="V2" s="158" t="s">
        <v>23</v>
      </c>
      <c r="W2" s="163" t="s">
        <v>21</v>
      </c>
      <c r="X2" s="163" t="s">
        <v>23</v>
      </c>
      <c r="Y2" s="176" t="s">
        <v>21</v>
      </c>
      <c r="Z2" s="176" t="s">
        <v>23</v>
      </c>
      <c r="AA2" s="177"/>
      <c r="AB2" s="178"/>
      <c r="AC2" s="175"/>
    </row>
    <row r="3" customHeight="1" spans="1:29">
      <c r="A3" s="103">
        <v>1</v>
      </c>
      <c r="B3" s="103">
        <v>717</v>
      </c>
      <c r="C3" s="104" t="s">
        <v>26</v>
      </c>
      <c r="D3" s="104" t="s">
        <v>27</v>
      </c>
      <c r="E3" s="147">
        <v>3</v>
      </c>
      <c r="F3" s="147">
        <v>0</v>
      </c>
      <c r="G3" s="148" t="s">
        <v>28</v>
      </c>
      <c r="H3" s="29">
        <v>150</v>
      </c>
      <c r="I3" s="28">
        <f>H3*3</f>
        <v>450</v>
      </c>
      <c r="J3" s="30">
        <v>9541.93369333333</v>
      </c>
      <c r="K3" s="30">
        <f>J3*3</f>
        <v>28625.80108</v>
      </c>
      <c r="L3" s="30">
        <f>J3*N3</f>
        <v>2520.34195770464</v>
      </c>
      <c r="M3" s="30">
        <f>L3*3</f>
        <v>7561.02587311391</v>
      </c>
      <c r="N3" s="46">
        <v>0.26413325</v>
      </c>
      <c r="O3" s="47">
        <f>J3*1.2</f>
        <v>11450.320432</v>
      </c>
      <c r="P3" s="47">
        <f>O3*3</f>
        <v>34350.961296</v>
      </c>
      <c r="Q3" s="47">
        <f>O3*S3</f>
        <v>2812.70162479837</v>
      </c>
      <c r="R3" s="47">
        <f>Q3*3</f>
        <v>8438.10487439512</v>
      </c>
      <c r="S3" s="48">
        <f>N3*0.93</f>
        <v>0.2456439225</v>
      </c>
      <c r="T3" s="164">
        <v>4</v>
      </c>
      <c r="U3" s="165">
        <v>42652.96</v>
      </c>
      <c r="V3" s="165">
        <v>9522.81</v>
      </c>
      <c r="W3" s="166">
        <f>U3/K3</f>
        <v>1.49001803934844</v>
      </c>
      <c r="X3" s="166">
        <f>V3/M3</f>
        <v>1.25946004679893</v>
      </c>
      <c r="Y3" s="179">
        <f>U3/P3</f>
        <v>1.24168169945703</v>
      </c>
      <c r="Z3" s="179">
        <f>V3/R3</f>
        <v>1.1285484290313</v>
      </c>
      <c r="AA3" s="180">
        <v>2</v>
      </c>
      <c r="AB3" s="181">
        <f>(AA3-E3)*30</f>
        <v>-30</v>
      </c>
      <c r="AC3" s="182">
        <f>(E3*200)+(F3*100)</f>
        <v>600</v>
      </c>
    </row>
    <row r="4" customHeight="1" spans="1:29">
      <c r="A4" s="103">
        <v>2</v>
      </c>
      <c r="B4" s="103">
        <v>721</v>
      </c>
      <c r="C4" s="104" t="s">
        <v>29</v>
      </c>
      <c r="D4" s="104" t="s">
        <v>27</v>
      </c>
      <c r="E4" s="147">
        <v>3</v>
      </c>
      <c r="F4" s="147">
        <v>0</v>
      </c>
      <c r="G4" s="149" t="s">
        <v>30</v>
      </c>
      <c r="H4" s="34">
        <v>150</v>
      </c>
      <c r="I4" s="33">
        <f>H4*3</f>
        <v>450</v>
      </c>
      <c r="J4" s="30">
        <v>9501.32598</v>
      </c>
      <c r="K4" s="30">
        <f>J4*3</f>
        <v>28503.97794</v>
      </c>
      <c r="L4" s="30">
        <f>J4*N4</f>
        <v>2666.13145327537</v>
      </c>
      <c r="M4" s="30">
        <f>L4*3</f>
        <v>7998.39435982612</v>
      </c>
      <c r="N4" s="46">
        <v>0.28060625</v>
      </c>
      <c r="O4" s="47">
        <f>J4*1.2</f>
        <v>11401.591176</v>
      </c>
      <c r="P4" s="47">
        <f>O4*3</f>
        <v>34204.773528</v>
      </c>
      <c r="Q4" s="47">
        <f>O4*S4</f>
        <v>2975.40270185532</v>
      </c>
      <c r="R4" s="47">
        <f>Q4*3</f>
        <v>8926.20810556595</v>
      </c>
      <c r="S4" s="48">
        <f>N4*0.93</f>
        <v>0.2609638125</v>
      </c>
      <c r="T4" s="164">
        <v>4</v>
      </c>
      <c r="U4" s="165">
        <v>37502.24</v>
      </c>
      <c r="V4" s="165">
        <v>10001.37</v>
      </c>
      <c r="W4" s="166">
        <f>U4/K4</f>
        <v>1.31568443109734</v>
      </c>
      <c r="X4" s="166">
        <f>V4/M4</f>
        <v>1.25042221601804</v>
      </c>
      <c r="Y4" s="179">
        <f>U4/P4</f>
        <v>1.09640369258112</v>
      </c>
      <c r="Z4" s="179">
        <f>V4/R4</f>
        <v>1.12045001435309</v>
      </c>
      <c r="AA4" s="180"/>
      <c r="AB4" s="181">
        <f>(AA4-E4)*30</f>
        <v>-90</v>
      </c>
      <c r="AC4" s="182">
        <f>(E4*200)+(F4*100)</f>
        <v>600</v>
      </c>
    </row>
    <row r="5" customHeight="1" spans="1:29">
      <c r="A5" s="103">
        <v>3</v>
      </c>
      <c r="B5" s="103">
        <v>720</v>
      </c>
      <c r="C5" s="104" t="s">
        <v>31</v>
      </c>
      <c r="D5" s="104" t="s">
        <v>27</v>
      </c>
      <c r="E5" s="147">
        <v>3</v>
      </c>
      <c r="F5" s="147">
        <v>0</v>
      </c>
      <c r="G5" s="149" t="s">
        <v>32</v>
      </c>
      <c r="H5" s="34">
        <v>100</v>
      </c>
      <c r="I5" s="33">
        <f>H5*3</f>
        <v>300</v>
      </c>
      <c r="J5" s="30">
        <v>8003.30878866667</v>
      </c>
      <c r="K5" s="30">
        <f>J5*3</f>
        <v>24009.926366</v>
      </c>
      <c r="L5" s="30">
        <f>J5*N5</f>
        <v>2034.44909738786</v>
      </c>
      <c r="M5" s="30">
        <f>L5*3</f>
        <v>6103.34729216357</v>
      </c>
      <c r="N5" s="46">
        <v>0.254201</v>
      </c>
      <c r="O5" s="47">
        <f>J5*1.2</f>
        <v>9603.9705464</v>
      </c>
      <c r="P5" s="47">
        <f>O5*3</f>
        <v>28811.9116392</v>
      </c>
      <c r="Q5" s="47">
        <f>O5*S5</f>
        <v>2270.44519268485</v>
      </c>
      <c r="R5" s="47">
        <f>Q5*3</f>
        <v>6811.33557805454</v>
      </c>
      <c r="S5" s="48">
        <f>N5*0.93</f>
        <v>0.23640693</v>
      </c>
      <c r="T5" s="164">
        <v>4</v>
      </c>
      <c r="U5" s="165">
        <v>31404.74</v>
      </c>
      <c r="V5" s="165">
        <v>6196.25</v>
      </c>
      <c r="W5" s="166">
        <f>U5/K5</f>
        <v>1.30798985058412</v>
      </c>
      <c r="X5" s="166">
        <f>V5/M5</f>
        <v>1.01522159945834</v>
      </c>
      <c r="Y5" s="179">
        <f>U5/P5</f>
        <v>1.08999154215343</v>
      </c>
      <c r="Z5" s="183">
        <f>V5/R5</f>
        <v>0.909696773708186</v>
      </c>
      <c r="AA5" s="180"/>
      <c r="AB5" s="181">
        <f>(AA5-E5)*30</f>
        <v>-90</v>
      </c>
      <c r="AC5" s="182">
        <f>(E5*100)+(F5*50)</f>
        <v>300</v>
      </c>
    </row>
    <row r="6" customHeight="1" spans="1:29">
      <c r="A6" s="103">
        <v>4</v>
      </c>
      <c r="B6" s="103">
        <v>737</v>
      </c>
      <c r="C6" s="104" t="s">
        <v>33</v>
      </c>
      <c r="D6" s="104" t="s">
        <v>34</v>
      </c>
      <c r="E6" s="147">
        <v>2</v>
      </c>
      <c r="F6" s="147">
        <v>2</v>
      </c>
      <c r="G6" s="148" t="s">
        <v>28</v>
      </c>
      <c r="H6" s="29">
        <v>150</v>
      </c>
      <c r="I6" s="28">
        <f>H6*3</f>
        <v>450</v>
      </c>
      <c r="J6" s="30">
        <v>13124.76384</v>
      </c>
      <c r="K6" s="30">
        <f>J6*3</f>
        <v>39374.29152</v>
      </c>
      <c r="L6" s="30">
        <f>J6*N6</f>
        <v>3394.61845029624</v>
      </c>
      <c r="M6" s="30">
        <f>L6*3</f>
        <v>10183.8553508887</v>
      </c>
      <c r="N6" s="46">
        <v>0.25864225</v>
      </c>
      <c r="O6" s="47">
        <f>J6*1.2</f>
        <v>15749.716608</v>
      </c>
      <c r="P6" s="47">
        <f>O6*3</f>
        <v>47249.149824</v>
      </c>
      <c r="Q6" s="47">
        <f>O6*S6</f>
        <v>3788.3941905306</v>
      </c>
      <c r="R6" s="47">
        <f>Q6*3</f>
        <v>11365.1825715918</v>
      </c>
      <c r="S6" s="48">
        <f>N6*0.93</f>
        <v>0.2405372925</v>
      </c>
      <c r="T6" s="164">
        <v>10</v>
      </c>
      <c r="U6" s="165">
        <v>51316.08</v>
      </c>
      <c r="V6" s="165">
        <v>12521.62</v>
      </c>
      <c r="W6" s="166">
        <f>U6/K6</f>
        <v>1.30328897407422</v>
      </c>
      <c r="X6" s="166">
        <f>V6/M6</f>
        <v>1.22955595583035</v>
      </c>
      <c r="Y6" s="179">
        <f>U6/P6</f>
        <v>1.08607414506185</v>
      </c>
      <c r="Z6" s="179">
        <f>V6/R6</f>
        <v>1.1017526485935</v>
      </c>
      <c r="AA6" s="180">
        <v>11</v>
      </c>
      <c r="AB6" s="181"/>
      <c r="AC6" s="182">
        <f>(E6*200)+(F6*100)</f>
        <v>600</v>
      </c>
    </row>
    <row r="7" customHeight="1" spans="1:29">
      <c r="A7" s="103">
        <v>5</v>
      </c>
      <c r="B7" s="103">
        <v>546</v>
      </c>
      <c r="C7" s="104" t="s">
        <v>35</v>
      </c>
      <c r="D7" s="104" t="s">
        <v>34</v>
      </c>
      <c r="E7" s="147">
        <v>3</v>
      </c>
      <c r="F7" s="147">
        <v>0</v>
      </c>
      <c r="G7" s="149" t="s">
        <v>36</v>
      </c>
      <c r="H7" s="34">
        <v>200</v>
      </c>
      <c r="I7" s="33">
        <f>H7*3</f>
        <v>600</v>
      </c>
      <c r="J7" s="30">
        <v>14398.32734</v>
      </c>
      <c r="K7" s="30">
        <f>J7*3</f>
        <v>43194.98202</v>
      </c>
      <c r="L7" s="30">
        <f>J7*N7</f>
        <v>4198.38307199775</v>
      </c>
      <c r="M7" s="30">
        <f>L7*3</f>
        <v>12595.1492159933</v>
      </c>
      <c r="N7" s="46">
        <v>0.29158825</v>
      </c>
      <c r="O7" s="47">
        <f>J7*1.2</f>
        <v>17277.992808</v>
      </c>
      <c r="P7" s="47">
        <f>O7*3</f>
        <v>51833.978424</v>
      </c>
      <c r="Q7" s="47">
        <f>O7*S7</f>
        <v>4685.39550834949</v>
      </c>
      <c r="R7" s="47">
        <f>Q7*3</f>
        <v>14056.1865250485</v>
      </c>
      <c r="S7" s="48">
        <f>N7*0.93</f>
        <v>0.2711770725</v>
      </c>
      <c r="T7" s="164">
        <v>10</v>
      </c>
      <c r="U7" s="165">
        <v>56214.19</v>
      </c>
      <c r="V7" s="165">
        <v>14400.4</v>
      </c>
      <c r="W7" s="166">
        <f>U7/K7</f>
        <v>1.30140556544211</v>
      </c>
      <c r="X7" s="166">
        <f>V7/M7</f>
        <v>1.1433290509742</v>
      </c>
      <c r="Y7" s="179">
        <f>U7/P7</f>
        <v>1.08450463786843</v>
      </c>
      <c r="Z7" s="179">
        <f>V7/R7</f>
        <v>1.02448839693029</v>
      </c>
      <c r="AA7" s="180"/>
      <c r="AB7" s="181">
        <f>(AA7-E7)*30</f>
        <v>-90</v>
      </c>
      <c r="AC7" s="182">
        <f>(E7*200)+(F7*100)</f>
        <v>600</v>
      </c>
    </row>
    <row r="8" customHeight="1" spans="1:29">
      <c r="A8" s="103">
        <v>6</v>
      </c>
      <c r="B8" s="103">
        <v>754</v>
      </c>
      <c r="C8" s="104" t="s">
        <v>37</v>
      </c>
      <c r="D8" s="104" t="s">
        <v>38</v>
      </c>
      <c r="E8" s="147">
        <v>4</v>
      </c>
      <c r="F8" s="147">
        <v>0</v>
      </c>
      <c r="G8" s="148" t="s">
        <v>39</v>
      </c>
      <c r="H8" s="29">
        <v>150</v>
      </c>
      <c r="I8" s="28">
        <f>H8*3</f>
        <v>450</v>
      </c>
      <c r="J8" s="30">
        <v>12576.2401733333</v>
      </c>
      <c r="K8" s="30">
        <f>J8*3</f>
        <v>37728.7205199999</v>
      </c>
      <c r="L8" s="30">
        <f>J8*N8</f>
        <v>3207.04814224147</v>
      </c>
      <c r="M8" s="30">
        <f>L8*3</f>
        <v>9621.1444267244</v>
      </c>
      <c r="N8" s="46">
        <v>0.2550085</v>
      </c>
      <c r="O8" s="47">
        <f>J8*1.2</f>
        <v>15091.488208</v>
      </c>
      <c r="P8" s="47">
        <f>O8*3</f>
        <v>45274.4646239999</v>
      </c>
      <c r="Q8" s="47">
        <f>O8*S8</f>
        <v>3579.06572674148</v>
      </c>
      <c r="R8" s="47">
        <f>Q8*3</f>
        <v>10737.1971802244</v>
      </c>
      <c r="S8" s="48">
        <f>N8*0.93</f>
        <v>0.237157905</v>
      </c>
      <c r="T8" s="164">
        <v>10</v>
      </c>
      <c r="U8" s="165">
        <v>47292.53</v>
      </c>
      <c r="V8" s="165">
        <v>10292</v>
      </c>
      <c r="W8" s="166">
        <f>U8/K8</f>
        <v>1.25348883683798</v>
      </c>
      <c r="X8" s="166">
        <f>V8/M8</f>
        <v>1.06972721159992</v>
      </c>
      <c r="Y8" s="179">
        <f>U8/P8</f>
        <v>1.04457403069832</v>
      </c>
      <c r="Z8" s="183">
        <f>V8/R8</f>
        <v>0.958536927956918</v>
      </c>
      <c r="AA8" s="180"/>
      <c r="AB8" s="181">
        <f>(AA8-E8)*30</f>
        <v>-120</v>
      </c>
      <c r="AC8" s="182">
        <f>(E8*100)+(F8*50)</f>
        <v>400</v>
      </c>
    </row>
    <row r="9" customHeight="1" spans="1:29">
      <c r="A9" s="103">
        <v>7</v>
      </c>
      <c r="B9" s="103">
        <v>513</v>
      </c>
      <c r="C9" s="104" t="s">
        <v>40</v>
      </c>
      <c r="D9" s="104" t="s">
        <v>41</v>
      </c>
      <c r="E9" s="147">
        <v>3</v>
      </c>
      <c r="F9" s="147">
        <v>0</v>
      </c>
      <c r="G9" s="149" t="s">
        <v>42</v>
      </c>
      <c r="H9" s="34">
        <v>150</v>
      </c>
      <c r="I9" s="33">
        <f>H9*3</f>
        <v>450</v>
      </c>
      <c r="J9" s="30">
        <v>13785.5451066667</v>
      </c>
      <c r="K9" s="30">
        <f>J9*3</f>
        <v>41356.6353200001</v>
      </c>
      <c r="L9" s="30">
        <f>J9*N9</f>
        <v>3472.01705140624</v>
      </c>
      <c r="M9" s="30">
        <f>L9*3</f>
        <v>10416.0511542187</v>
      </c>
      <c r="N9" s="46">
        <v>0.25185925</v>
      </c>
      <c r="O9" s="47">
        <f>J9*1.2</f>
        <v>16542.654128</v>
      </c>
      <c r="P9" s="47">
        <f>O9*3</f>
        <v>49627.9623840001</v>
      </c>
      <c r="Q9" s="47">
        <f>O9*S9</f>
        <v>3874.77102936937</v>
      </c>
      <c r="R9" s="47">
        <f>Q9*3</f>
        <v>11624.3130881081</v>
      </c>
      <c r="S9" s="48">
        <f>N9*0.93</f>
        <v>0.2342291025</v>
      </c>
      <c r="T9" s="164">
        <v>10</v>
      </c>
      <c r="U9" s="165">
        <v>51328.94</v>
      </c>
      <c r="V9" s="165">
        <v>11414.18</v>
      </c>
      <c r="W9" s="166">
        <f>U9/K9</f>
        <v>1.2411294971856</v>
      </c>
      <c r="X9" s="166">
        <f>V9/M9</f>
        <v>1.09582603147806</v>
      </c>
      <c r="Y9" s="179">
        <f>U9/P9</f>
        <v>1.034274580988</v>
      </c>
      <c r="Z9" s="183">
        <f>V9/R9</f>
        <v>0.981922967274249</v>
      </c>
      <c r="AA9" s="180">
        <v>9</v>
      </c>
      <c r="AB9" s="181"/>
      <c r="AC9" s="182">
        <f>(E9*100)+(F9*50)</f>
        <v>300</v>
      </c>
    </row>
    <row r="10" customHeight="1" spans="1:29">
      <c r="A10" s="103">
        <v>8</v>
      </c>
      <c r="B10" s="103">
        <v>706</v>
      </c>
      <c r="C10" s="104" t="s">
        <v>43</v>
      </c>
      <c r="D10" s="104" t="s">
        <v>38</v>
      </c>
      <c r="E10" s="147">
        <v>3</v>
      </c>
      <c r="F10" s="147">
        <v>0</v>
      </c>
      <c r="G10" s="148" t="s">
        <v>44</v>
      </c>
      <c r="H10" s="29">
        <v>100</v>
      </c>
      <c r="I10" s="28">
        <f>H10*3</f>
        <v>300</v>
      </c>
      <c r="J10" s="30">
        <v>7435.40355266667</v>
      </c>
      <c r="K10" s="30">
        <f>J10*3</f>
        <v>22306.210658</v>
      </c>
      <c r="L10" s="30">
        <f>J10*N10</f>
        <v>1884.08293012264</v>
      </c>
      <c r="M10" s="30">
        <f>L10*3</f>
        <v>5652.24879036793</v>
      </c>
      <c r="N10" s="46">
        <v>0.2533935</v>
      </c>
      <c r="O10" s="47">
        <f>J10*1.2</f>
        <v>8922.4842632</v>
      </c>
      <c r="P10" s="47">
        <f>O10*3</f>
        <v>26767.4527896</v>
      </c>
      <c r="Q10" s="47">
        <f>O10*S10</f>
        <v>2102.63655001687</v>
      </c>
      <c r="R10" s="47">
        <f>Q10*3</f>
        <v>6307.9096500506</v>
      </c>
      <c r="S10" s="48">
        <f>N10*0.93</f>
        <v>0.235655955</v>
      </c>
      <c r="T10" s="164">
        <v>4</v>
      </c>
      <c r="U10" s="165">
        <v>27322.78</v>
      </c>
      <c r="V10" s="165">
        <v>6366.93</v>
      </c>
      <c r="W10" s="166">
        <f>U10/K10</f>
        <v>1.22489563193472</v>
      </c>
      <c r="X10" s="166">
        <f>V10/M10</f>
        <v>1.12644192358446</v>
      </c>
      <c r="Y10" s="179">
        <f>U10/P10</f>
        <v>1.0207463599456</v>
      </c>
      <c r="Z10" s="179">
        <f>V10/R10</f>
        <v>1.00935656235167</v>
      </c>
      <c r="AA10" s="180">
        <v>2</v>
      </c>
      <c r="AB10" s="181">
        <f>(AA10-E10)*30</f>
        <v>-30</v>
      </c>
      <c r="AC10" s="182">
        <f>(E10*200)+(F10*100)</f>
        <v>600</v>
      </c>
    </row>
    <row r="11" customHeight="1" spans="1:29">
      <c r="A11" s="103">
        <v>9</v>
      </c>
      <c r="B11" s="103">
        <v>110378</v>
      </c>
      <c r="C11" s="104" t="s">
        <v>45</v>
      </c>
      <c r="D11" s="104" t="s">
        <v>38</v>
      </c>
      <c r="E11" s="147">
        <v>3</v>
      </c>
      <c r="F11" s="147">
        <v>0</v>
      </c>
      <c r="G11" s="149" t="s">
        <v>46</v>
      </c>
      <c r="H11" s="34">
        <v>100</v>
      </c>
      <c r="I11" s="33">
        <f>H11*3</f>
        <v>300</v>
      </c>
      <c r="J11" s="30">
        <v>2500</v>
      </c>
      <c r="K11" s="30">
        <f>J11*3</f>
        <v>7500</v>
      </c>
      <c r="L11" s="30">
        <f>J11*N11</f>
        <v>622.17875</v>
      </c>
      <c r="M11" s="30">
        <f>L11*3</f>
        <v>1866.53625</v>
      </c>
      <c r="N11" s="46">
        <v>0.2488715</v>
      </c>
      <c r="O11" s="47">
        <f>J11*1.2</f>
        <v>3000</v>
      </c>
      <c r="P11" s="47">
        <f>O11*3</f>
        <v>9000</v>
      </c>
      <c r="Q11" s="47">
        <f>O11*S11</f>
        <v>694.351485</v>
      </c>
      <c r="R11" s="47">
        <f>Q11*3</f>
        <v>2083.054455</v>
      </c>
      <c r="S11" s="48">
        <f>N11*0.93</f>
        <v>0.231450495</v>
      </c>
      <c r="T11" s="164">
        <v>2</v>
      </c>
      <c r="U11" s="165">
        <v>9029.54</v>
      </c>
      <c r="V11" s="165">
        <v>1889.25</v>
      </c>
      <c r="W11" s="166">
        <f>U11/K11</f>
        <v>1.20393866666667</v>
      </c>
      <c r="X11" s="166">
        <f>V11/M11</f>
        <v>1.01216893055251</v>
      </c>
      <c r="Y11" s="179">
        <f>U11/P11</f>
        <v>1.00328222222222</v>
      </c>
      <c r="Z11" s="183">
        <f>V11/R11</f>
        <v>0.90696140730512</v>
      </c>
      <c r="AA11" s="180">
        <v>2</v>
      </c>
      <c r="AB11" s="181">
        <f>(AA11-E11)*30</f>
        <v>-30</v>
      </c>
      <c r="AC11" s="182">
        <f>(E11*100)+(F11*50)</f>
        <v>300</v>
      </c>
    </row>
    <row r="12" customHeight="1" spans="1:29">
      <c r="A12" s="103">
        <v>10</v>
      </c>
      <c r="B12" s="103">
        <v>101453</v>
      </c>
      <c r="C12" s="104" t="s">
        <v>47</v>
      </c>
      <c r="D12" s="104" t="s">
        <v>38</v>
      </c>
      <c r="E12" s="147">
        <v>4</v>
      </c>
      <c r="F12" s="147">
        <v>0</v>
      </c>
      <c r="G12" s="149" t="s">
        <v>48</v>
      </c>
      <c r="H12" s="34">
        <v>150</v>
      </c>
      <c r="I12" s="33">
        <f>H12*3</f>
        <v>450</v>
      </c>
      <c r="J12" s="30">
        <v>12000</v>
      </c>
      <c r="K12" s="30">
        <f>J12*3</f>
        <v>36000</v>
      </c>
      <c r="L12" s="30">
        <f>J12*N12</f>
        <v>3254.871</v>
      </c>
      <c r="M12" s="30">
        <f>L12*3</f>
        <v>9764.613</v>
      </c>
      <c r="N12" s="46">
        <v>0.27123925</v>
      </c>
      <c r="O12" s="47">
        <f>J12*1.2</f>
        <v>14400</v>
      </c>
      <c r="P12" s="47">
        <f>O12*3</f>
        <v>43200</v>
      </c>
      <c r="Q12" s="47">
        <f>O12*S12</f>
        <v>3632.436036</v>
      </c>
      <c r="R12" s="47">
        <f>Q12*3</f>
        <v>10897.308108</v>
      </c>
      <c r="S12" s="48">
        <f>N12*0.93</f>
        <v>0.2522525025</v>
      </c>
      <c r="T12" s="164">
        <v>10</v>
      </c>
      <c r="U12" s="165">
        <v>43336.77</v>
      </c>
      <c r="V12" s="165">
        <v>9660.92</v>
      </c>
      <c r="W12" s="166">
        <f>U12/K12</f>
        <v>1.20379916666667</v>
      </c>
      <c r="X12" s="167">
        <f>V12/M12</f>
        <v>0.98938073633845</v>
      </c>
      <c r="Y12" s="179">
        <f>U12/P12</f>
        <v>1.00316597222222</v>
      </c>
      <c r="Z12" s="183">
        <f>V12/R12</f>
        <v>0.886541878439471</v>
      </c>
      <c r="AA12" s="180">
        <v>17</v>
      </c>
      <c r="AB12" s="181"/>
      <c r="AC12" s="182"/>
    </row>
    <row r="13" customHeight="1" spans="1:29">
      <c r="A13" s="103">
        <v>11</v>
      </c>
      <c r="B13" s="150">
        <v>337</v>
      </c>
      <c r="C13" s="151" t="s">
        <v>49</v>
      </c>
      <c r="D13" s="151" t="s">
        <v>50</v>
      </c>
      <c r="E13" s="147">
        <v>6</v>
      </c>
      <c r="F13" s="147">
        <v>3</v>
      </c>
      <c r="G13" s="149" t="s">
        <v>51</v>
      </c>
      <c r="H13" s="34">
        <v>200</v>
      </c>
      <c r="I13" s="33">
        <f>H13*3</f>
        <v>600</v>
      </c>
      <c r="J13" s="30">
        <v>43000</v>
      </c>
      <c r="K13" s="30">
        <f>J13*3</f>
        <v>129000</v>
      </c>
      <c r="L13" s="30">
        <f>J13*N13</f>
        <v>7353</v>
      </c>
      <c r="M13" s="30">
        <f>L13*3</f>
        <v>22059</v>
      </c>
      <c r="N13" s="46">
        <v>0.171</v>
      </c>
      <c r="O13" s="47">
        <f>J13*1.2</f>
        <v>51600</v>
      </c>
      <c r="P13" s="47">
        <f>O13*3</f>
        <v>154800</v>
      </c>
      <c r="Q13" s="47">
        <f>O13*S13</f>
        <v>8205.948</v>
      </c>
      <c r="R13" s="47">
        <f>Q13*3</f>
        <v>24617.844</v>
      </c>
      <c r="S13" s="48">
        <f>N13*0.93</f>
        <v>0.15903</v>
      </c>
      <c r="T13" s="164">
        <v>14</v>
      </c>
      <c r="U13" s="168">
        <v>178379.53</v>
      </c>
      <c r="V13" s="168">
        <v>31565.68</v>
      </c>
      <c r="W13" s="166">
        <f>U13/K13</f>
        <v>1.38278705426357</v>
      </c>
      <c r="X13" s="166">
        <f>V13/M13</f>
        <v>1.43096604560497</v>
      </c>
      <c r="Y13" s="179">
        <f>U13/P13</f>
        <v>1.15232254521964</v>
      </c>
      <c r="Z13" s="179">
        <f>V13/R13</f>
        <v>1.28222763943098</v>
      </c>
      <c r="AA13" s="184">
        <v>9</v>
      </c>
      <c r="AB13" s="181" t="s">
        <v>52</v>
      </c>
      <c r="AC13" s="182">
        <f>(E13*200)+(F13*100)</f>
        <v>1500</v>
      </c>
    </row>
    <row r="14" customHeight="1" spans="1:29">
      <c r="A14" s="103">
        <v>12</v>
      </c>
      <c r="B14" s="103">
        <v>514</v>
      </c>
      <c r="C14" s="104" t="s">
        <v>53</v>
      </c>
      <c r="D14" s="104" t="s">
        <v>27</v>
      </c>
      <c r="E14" s="147">
        <v>3</v>
      </c>
      <c r="F14" s="147">
        <v>1</v>
      </c>
      <c r="G14" s="149" t="s">
        <v>54</v>
      </c>
      <c r="H14" s="34">
        <v>200</v>
      </c>
      <c r="I14" s="33">
        <f>H14*3</f>
        <v>600</v>
      </c>
      <c r="J14" s="30">
        <v>20000</v>
      </c>
      <c r="K14" s="30">
        <f>J14*3</f>
        <v>60000</v>
      </c>
      <c r="L14" s="30">
        <f>J14*N14</f>
        <v>5012.96</v>
      </c>
      <c r="M14" s="30">
        <f>L14*3</f>
        <v>15038.88</v>
      </c>
      <c r="N14" s="46">
        <v>0.250648</v>
      </c>
      <c r="O14" s="47">
        <f>J14*1.2</f>
        <v>24000</v>
      </c>
      <c r="P14" s="47">
        <f>O14*3</f>
        <v>72000</v>
      </c>
      <c r="Q14" s="47">
        <f>O14*S14</f>
        <v>5594.46336</v>
      </c>
      <c r="R14" s="47">
        <f>Q14*3</f>
        <v>16783.39008</v>
      </c>
      <c r="S14" s="48">
        <f>N14*0.93</f>
        <v>0.23310264</v>
      </c>
      <c r="T14" s="164">
        <v>10</v>
      </c>
      <c r="U14" s="165">
        <v>71092.95</v>
      </c>
      <c r="V14" s="165">
        <v>9589.82</v>
      </c>
      <c r="W14" s="166">
        <f>U14/K14</f>
        <v>1.1848825</v>
      </c>
      <c r="X14" s="167">
        <f>V14/M14</f>
        <v>0.637668496590172</v>
      </c>
      <c r="Y14" s="183">
        <f>U14/P14</f>
        <v>0.987402083333333</v>
      </c>
      <c r="Z14" s="183">
        <f>V14/R14</f>
        <v>0.571387541747466</v>
      </c>
      <c r="AA14" s="180">
        <v>4</v>
      </c>
      <c r="AB14" s="181"/>
      <c r="AC14" s="182"/>
    </row>
    <row r="15" customHeight="1" spans="1:29">
      <c r="A15" s="103">
        <v>13</v>
      </c>
      <c r="B15" s="103">
        <v>747</v>
      </c>
      <c r="C15" s="104" t="s">
        <v>55</v>
      </c>
      <c r="D15" s="104" t="s">
        <v>50</v>
      </c>
      <c r="E15" s="147">
        <v>4</v>
      </c>
      <c r="F15" s="147">
        <v>2</v>
      </c>
      <c r="G15" s="148" t="s">
        <v>56</v>
      </c>
      <c r="H15" s="29">
        <v>150</v>
      </c>
      <c r="I15" s="28">
        <f>H15*3</f>
        <v>450</v>
      </c>
      <c r="J15" s="30">
        <v>12243.5845133333</v>
      </c>
      <c r="K15" s="30">
        <f>J15*3</f>
        <v>36730.7535399999</v>
      </c>
      <c r="L15" s="30">
        <f>J15*N15</f>
        <v>2307.55449502018</v>
      </c>
      <c r="M15" s="30">
        <f>L15*3</f>
        <v>6922.66348506055</v>
      </c>
      <c r="N15" s="46">
        <v>0.1884705</v>
      </c>
      <c r="O15" s="47">
        <f>J15*1.2</f>
        <v>14692.301416</v>
      </c>
      <c r="P15" s="47">
        <f>O15*3</f>
        <v>44076.9042479999</v>
      </c>
      <c r="Q15" s="47">
        <f>O15*S15</f>
        <v>2575.23081644253</v>
      </c>
      <c r="R15" s="47">
        <f>Q15*3</f>
        <v>7725.69244932758</v>
      </c>
      <c r="S15" s="48">
        <f>N15*0.93</f>
        <v>0.175277565</v>
      </c>
      <c r="T15" s="164">
        <v>10</v>
      </c>
      <c r="U15" s="165">
        <v>43137.68</v>
      </c>
      <c r="V15" s="165">
        <v>9250.27</v>
      </c>
      <c r="W15" s="166">
        <f>U15/K15</f>
        <v>1.1744294859898</v>
      </c>
      <c r="X15" s="166">
        <f>V15/M15</f>
        <v>1.33622990919067</v>
      </c>
      <c r="Y15" s="183">
        <f>U15/P15</f>
        <v>0.978691238324831</v>
      </c>
      <c r="Z15" s="183">
        <f>V15/R15</f>
        <v>1.19733862830705</v>
      </c>
      <c r="AA15" s="180">
        <v>4</v>
      </c>
      <c r="AB15" s="181"/>
      <c r="AC15" s="182">
        <f>(E15*100)+(F15*50)</f>
        <v>500</v>
      </c>
    </row>
    <row r="16" customHeight="1" spans="1:29">
      <c r="A16" s="103">
        <v>14</v>
      </c>
      <c r="B16" s="103">
        <v>571</v>
      </c>
      <c r="C16" s="104" t="s">
        <v>57</v>
      </c>
      <c r="D16" s="104" t="s">
        <v>34</v>
      </c>
      <c r="E16" s="147">
        <v>2</v>
      </c>
      <c r="F16" s="147">
        <v>2</v>
      </c>
      <c r="G16" s="149" t="s">
        <v>58</v>
      </c>
      <c r="H16" s="34">
        <v>200</v>
      </c>
      <c r="I16" s="33">
        <f>H16*3</f>
        <v>600</v>
      </c>
      <c r="J16" s="30">
        <v>25000</v>
      </c>
      <c r="K16" s="30">
        <f>J16*3</f>
        <v>75000</v>
      </c>
      <c r="L16" s="30">
        <f>J16*N16</f>
        <v>6365.11875</v>
      </c>
      <c r="M16" s="30">
        <f>L16*3</f>
        <v>19095.35625</v>
      </c>
      <c r="N16" s="46">
        <v>0.25460475</v>
      </c>
      <c r="O16" s="47">
        <f>J16*1.2</f>
        <v>30000</v>
      </c>
      <c r="P16" s="47">
        <f>O16*3</f>
        <v>90000</v>
      </c>
      <c r="Q16" s="47">
        <f>O16*S16</f>
        <v>7103.472525</v>
      </c>
      <c r="R16" s="47">
        <f>Q16*3</f>
        <v>21310.417575</v>
      </c>
      <c r="S16" s="48">
        <f>N16*0.93</f>
        <v>0.2367824175</v>
      </c>
      <c r="T16" s="164">
        <v>14</v>
      </c>
      <c r="U16" s="165">
        <v>87980.55</v>
      </c>
      <c r="V16" s="165">
        <v>18891.14</v>
      </c>
      <c r="W16" s="166">
        <f>U16/K16</f>
        <v>1.173074</v>
      </c>
      <c r="X16" s="167">
        <f>V16/M16</f>
        <v>0.989305449590656</v>
      </c>
      <c r="Y16" s="183">
        <f>U16/P16</f>
        <v>0.977561666666667</v>
      </c>
      <c r="Z16" s="183">
        <f>V16/R16</f>
        <v>0.886474417195929</v>
      </c>
      <c r="AA16" s="180">
        <v>19</v>
      </c>
      <c r="AB16" s="181"/>
      <c r="AC16" s="182"/>
    </row>
    <row r="17" customHeight="1" spans="1:29">
      <c r="A17" s="103">
        <v>15</v>
      </c>
      <c r="B17" s="103">
        <v>585</v>
      </c>
      <c r="C17" s="104" t="s">
        <v>59</v>
      </c>
      <c r="D17" s="104" t="s">
        <v>41</v>
      </c>
      <c r="E17" s="147">
        <v>3</v>
      </c>
      <c r="F17" s="147">
        <v>1</v>
      </c>
      <c r="G17" s="148" t="s">
        <v>60</v>
      </c>
      <c r="H17" s="29">
        <v>200</v>
      </c>
      <c r="I17" s="28">
        <f>H17*3</f>
        <v>600</v>
      </c>
      <c r="J17" s="30">
        <v>17000</v>
      </c>
      <c r="K17" s="30">
        <f>J17*3</f>
        <v>51000</v>
      </c>
      <c r="L17" s="30">
        <f>J17*N17</f>
        <v>4027.6485</v>
      </c>
      <c r="M17" s="30">
        <f>L17*3</f>
        <v>12082.9455</v>
      </c>
      <c r="N17" s="46">
        <v>0.2369205</v>
      </c>
      <c r="O17" s="47">
        <f>J17*1.2</f>
        <v>20400</v>
      </c>
      <c r="P17" s="47">
        <f>O17*3</f>
        <v>61200</v>
      </c>
      <c r="Q17" s="47">
        <f>O17*S17</f>
        <v>4494.855726</v>
      </c>
      <c r="R17" s="47">
        <f>Q17*3</f>
        <v>13484.567178</v>
      </c>
      <c r="S17" s="48">
        <f>N17*0.93</f>
        <v>0.220336065</v>
      </c>
      <c r="T17" s="164">
        <v>14</v>
      </c>
      <c r="U17" s="165">
        <v>59734.69</v>
      </c>
      <c r="V17" s="165">
        <v>11470.51</v>
      </c>
      <c r="W17" s="166">
        <f>U17/K17</f>
        <v>1.17126843137255</v>
      </c>
      <c r="X17" s="167">
        <f>V17/M17</f>
        <v>0.949314055914595</v>
      </c>
      <c r="Y17" s="183">
        <f>U17/P17</f>
        <v>0.976057026143791</v>
      </c>
      <c r="Z17" s="183">
        <f>V17/R17</f>
        <v>0.85063983504892</v>
      </c>
      <c r="AA17" s="180">
        <v>11</v>
      </c>
      <c r="AB17" s="181"/>
      <c r="AC17" s="182"/>
    </row>
    <row r="18" customHeight="1" spans="1:29">
      <c r="A18" s="103">
        <v>16</v>
      </c>
      <c r="B18" s="103">
        <v>539</v>
      </c>
      <c r="C18" s="104" t="s">
        <v>61</v>
      </c>
      <c r="D18" s="104" t="s">
        <v>27</v>
      </c>
      <c r="E18" s="147">
        <v>2</v>
      </c>
      <c r="F18" s="147">
        <v>0</v>
      </c>
      <c r="G18" s="149" t="s">
        <v>62</v>
      </c>
      <c r="H18" s="34">
        <v>150</v>
      </c>
      <c r="I18" s="33">
        <f>H18*3</f>
        <v>450</v>
      </c>
      <c r="J18" s="30">
        <v>10006.681014</v>
      </c>
      <c r="K18" s="30">
        <f>J18*3</f>
        <v>30020.043042</v>
      </c>
      <c r="L18" s="30">
        <f>J18*N18</f>
        <v>2244.73370844403</v>
      </c>
      <c r="M18" s="30">
        <f>L18*3</f>
        <v>6734.20112533209</v>
      </c>
      <c r="N18" s="46">
        <v>0.2243235</v>
      </c>
      <c r="O18" s="47">
        <f>J18*1.2</f>
        <v>12008.0172168</v>
      </c>
      <c r="P18" s="47">
        <f>O18*3</f>
        <v>36024.0516504</v>
      </c>
      <c r="Q18" s="47">
        <f>O18*S18</f>
        <v>2505.12281862354</v>
      </c>
      <c r="R18" s="47">
        <f>Q18*3</f>
        <v>7515.36845587061</v>
      </c>
      <c r="S18" s="48">
        <f>N18*0.93</f>
        <v>0.208620855</v>
      </c>
      <c r="T18" s="164">
        <v>4</v>
      </c>
      <c r="U18" s="165">
        <v>35065.71</v>
      </c>
      <c r="V18" s="165">
        <v>6591.01</v>
      </c>
      <c r="W18" s="166">
        <f>U18/K18</f>
        <v>1.16807660638397</v>
      </c>
      <c r="X18" s="167">
        <f>V18/M18</f>
        <v>0.978736731697329</v>
      </c>
      <c r="Y18" s="183">
        <f>U18/P18</f>
        <v>0.97339717198664</v>
      </c>
      <c r="Z18" s="183">
        <f>V18/R18</f>
        <v>0.877004239872158</v>
      </c>
      <c r="AA18" s="180">
        <v>2</v>
      </c>
      <c r="AB18" s="181"/>
      <c r="AC18" s="182"/>
    </row>
    <row r="19" customHeight="1" spans="1:29">
      <c r="A19" s="103">
        <v>17</v>
      </c>
      <c r="B19" s="103">
        <v>581</v>
      </c>
      <c r="C19" s="104" t="s">
        <v>63</v>
      </c>
      <c r="D19" s="104" t="s">
        <v>41</v>
      </c>
      <c r="E19" s="147">
        <v>2</v>
      </c>
      <c r="F19" s="147">
        <v>1</v>
      </c>
      <c r="G19" s="149" t="s">
        <v>54</v>
      </c>
      <c r="H19" s="34">
        <v>200</v>
      </c>
      <c r="I19" s="33">
        <f>H19*3</f>
        <v>600</v>
      </c>
      <c r="J19" s="30">
        <v>18000</v>
      </c>
      <c r="K19" s="30">
        <f>J19*3</f>
        <v>54000</v>
      </c>
      <c r="L19" s="30">
        <f>J19*N19</f>
        <v>4877.946</v>
      </c>
      <c r="M19" s="30">
        <f>L19*3</f>
        <v>14633.838</v>
      </c>
      <c r="N19" s="46">
        <v>0.270997</v>
      </c>
      <c r="O19" s="47">
        <f>J19*1.2</f>
        <v>21600</v>
      </c>
      <c r="P19" s="47">
        <f>O19*3</f>
        <v>64800</v>
      </c>
      <c r="Q19" s="47">
        <f>O19*S19</f>
        <v>5443.787736</v>
      </c>
      <c r="R19" s="47">
        <f>Q19*3</f>
        <v>16331.363208</v>
      </c>
      <c r="S19" s="48">
        <f>N19*0.93</f>
        <v>0.25202721</v>
      </c>
      <c r="T19" s="164">
        <v>14</v>
      </c>
      <c r="U19" s="165">
        <v>63027.78</v>
      </c>
      <c r="V19" s="165">
        <v>13249.8</v>
      </c>
      <c r="W19" s="166">
        <f>U19/K19</f>
        <v>1.16718111111111</v>
      </c>
      <c r="X19" s="167">
        <f>V19/M19</f>
        <v>0.905422077243167</v>
      </c>
      <c r="Y19" s="183">
        <f>U19/P19</f>
        <v>0.972650925925926</v>
      </c>
      <c r="Z19" s="183">
        <f>V19/R19</f>
        <v>0.811310105056602</v>
      </c>
      <c r="AA19" s="180">
        <v>9</v>
      </c>
      <c r="AB19" s="181"/>
      <c r="AC19" s="182"/>
    </row>
    <row r="20" customHeight="1" spans="1:29">
      <c r="A20" s="103">
        <v>18</v>
      </c>
      <c r="B20" s="103">
        <v>748</v>
      </c>
      <c r="C20" s="104" t="s">
        <v>64</v>
      </c>
      <c r="D20" s="104" t="s">
        <v>27</v>
      </c>
      <c r="E20" s="147">
        <v>3</v>
      </c>
      <c r="F20" s="147">
        <v>0</v>
      </c>
      <c r="G20" s="149" t="s">
        <v>36</v>
      </c>
      <c r="H20" s="34">
        <v>200</v>
      </c>
      <c r="I20" s="33">
        <f>H20*3</f>
        <v>600</v>
      </c>
      <c r="J20" s="30">
        <v>15532.48376</v>
      </c>
      <c r="K20" s="30">
        <f>J20*3</f>
        <v>46597.45128</v>
      </c>
      <c r="L20" s="30">
        <f>J20*N20</f>
        <v>3964.67812910282</v>
      </c>
      <c r="M20" s="30">
        <f>L20*3</f>
        <v>11894.0343873085</v>
      </c>
      <c r="N20" s="46">
        <v>0.25525075</v>
      </c>
      <c r="O20" s="47">
        <f>J20*1.2</f>
        <v>18638.980512</v>
      </c>
      <c r="P20" s="47">
        <f>O20*3</f>
        <v>55916.941536</v>
      </c>
      <c r="Q20" s="47">
        <f>O20*S20</f>
        <v>4424.58079207875</v>
      </c>
      <c r="R20" s="47">
        <f>Q20*3</f>
        <v>13273.7423762362</v>
      </c>
      <c r="S20" s="48">
        <f>N20*0.93</f>
        <v>0.2373831975</v>
      </c>
      <c r="T20" s="164">
        <v>4</v>
      </c>
      <c r="U20" s="165">
        <v>53659.08</v>
      </c>
      <c r="V20" s="165">
        <v>11575.67</v>
      </c>
      <c r="W20" s="166">
        <f>U20/K20</f>
        <v>1.15154538555268</v>
      </c>
      <c r="X20" s="167">
        <f>V20/M20</f>
        <v>0.973233271660273</v>
      </c>
      <c r="Y20" s="183">
        <f>U20/P20</f>
        <v>0.959621154627237</v>
      </c>
      <c r="Z20" s="183">
        <f>V20/R20</f>
        <v>0.872072824068345</v>
      </c>
      <c r="AA20" s="180">
        <v>7</v>
      </c>
      <c r="AB20" s="181"/>
      <c r="AC20" s="182"/>
    </row>
    <row r="21" customHeight="1" spans="1:29">
      <c r="A21" s="103">
        <v>19</v>
      </c>
      <c r="B21" s="103">
        <v>517</v>
      </c>
      <c r="C21" s="104" t="s">
        <v>65</v>
      </c>
      <c r="D21" s="104" t="s">
        <v>50</v>
      </c>
      <c r="E21" s="147">
        <v>4</v>
      </c>
      <c r="F21" s="147">
        <v>3</v>
      </c>
      <c r="G21" s="148" t="s">
        <v>66</v>
      </c>
      <c r="H21" s="29">
        <v>200</v>
      </c>
      <c r="I21" s="28">
        <f>H21*3</f>
        <v>600</v>
      </c>
      <c r="J21" s="30">
        <v>35000</v>
      </c>
      <c r="K21" s="30">
        <f>J21*3</f>
        <v>105000</v>
      </c>
      <c r="L21" s="30">
        <f>J21*N21</f>
        <v>7297.3775</v>
      </c>
      <c r="M21" s="30">
        <f>L21*3</f>
        <v>21892.1325</v>
      </c>
      <c r="N21" s="46">
        <v>0.2084965</v>
      </c>
      <c r="O21" s="47">
        <f>J21*1.2</f>
        <v>42000</v>
      </c>
      <c r="P21" s="47">
        <f>O21*3</f>
        <v>126000</v>
      </c>
      <c r="Q21" s="47">
        <f>O21*S21</f>
        <v>8143.87329</v>
      </c>
      <c r="R21" s="47">
        <f>Q21*3</f>
        <v>24431.61987</v>
      </c>
      <c r="S21" s="48">
        <f>N21*0.93</f>
        <v>0.193901745</v>
      </c>
      <c r="T21" s="164">
        <v>14</v>
      </c>
      <c r="U21" s="165">
        <v>120726.38</v>
      </c>
      <c r="V21" s="165">
        <v>25080.85</v>
      </c>
      <c r="W21" s="166">
        <f>U21/K21</f>
        <v>1.14977504761905</v>
      </c>
      <c r="X21" s="166">
        <f>V21/M21</f>
        <v>1.14565586518353</v>
      </c>
      <c r="Y21" s="183">
        <f>U21/P21</f>
        <v>0.958145873015873</v>
      </c>
      <c r="Z21" s="183">
        <f>V21/R21</f>
        <v>1.02657335589922</v>
      </c>
      <c r="AA21" s="180">
        <v>1</v>
      </c>
      <c r="AB21" s="181">
        <f>(AA21-E21)*30</f>
        <v>-90</v>
      </c>
      <c r="AC21" s="182">
        <f>(E21*100)+(F21*50)</f>
        <v>550</v>
      </c>
    </row>
    <row r="22" customHeight="1" spans="1:29">
      <c r="A22" s="103">
        <v>20</v>
      </c>
      <c r="B22" s="103">
        <v>726</v>
      </c>
      <c r="C22" s="104" t="s">
        <v>67</v>
      </c>
      <c r="D22" s="104" t="s">
        <v>41</v>
      </c>
      <c r="E22" s="147">
        <v>4</v>
      </c>
      <c r="F22" s="147">
        <v>0</v>
      </c>
      <c r="G22" s="149" t="s">
        <v>68</v>
      </c>
      <c r="H22" s="34">
        <v>150</v>
      </c>
      <c r="I22" s="33">
        <f>H22*3</f>
        <v>450</v>
      </c>
      <c r="J22" s="30">
        <v>12077.33978</v>
      </c>
      <c r="K22" s="30">
        <f>J22*3</f>
        <v>36232.01934</v>
      </c>
      <c r="L22" s="30">
        <f>J22*N22</f>
        <v>2492.72669857266</v>
      </c>
      <c r="M22" s="30">
        <f>L22*3</f>
        <v>7478.18009571798</v>
      </c>
      <c r="N22" s="46">
        <v>0.206397</v>
      </c>
      <c r="O22" s="47">
        <f>J22*1.2</f>
        <v>14492.807736</v>
      </c>
      <c r="P22" s="47">
        <f>O22*3</f>
        <v>43478.423208</v>
      </c>
      <c r="Q22" s="47">
        <f>O22*S22</f>
        <v>2781.88299560709</v>
      </c>
      <c r="R22" s="47">
        <f>Q22*3</f>
        <v>8345.64898682127</v>
      </c>
      <c r="S22" s="48">
        <f>N22*0.93</f>
        <v>0.19194921</v>
      </c>
      <c r="T22" s="164">
        <v>10</v>
      </c>
      <c r="U22" s="165">
        <v>41275.79</v>
      </c>
      <c r="V22" s="165">
        <v>7585.79</v>
      </c>
      <c r="W22" s="166">
        <f>U22/K22</f>
        <v>1.13920755044508</v>
      </c>
      <c r="X22" s="166">
        <f>V22/M22</f>
        <v>1.01438985192983</v>
      </c>
      <c r="Y22" s="183">
        <f>U22/P22</f>
        <v>0.949339625370896</v>
      </c>
      <c r="Z22" s="183">
        <f>V22/R22</f>
        <v>0.908951480223866</v>
      </c>
      <c r="AA22" s="180">
        <v>7</v>
      </c>
      <c r="AB22" s="181"/>
      <c r="AC22" s="182">
        <f>(E22*100)+(F22*50)</f>
        <v>400</v>
      </c>
    </row>
    <row r="23" customHeight="1" spans="1:29">
      <c r="A23" s="103">
        <v>21</v>
      </c>
      <c r="B23" s="103">
        <v>103198</v>
      </c>
      <c r="C23" s="104" t="s">
        <v>69</v>
      </c>
      <c r="D23" s="104" t="s">
        <v>41</v>
      </c>
      <c r="E23" s="147">
        <v>1</v>
      </c>
      <c r="F23" s="147">
        <v>3</v>
      </c>
      <c r="G23" s="149" t="s">
        <v>42</v>
      </c>
      <c r="H23" s="34">
        <v>150</v>
      </c>
      <c r="I23" s="33">
        <f>H23*3</f>
        <v>450</v>
      </c>
      <c r="J23" s="30">
        <v>13263.0692466667</v>
      </c>
      <c r="K23" s="30">
        <f>J23*3</f>
        <v>39789.2077400001</v>
      </c>
      <c r="L23" s="30">
        <f>J23*N23</f>
        <v>2808.14323085438</v>
      </c>
      <c r="M23" s="30">
        <f>L23*3</f>
        <v>8424.42969256313</v>
      </c>
      <c r="N23" s="46">
        <v>0.2117265</v>
      </c>
      <c r="O23" s="47">
        <f>J23*1.2</f>
        <v>15915.683096</v>
      </c>
      <c r="P23" s="47">
        <f>O23*3</f>
        <v>47747.0492880001</v>
      </c>
      <c r="Q23" s="47">
        <f>O23*S23</f>
        <v>3133.88784563349</v>
      </c>
      <c r="R23" s="47">
        <f>Q23*3</f>
        <v>9401.66353690045</v>
      </c>
      <c r="S23" s="48">
        <f>N23*0.93</f>
        <v>0.196905645</v>
      </c>
      <c r="T23" s="164">
        <v>10</v>
      </c>
      <c r="U23" s="165">
        <v>45304.57</v>
      </c>
      <c r="V23" s="165">
        <v>6287.15</v>
      </c>
      <c r="W23" s="166">
        <f>U23/K23</f>
        <v>1.13861452824192</v>
      </c>
      <c r="X23" s="167">
        <f>V23/M23</f>
        <v>0.746299776891738</v>
      </c>
      <c r="Y23" s="183">
        <f>U23/P23</f>
        <v>0.948845440201601</v>
      </c>
      <c r="Z23" s="183">
        <f>V23/R23</f>
        <v>0.668727398648511</v>
      </c>
      <c r="AA23" s="180">
        <v>7</v>
      </c>
      <c r="AB23" s="181"/>
      <c r="AC23" s="182"/>
    </row>
    <row r="24" customHeight="1" spans="1:29">
      <c r="A24" s="103">
        <v>22</v>
      </c>
      <c r="B24" s="103">
        <v>351</v>
      </c>
      <c r="C24" s="104" t="s">
        <v>70</v>
      </c>
      <c r="D24" s="104" t="s">
        <v>38</v>
      </c>
      <c r="E24" s="147">
        <v>3</v>
      </c>
      <c r="F24" s="147">
        <v>0</v>
      </c>
      <c r="G24" s="148" t="s">
        <v>71</v>
      </c>
      <c r="H24" s="29">
        <v>150</v>
      </c>
      <c r="I24" s="28">
        <f>H24*3</f>
        <v>450</v>
      </c>
      <c r="J24" s="30">
        <v>12000</v>
      </c>
      <c r="K24" s="30">
        <f>J24*3</f>
        <v>36000</v>
      </c>
      <c r="L24" s="30">
        <f>J24*N24</f>
        <v>3241.305</v>
      </c>
      <c r="M24" s="30">
        <f>L24*3</f>
        <v>9723.915</v>
      </c>
      <c r="N24" s="46">
        <v>0.27010875</v>
      </c>
      <c r="O24" s="47">
        <f>J24*1.2</f>
        <v>14400</v>
      </c>
      <c r="P24" s="47">
        <f>O24*3</f>
        <v>43200</v>
      </c>
      <c r="Q24" s="47">
        <f>O24*S24</f>
        <v>3617.29638</v>
      </c>
      <c r="R24" s="47">
        <f>Q24*3</f>
        <v>10851.88914</v>
      </c>
      <c r="S24" s="48">
        <f>N24*0.93</f>
        <v>0.2512011375</v>
      </c>
      <c r="T24" s="164">
        <v>4</v>
      </c>
      <c r="U24" s="165">
        <v>40924.14</v>
      </c>
      <c r="V24" s="165">
        <v>9763.88</v>
      </c>
      <c r="W24" s="166">
        <f>U24/K24</f>
        <v>1.13678166666667</v>
      </c>
      <c r="X24" s="166">
        <f>V24/M24</f>
        <v>1.00410997010978</v>
      </c>
      <c r="Y24" s="183">
        <f>U24/P24</f>
        <v>0.947318055555556</v>
      </c>
      <c r="Z24" s="183">
        <f>V24/R24</f>
        <v>0.89974011658582</v>
      </c>
      <c r="AA24" s="180">
        <v>6</v>
      </c>
      <c r="AB24" s="181"/>
      <c r="AC24" s="182">
        <f>(E24*100)+(F24*50)</f>
        <v>300</v>
      </c>
    </row>
    <row r="25" customHeight="1" spans="1:29">
      <c r="A25" s="103">
        <v>23</v>
      </c>
      <c r="B25" s="103">
        <v>573</v>
      </c>
      <c r="C25" s="104" t="s">
        <v>72</v>
      </c>
      <c r="D25" s="104" t="s">
        <v>34</v>
      </c>
      <c r="E25" s="147">
        <v>2</v>
      </c>
      <c r="F25" s="147">
        <v>1</v>
      </c>
      <c r="G25" s="148" t="s">
        <v>73</v>
      </c>
      <c r="H25" s="29">
        <v>100</v>
      </c>
      <c r="I25" s="28">
        <f>H25*3</f>
        <v>300</v>
      </c>
      <c r="J25" s="30">
        <v>8355.440851</v>
      </c>
      <c r="K25" s="30">
        <f>J25*3</f>
        <v>25066.322553</v>
      </c>
      <c r="L25" s="30">
        <f>J25*N25</f>
        <v>1945.84013170343</v>
      </c>
      <c r="M25" s="30">
        <f>L25*3</f>
        <v>5837.5203951103</v>
      </c>
      <c r="N25" s="46">
        <v>0.232883</v>
      </c>
      <c r="O25" s="47">
        <f>J25*1.2</f>
        <v>10026.5290212</v>
      </c>
      <c r="P25" s="47">
        <f>O25*3</f>
        <v>30079.5870636</v>
      </c>
      <c r="Q25" s="47">
        <f>O25*S25</f>
        <v>2171.55758698103</v>
      </c>
      <c r="R25" s="47">
        <f>Q25*3</f>
        <v>6514.67276094309</v>
      </c>
      <c r="S25" s="48">
        <f>N25*0.93</f>
        <v>0.21658119</v>
      </c>
      <c r="T25" s="164">
        <v>4</v>
      </c>
      <c r="U25" s="165">
        <v>28348.88</v>
      </c>
      <c r="V25" s="165">
        <v>3814.28</v>
      </c>
      <c r="W25" s="166">
        <f>U25/K25</f>
        <v>1.13095488738164</v>
      </c>
      <c r="X25" s="167">
        <f>V25/M25</f>
        <v>0.653407567225798</v>
      </c>
      <c r="Y25" s="183">
        <f>U25/P25</f>
        <v>0.942462406151368</v>
      </c>
      <c r="Z25" s="183">
        <f>V25/R25</f>
        <v>0.58549065163602</v>
      </c>
      <c r="AA25" s="180">
        <v>2</v>
      </c>
      <c r="AB25" s="181"/>
      <c r="AC25" s="182"/>
    </row>
    <row r="26" customHeight="1" spans="1:29">
      <c r="A26" s="103">
        <v>24</v>
      </c>
      <c r="B26" s="103">
        <v>710</v>
      </c>
      <c r="C26" s="104" t="s">
        <v>74</v>
      </c>
      <c r="D26" s="104" t="s">
        <v>38</v>
      </c>
      <c r="E26" s="147">
        <v>3</v>
      </c>
      <c r="F26" s="147">
        <v>0</v>
      </c>
      <c r="G26" s="149" t="s">
        <v>75</v>
      </c>
      <c r="H26" s="34">
        <v>100</v>
      </c>
      <c r="I26" s="33">
        <f>H26*3</f>
        <v>300</v>
      </c>
      <c r="J26" s="30">
        <v>7413.67865733333</v>
      </c>
      <c r="K26" s="30">
        <f>J26*3</f>
        <v>22241.035972</v>
      </c>
      <c r="L26" s="30">
        <f>J26*N26</f>
        <v>1987.53311124449</v>
      </c>
      <c r="M26" s="30">
        <f>L26*3</f>
        <v>5962.59933373348</v>
      </c>
      <c r="N26" s="46">
        <v>0.26809</v>
      </c>
      <c r="O26" s="47">
        <f>J26*1.2</f>
        <v>8896.4143888</v>
      </c>
      <c r="P26" s="47">
        <f>O26*3</f>
        <v>26689.2431664</v>
      </c>
      <c r="Q26" s="47">
        <f>O26*S26</f>
        <v>2218.08695214885</v>
      </c>
      <c r="R26" s="47">
        <f>Q26*3</f>
        <v>6654.26085644656</v>
      </c>
      <c r="S26" s="48">
        <f>N26*0.93</f>
        <v>0.2493237</v>
      </c>
      <c r="T26" s="164">
        <v>4</v>
      </c>
      <c r="U26" s="165">
        <v>24913.52</v>
      </c>
      <c r="V26" s="165">
        <v>4719.82</v>
      </c>
      <c r="W26" s="166">
        <f>U26/K26</f>
        <v>1.12016005150859</v>
      </c>
      <c r="X26" s="167">
        <f>V26/M26</f>
        <v>0.791570879716429</v>
      </c>
      <c r="Y26" s="183">
        <f>U26/P26</f>
        <v>0.933466709590495</v>
      </c>
      <c r="Z26" s="183">
        <f>V26/R26</f>
        <v>0.70929290297171</v>
      </c>
      <c r="AA26" s="180"/>
      <c r="AB26" s="181">
        <f>(AA26-E26)*30</f>
        <v>-90</v>
      </c>
      <c r="AC26" s="182"/>
    </row>
    <row r="27" customHeight="1" spans="1:29">
      <c r="A27" s="103">
        <v>25</v>
      </c>
      <c r="B27" s="103">
        <v>545</v>
      </c>
      <c r="C27" s="104" t="s">
        <v>76</v>
      </c>
      <c r="D27" s="104" t="s">
        <v>34</v>
      </c>
      <c r="E27" s="147">
        <v>3</v>
      </c>
      <c r="F27" s="147">
        <v>0</v>
      </c>
      <c r="G27" s="149" t="s">
        <v>77</v>
      </c>
      <c r="H27" s="34">
        <v>100</v>
      </c>
      <c r="I27" s="33">
        <f>H27*3</f>
        <v>300</v>
      </c>
      <c r="J27" s="30">
        <v>6649.2839</v>
      </c>
      <c r="K27" s="30">
        <f>J27*3</f>
        <v>19947.8517</v>
      </c>
      <c r="L27" s="30">
        <f>J27*N27</f>
        <v>1660.1865548681</v>
      </c>
      <c r="M27" s="30">
        <f>L27*3</f>
        <v>4980.5596646043</v>
      </c>
      <c r="N27" s="46">
        <v>0.249679</v>
      </c>
      <c r="O27" s="47">
        <f>J27*1.2</f>
        <v>7979.14068</v>
      </c>
      <c r="P27" s="47">
        <f>O27*3</f>
        <v>23937.42204</v>
      </c>
      <c r="Q27" s="47">
        <f>O27*S27</f>
        <v>1852.7681952328</v>
      </c>
      <c r="R27" s="47">
        <f>Q27*3</f>
        <v>5558.3045856984</v>
      </c>
      <c r="S27" s="48">
        <f>N27*0.93</f>
        <v>0.23220147</v>
      </c>
      <c r="T27" s="164">
        <v>3</v>
      </c>
      <c r="U27" s="165">
        <v>22119.56</v>
      </c>
      <c r="V27" s="165">
        <v>4580.54</v>
      </c>
      <c r="W27" s="166">
        <f>U27/K27</f>
        <v>1.10886928239997</v>
      </c>
      <c r="X27" s="167">
        <f>V27/M27</f>
        <v>0.919683792275967</v>
      </c>
      <c r="Y27" s="183">
        <f>U27/P27</f>
        <v>0.924057735333307</v>
      </c>
      <c r="Z27" s="183">
        <f>V27/R27</f>
        <v>0.824089419602121</v>
      </c>
      <c r="AA27" s="180">
        <v>5</v>
      </c>
      <c r="AB27" s="181"/>
      <c r="AC27" s="182"/>
    </row>
    <row r="28" customHeight="1" spans="1:29">
      <c r="A28" s="103">
        <v>26</v>
      </c>
      <c r="B28" s="103">
        <v>515</v>
      </c>
      <c r="C28" s="104" t="s">
        <v>78</v>
      </c>
      <c r="D28" s="104" t="s">
        <v>50</v>
      </c>
      <c r="E28" s="147">
        <v>3</v>
      </c>
      <c r="F28" s="147">
        <v>1</v>
      </c>
      <c r="G28" s="149" t="s">
        <v>48</v>
      </c>
      <c r="H28" s="34">
        <v>150</v>
      </c>
      <c r="I28" s="33">
        <f>H28*3</f>
        <v>450</v>
      </c>
      <c r="J28" s="30">
        <v>10948.6454666667</v>
      </c>
      <c r="K28" s="30">
        <f>J28*3</f>
        <v>32845.9364000001</v>
      </c>
      <c r="L28" s="30">
        <f>J28*N28</f>
        <v>2653.19346742144</v>
      </c>
      <c r="M28" s="30">
        <f>L28*3</f>
        <v>7959.58040226432</v>
      </c>
      <c r="N28" s="46">
        <v>0.24233075</v>
      </c>
      <c r="O28" s="47">
        <f>J28*1.2</f>
        <v>13138.37456</v>
      </c>
      <c r="P28" s="47">
        <f>O28*3</f>
        <v>39415.1236800001</v>
      </c>
      <c r="Q28" s="47">
        <f>O28*S28</f>
        <v>2960.96390964233</v>
      </c>
      <c r="R28" s="47">
        <f>Q28*3</f>
        <v>8882.89172892698</v>
      </c>
      <c r="S28" s="48">
        <f>N28*0.93</f>
        <v>0.2253675975</v>
      </c>
      <c r="T28" s="164">
        <v>10</v>
      </c>
      <c r="U28" s="165">
        <v>36312.34</v>
      </c>
      <c r="V28" s="165">
        <v>5952.57</v>
      </c>
      <c r="W28" s="166">
        <f>U28/K28</f>
        <v>1.10553523448946</v>
      </c>
      <c r="X28" s="167">
        <f>V28/M28</f>
        <v>0.747849723121916</v>
      </c>
      <c r="Y28" s="183">
        <f>U28/P28</f>
        <v>0.92127936207455</v>
      </c>
      <c r="Z28" s="183">
        <f>V28/R28</f>
        <v>0.670116239356555</v>
      </c>
      <c r="AA28" s="180">
        <v>5</v>
      </c>
      <c r="AB28" s="181"/>
      <c r="AC28" s="182"/>
    </row>
    <row r="29" customHeight="1" spans="1:29">
      <c r="A29" s="103">
        <v>27</v>
      </c>
      <c r="B29" s="103">
        <v>107658</v>
      </c>
      <c r="C29" s="104" t="s">
        <v>79</v>
      </c>
      <c r="D29" s="104" t="s">
        <v>41</v>
      </c>
      <c r="E29" s="147">
        <v>2</v>
      </c>
      <c r="F29" s="147">
        <v>2</v>
      </c>
      <c r="G29" s="149" t="s">
        <v>80</v>
      </c>
      <c r="H29" s="34">
        <v>100</v>
      </c>
      <c r="I29" s="33">
        <f>H29*3</f>
        <v>300</v>
      </c>
      <c r="J29" s="30">
        <v>9247.76292666667</v>
      </c>
      <c r="K29" s="30">
        <f>J29*3</f>
        <v>27743.28878</v>
      </c>
      <c r="L29" s="30">
        <f>J29*N29</f>
        <v>1957.99647729289</v>
      </c>
      <c r="M29" s="30">
        <f>L29*3</f>
        <v>5873.98943187867</v>
      </c>
      <c r="N29" s="46">
        <v>0.2117265</v>
      </c>
      <c r="O29" s="47">
        <f>J29*1.2</f>
        <v>11097.315512</v>
      </c>
      <c r="P29" s="47">
        <f>O29*3</f>
        <v>33291.946536</v>
      </c>
      <c r="Q29" s="47">
        <f>O29*S29</f>
        <v>2185.12406865887</v>
      </c>
      <c r="R29" s="47">
        <f>Q29*3</f>
        <v>6555.3722059766</v>
      </c>
      <c r="S29" s="48">
        <f>N29*0.93</f>
        <v>0.196905645</v>
      </c>
      <c r="T29" s="164">
        <v>4</v>
      </c>
      <c r="U29" s="165">
        <v>30239.62</v>
      </c>
      <c r="V29" s="165">
        <v>5436.9</v>
      </c>
      <c r="W29" s="166">
        <f>U29/K29</f>
        <v>1.08997964299747</v>
      </c>
      <c r="X29" s="167">
        <f>V29/M29</f>
        <v>0.925588999274233</v>
      </c>
      <c r="Y29" s="183">
        <f>U29/P29</f>
        <v>0.908316369164555</v>
      </c>
      <c r="Z29" s="183">
        <f>V29/R29</f>
        <v>0.829380823722431</v>
      </c>
      <c r="AA29" s="180"/>
      <c r="AB29" s="181">
        <f>(AA29-E29)*30</f>
        <v>-60</v>
      </c>
      <c r="AC29" s="182"/>
    </row>
    <row r="30" customHeight="1" spans="1:29">
      <c r="A30" s="103">
        <v>28</v>
      </c>
      <c r="B30" s="103">
        <v>54</v>
      </c>
      <c r="C30" s="104" t="s">
        <v>81</v>
      </c>
      <c r="D30" s="104" t="s">
        <v>38</v>
      </c>
      <c r="E30" s="147">
        <v>4</v>
      </c>
      <c r="F30" s="147">
        <v>0</v>
      </c>
      <c r="G30" s="148" t="s">
        <v>82</v>
      </c>
      <c r="H30" s="29">
        <v>200</v>
      </c>
      <c r="I30" s="28">
        <f>H30*3</f>
        <v>600</v>
      </c>
      <c r="J30" s="30">
        <v>16771.518025</v>
      </c>
      <c r="K30" s="30">
        <f>J30*3</f>
        <v>50314.554075</v>
      </c>
      <c r="L30" s="30">
        <f>J30*N30</f>
        <v>4725.15298092992</v>
      </c>
      <c r="M30" s="30">
        <f>L30*3</f>
        <v>14175.4589427898</v>
      </c>
      <c r="N30" s="46">
        <v>0.28173675</v>
      </c>
      <c r="O30" s="47">
        <f>J30*1.2</f>
        <v>20125.82163</v>
      </c>
      <c r="P30" s="47">
        <f>O30*3</f>
        <v>60377.46489</v>
      </c>
      <c r="Q30" s="47">
        <f>O30*S30</f>
        <v>5273.27072671779</v>
      </c>
      <c r="R30" s="47">
        <f>Q30*3</f>
        <v>15819.8121801534</v>
      </c>
      <c r="S30" s="48">
        <f>N30*0.93</f>
        <v>0.2620151775</v>
      </c>
      <c r="T30" s="164">
        <v>10</v>
      </c>
      <c r="U30" s="165">
        <v>54827.85</v>
      </c>
      <c r="V30" s="165">
        <v>11922.46</v>
      </c>
      <c r="W30" s="166">
        <f>U30/K30</f>
        <v>1.08970159843357</v>
      </c>
      <c r="X30" s="167">
        <f>V30/M30</f>
        <v>0.841063421517246</v>
      </c>
      <c r="Y30" s="183">
        <f>U30/P30</f>
        <v>0.908084665361312</v>
      </c>
      <c r="Z30" s="183">
        <f>V30/R30</f>
        <v>0.75364105870721</v>
      </c>
      <c r="AA30" s="180">
        <v>6</v>
      </c>
      <c r="AB30" s="181"/>
      <c r="AC30" s="182"/>
    </row>
    <row r="31" customHeight="1" spans="1:29">
      <c r="A31" s="103">
        <v>29</v>
      </c>
      <c r="B31" s="103">
        <v>746</v>
      </c>
      <c r="C31" s="104" t="s">
        <v>83</v>
      </c>
      <c r="D31" s="104" t="s">
        <v>27</v>
      </c>
      <c r="E31" s="147">
        <v>4</v>
      </c>
      <c r="F31" s="147">
        <v>0</v>
      </c>
      <c r="G31" s="148" t="s">
        <v>84</v>
      </c>
      <c r="H31" s="29">
        <v>150</v>
      </c>
      <c r="I31" s="28">
        <f>H31*3</f>
        <v>450</v>
      </c>
      <c r="J31" s="30">
        <v>14340.38926</v>
      </c>
      <c r="K31" s="30">
        <f>J31*3</f>
        <v>43021.16778</v>
      </c>
      <c r="L31" s="30">
        <f>J31*N31</f>
        <v>3821.3552280585</v>
      </c>
      <c r="M31" s="30">
        <f>L31*3</f>
        <v>11464.0656841755</v>
      </c>
      <c r="N31" s="46">
        <v>0.266475</v>
      </c>
      <c r="O31" s="47">
        <f>J31*1.2</f>
        <v>17208.467112</v>
      </c>
      <c r="P31" s="47">
        <f>O31*3</f>
        <v>51625.401336</v>
      </c>
      <c r="Q31" s="47">
        <f>O31*S31</f>
        <v>4264.63243451329</v>
      </c>
      <c r="R31" s="47">
        <f>Q31*3</f>
        <v>12793.8973035399</v>
      </c>
      <c r="S31" s="48">
        <f>N31*0.93</f>
        <v>0.24782175</v>
      </c>
      <c r="T31" s="164">
        <v>10</v>
      </c>
      <c r="U31" s="165">
        <v>46668.83</v>
      </c>
      <c r="V31" s="165">
        <v>9978.88</v>
      </c>
      <c r="W31" s="166">
        <f>U31/K31</f>
        <v>1.08478761521894</v>
      </c>
      <c r="X31" s="167">
        <f>V31/M31</f>
        <v>0.87044860653358</v>
      </c>
      <c r="Y31" s="183">
        <f>U31/P31</f>
        <v>0.903989679349115</v>
      </c>
      <c r="Z31" s="183">
        <f>V31/R31</f>
        <v>0.779971869653746</v>
      </c>
      <c r="AA31" s="180">
        <v>2</v>
      </c>
      <c r="AB31" s="181">
        <f>(AA31-E31)*30</f>
        <v>-60</v>
      </c>
      <c r="AC31" s="182"/>
    </row>
    <row r="32" customHeight="1" spans="1:29">
      <c r="A32" s="103">
        <v>30</v>
      </c>
      <c r="B32" s="103">
        <v>106399</v>
      </c>
      <c r="C32" s="104" t="s">
        <v>85</v>
      </c>
      <c r="D32" s="104" t="s">
        <v>41</v>
      </c>
      <c r="E32" s="147">
        <v>3</v>
      </c>
      <c r="F32" s="147">
        <v>0</v>
      </c>
      <c r="G32" s="148" t="s">
        <v>86</v>
      </c>
      <c r="H32" s="29">
        <v>100</v>
      </c>
      <c r="I32" s="28">
        <f>H32*3</f>
        <v>300</v>
      </c>
      <c r="J32" s="30">
        <v>8550.49965333333</v>
      </c>
      <c r="K32" s="30">
        <f>J32*3</f>
        <v>25651.49896</v>
      </c>
      <c r="L32" s="30">
        <f>J32*N32</f>
        <v>1990.57555792022</v>
      </c>
      <c r="M32" s="30">
        <f>L32*3</f>
        <v>5971.72667376066</v>
      </c>
      <c r="N32" s="46">
        <v>0.23280225</v>
      </c>
      <c r="O32" s="47">
        <f>J32*1.2</f>
        <v>10260.599584</v>
      </c>
      <c r="P32" s="47">
        <f>O32*3</f>
        <v>30781.798752</v>
      </c>
      <c r="Q32" s="47">
        <f>O32*S32</f>
        <v>2221.48232263896</v>
      </c>
      <c r="R32" s="47">
        <f>Q32*3</f>
        <v>6664.44696791689</v>
      </c>
      <c r="S32" s="48">
        <f>N32*0.93</f>
        <v>0.2165060925</v>
      </c>
      <c r="T32" s="164">
        <v>4</v>
      </c>
      <c r="U32" s="165">
        <v>27786.37</v>
      </c>
      <c r="V32" s="165">
        <v>6629.37</v>
      </c>
      <c r="W32" s="166">
        <f>U32/K32</f>
        <v>1.0832259761244</v>
      </c>
      <c r="X32" s="166">
        <f>V32/M32</f>
        <v>1.11012615984737</v>
      </c>
      <c r="Y32" s="183">
        <f>U32/P32</f>
        <v>0.902688313436999</v>
      </c>
      <c r="Z32" s="183">
        <f>V32/R32</f>
        <v>0.994736702372191</v>
      </c>
      <c r="AA32" s="180">
        <v>4</v>
      </c>
      <c r="AB32" s="181"/>
      <c r="AC32" s="182">
        <f>(E32*100)+(F32*50)</f>
        <v>300</v>
      </c>
    </row>
    <row r="33" customHeight="1" spans="1:29">
      <c r="A33" s="103">
        <v>31</v>
      </c>
      <c r="B33" s="103">
        <v>104838</v>
      </c>
      <c r="C33" s="104" t="s">
        <v>87</v>
      </c>
      <c r="D33" s="104" t="s">
        <v>38</v>
      </c>
      <c r="E33" s="147">
        <v>2</v>
      </c>
      <c r="F33" s="147">
        <v>2</v>
      </c>
      <c r="G33" s="149" t="s">
        <v>77</v>
      </c>
      <c r="H33" s="34">
        <v>100</v>
      </c>
      <c r="I33" s="33">
        <f>H33*3</f>
        <v>300</v>
      </c>
      <c r="J33" s="30">
        <v>7775.95048333333</v>
      </c>
      <c r="K33" s="30">
        <f>J33*3</f>
        <v>23327.85145</v>
      </c>
      <c r="L33" s="30">
        <f>J33*N33</f>
        <v>1751.23541626485</v>
      </c>
      <c r="M33" s="30">
        <f>L33*3</f>
        <v>5253.70624879453</v>
      </c>
      <c r="N33" s="46">
        <v>0.22521175</v>
      </c>
      <c r="O33" s="47">
        <f>J33*1.2</f>
        <v>9331.14058</v>
      </c>
      <c r="P33" s="47">
        <f>O33*3</f>
        <v>27993.42174</v>
      </c>
      <c r="Q33" s="47">
        <f>O33*S33</f>
        <v>1954.37872455157</v>
      </c>
      <c r="R33" s="47">
        <f>Q33*3</f>
        <v>5863.1361736547</v>
      </c>
      <c r="S33" s="48">
        <f>N33*0.93</f>
        <v>0.2094469275</v>
      </c>
      <c r="T33" s="164">
        <v>4</v>
      </c>
      <c r="U33" s="165">
        <v>25058.27</v>
      </c>
      <c r="V33" s="165">
        <v>5098.98</v>
      </c>
      <c r="W33" s="166">
        <f>U33/K33</f>
        <v>1.07417822227259</v>
      </c>
      <c r="X33" s="167">
        <f>V33/M33</f>
        <v>0.970549124471884</v>
      </c>
      <c r="Y33" s="183">
        <f>U33/P33</f>
        <v>0.89514851856049</v>
      </c>
      <c r="Z33" s="183">
        <f>V33/R33</f>
        <v>0.86966767425796</v>
      </c>
      <c r="AA33" s="180"/>
      <c r="AB33" s="181">
        <f>(AA33-E33)*30</f>
        <v>-60</v>
      </c>
      <c r="AC33" s="182"/>
    </row>
    <row r="34" customHeight="1" spans="1:29">
      <c r="A34" s="103">
        <v>32</v>
      </c>
      <c r="B34" s="103">
        <v>106485</v>
      </c>
      <c r="C34" s="104" t="s">
        <v>88</v>
      </c>
      <c r="D34" s="104" t="s">
        <v>34</v>
      </c>
      <c r="E34" s="147">
        <v>2</v>
      </c>
      <c r="F34" s="147">
        <v>1</v>
      </c>
      <c r="G34" s="149" t="s">
        <v>89</v>
      </c>
      <c r="H34" s="34">
        <v>100</v>
      </c>
      <c r="I34" s="33">
        <f>H34*3</f>
        <v>300</v>
      </c>
      <c r="J34" s="30">
        <v>7402.52691333333</v>
      </c>
      <c r="K34" s="30">
        <f>J34*3</f>
        <v>22207.58074</v>
      </c>
      <c r="L34" s="30">
        <f>J34*N34</f>
        <v>1265.83210218</v>
      </c>
      <c r="M34" s="30">
        <f>L34*3</f>
        <v>3797.49630654</v>
      </c>
      <c r="N34" s="46">
        <v>0.171</v>
      </c>
      <c r="O34" s="47">
        <f>J34*1.2</f>
        <v>8883.032296</v>
      </c>
      <c r="P34" s="47">
        <f>O34*3</f>
        <v>26649.096888</v>
      </c>
      <c r="Q34" s="47">
        <f>O34*S34</f>
        <v>1412.66862603288</v>
      </c>
      <c r="R34" s="47">
        <f>Q34*3</f>
        <v>4238.00587809864</v>
      </c>
      <c r="S34" s="48">
        <f>N34*0.93</f>
        <v>0.15903</v>
      </c>
      <c r="T34" s="164">
        <v>4</v>
      </c>
      <c r="U34" s="165">
        <v>23780.54</v>
      </c>
      <c r="V34" s="165">
        <v>3981.95</v>
      </c>
      <c r="W34" s="166">
        <f>U34/K34</f>
        <v>1.07082983411907</v>
      </c>
      <c r="X34" s="166">
        <f>V34/M34</f>
        <v>1.04857244841617</v>
      </c>
      <c r="Y34" s="183">
        <f>U34/P34</f>
        <v>0.892358195099224</v>
      </c>
      <c r="Z34" s="183">
        <f>V34/R34</f>
        <v>0.939581046967892</v>
      </c>
      <c r="AA34" s="180"/>
      <c r="AB34" s="181">
        <f>(AA34-E34)*30</f>
        <v>-60</v>
      </c>
      <c r="AC34" s="182">
        <f>(E34*100)+(F34*50)</f>
        <v>250</v>
      </c>
    </row>
    <row r="35" customHeight="1" spans="1:29">
      <c r="A35" s="103">
        <v>33</v>
      </c>
      <c r="B35" s="103">
        <v>359</v>
      </c>
      <c r="C35" s="104" t="s">
        <v>90</v>
      </c>
      <c r="D35" s="104" t="s">
        <v>41</v>
      </c>
      <c r="E35" s="147">
        <v>2</v>
      </c>
      <c r="F35" s="147">
        <v>2</v>
      </c>
      <c r="G35" s="148" t="s">
        <v>71</v>
      </c>
      <c r="H35" s="29">
        <v>150</v>
      </c>
      <c r="I35" s="28">
        <f>H35*3</f>
        <v>450</v>
      </c>
      <c r="J35" s="30">
        <v>11000</v>
      </c>
      <c r="K35" s="30">
        <f>J35*3</f>
        <v>33000</v>
      </c>
      <c r="L35" s="30">
        <f>J35*N35</f>
        <v>2959.649</v>
      </c>
      <c r="M35" s="30">
        <f>L35*3</f>
        <v>8878.947</v>
      </c>
      <c r="N35" s="46">
        <v>0.269059</v>
      </c>
      <c r="O35" s="47">
        <f>J35*1.2</f>
        <v>13200</v>
      </c>
      <c r="P35" s="47">
        <f>O35*3</f>
        <v>39600</v>
      </c>
      <c r="Q35" s="47">
        <f>O35*S35</f>
        <v>3302.968284</v>
      </c>
      <c r="R35" s="47">
        <f>Q35*3</f>
        <v>9908.904852</v>
      </c>
      <c r="S35" s="48">
        <f>N35*0.93</f>
        <v>0.25022487</v>
      </c>
      <c r="T35" s="164">
        <v>10</v>
      </c>
      <c r="U35" s="165">
        <v>35231.47</v>
      </c>
      <c r="V35" s="165">
        <v>8623.62</v>
      </c>
      <c r="W35" s="166">
        <f>U35/K35</f>
        <v>1.0676203030303</v>
      </c>
      <c r="X35" s="167">
        <f>V35/M35</f>
        <v>0.97124354948847</v>
      </c>
      <c r="Y35" s="183">
        <f>U35/P35</f>
        <v>0.889683585858586</v>
      </c>
      <c r="Z35" s="183">
        <f>V35/R35</f>
        <v>0.870289918896478</v>
      </c>
      <c r="AA35" s="180"/>
      <c r="AB35" s="181">
        <f>(AA35-E35)*30</f>
        <v>-60</v>
      </c>
      <c r="AC35" s="182"/>
    </row>
    <row r="36" customHeight="1" spans="1:29">
      <c r="A36" s="103">
        <v>34</v>
      </c>
      <c r="B36" s="103">
        <v>572</v>
      </c>
      <c r="C36" s="104" t="s">
        <v>91</v>
      </c>
      <c r="D36" s="104" t="s">
        <v>50</v>
      </c>
      <c r="E36" s="147">
        <v>4</v>
      </c>
      <c r="F36" s="147">
        <v>1</v>
      </c>
      <c r="G36" s="149" t="s">
        <v>92</v>
      </c>
      <c r="H36" s="34">
        <v>150</v>
      </c>
      <c r="I36" s="33">
        <f>H36*3</f>
        <v>450</v>
      </c>
      <c r="J36" s="30">
        <v>12792.3827416667</v>
      </c>
      <c r="K36" s="30">
        <f>J36*3</f>
        <v>38377.1482250001</v>
      </c>
      <c r="L36" s="30">
        <f>J36*N36</f>
        <v>2726.04716796212</v>
      </c>
      <c r="M36" s="30">
        <f>L36*3</f>
        <v>8178.14150388635</v>
      </c>
      <c r="N36" s="46">
        <v>0.21309925</v>
      </c>
      <c r="O36" s="47">
        <f>J36*1.2</f>
        <v>15350.85929</v>
      </c>
      <c r="P36" s="47">
        <f>O36*3</f>
        <v>46052.5778700001</v>
      </c>
      <c r="Q36" s="47">
        <f>O36*S36</f>
        <v>3042.26863944572</v>
      </c>
      <c r="R36" s="47">
        <f>Q36*3</f>
        <v>9126.80591833717</v>
      </c>
      <c r="S36" s="48">
        <f>N36*0.93</f>
        <v>0.1981823025</v>
      </c>
      <c r="T36" s="164">
        <v>4</v>
      </c>
      <c r="U36" s="165">
        <v>40349.23</v>
      </c>
      <c r="V36" s="165">
        <v>11735.04</v>
      </c>
      <c r="W36" s="166">
        <f>U36/K36</f>
        <v>1.05138687646716</v>
      </c>
      <c r="X36" s="166">
        <f>V36/M36</f>
        <v>1.43492748253663</v>
      </c>
      <c r="Y36" s="183">
        <f>U36/P36</f>
        <v>0.876155730389299</v>
      </c>
      <c r="Z36" s="183">
        <f>V36/R36</f>
        <v>1.28577731410093</v>
      </c>
      <c r="AA36" s="180">
        <v>4</v>
      </c>
      <c r="AB36" s="181"/>
      <c r="AC36" s="182">
        <f>(E36*100)+(F36*50)</f>
        <v>450</v>
      </c>
    </row>
    <row r="37" customHeight="1" spans="1:29">
      <c r="A37" s="103">
        <v>35</v>
      </c>
      <c r="B37" s="103">
        <v>745</v>
      </c>
      <c r="C37" s="104" t="s">
        <v>93</v>
      </c>
      <c r="D37" s="104" t="s">
        <v>41</v>
      </c>
      <c r="E37" s="147">
        <v>1</v>
      </c>
      <c r="F37" s="147">
        <v>1</v>
      </c>
      <c r="G37" s="148" t="s">
        <v>73</v>
      </c>
      <c r="H37" s="29">
        <v>100</v>
      </c>
      <c r="I37" s="28">
        <f>H37*3</f>
        <v>300</v>
      </c>
      <c r="J37" s="30">
        <v>9049.711445</v>
      </c>
      <c r="K37" s="30">
        <f>J37*3</f>
        <v>27149.134335</v>
      </c>
      <c r="L37" s="30">
        <f>J37*N37</f>
        <v>1925.56366484918</v>
      </c>
      <c r="M37" s="30">
        <f>L37*3</f>
        <v>5776.69099454754</v>
      </c>
      <c r="N37" s="46">
        <v>0.21277625</v>
      </c>
      <c r="O37" s="47">
        <f>J37*1.2</f>
        <v>10859.653734</v>
      </c>
      <c r="P37" s="47">
        <f>O37*3</f>
        <v>32578.961202</v>
      </c>
      <c r="Q37" s="47">
        <f>O37*S37</f>
        <v>2148.92904997169</v>
      </c>
      <c r="R37" s="47">
        <f>Q37*3</f>
        <v>6446.78714991506</v>
      </c>
      <c r="S37" s="48">
        <f>N37*0.93</f>
        <v>0.1978819125</v>
      </c>
      <c r="T37" s="164">
        <v>4</v>
      </c>
      <c r="U37" s="165">
        <v>28395.08</v>
      </c>
      <c r="V37" s="165">
        <v>5837.66</v>
      </c>
      <c r="W37" s="166">
        <f>U37/K37</f>
        <v>1.04589264798008</v>
      </c>
      <c r="X37" s="166">
        <f>V37/M37</f>
        <v>1.01055431310243</v>
      </c>
      <c r="Y37" s="183">
        <f>U37/P37</f>
        <v>0.871577206650065</v>
      </c>
      <c r="Z37" s="183">
        <f>V37/R37</f>
        <v>0.905514617475298</v>
      </c>
      <c r="AA37" s="180">
        <v>2</v>
      </c>
      <c r="AB37" s="181"/>
      <c r="AC37" s="182">
        <f>(E37*100)+(F37*50)</f>
        <v>150</v>
      </c>
    </row>
    <row r="38" customHeight="1" spans="1:29">
      <c r="A38" s="103">
        <v>36</v>
      </c>
      <c r="B38" s="103">
        <v>373</v>
      </c>
      <c r="C38" s="104" t="s">
        <v>94</v>
      </c>
      <c r="D38" s="104" t="s">
        <v>50</v>
      </c>
      <c r="E38" s="147">
        <v>3</v>
      </c>
      <c r="F38" s="147">
        <v>1</v>
      </c>
      <c r="G38" s="149" t="s">
        <v>95</v>
      </c>
      <c r="H38" s="34">
        <v>200</v>
      </c>
      <c r="I38" s="33">
        <f>H38*3</f>
        <v>600</v>
      </c>
      <c r="J38" s="30">
        <v>16000</v>
      </c>
      <c r="K38" s="30">
        <f>J38*3</f>
        <v>48000</v>
      </c>
      <c r="L38" s="30">
        <f>J38*N38</f>
        <v>4031.04</v>
      </c>
      <c r="M38" s="30">
        <f>L38*3</f>
        <v>12093.12</v>
      </c>
      <c r="N38" s="46">
        <v>0.25194</v>
      </c>
      <c r="O38" s="47">
        <f>J38*1.2</f>
        <v>19200</v>
      </c>
      <c r="P38" s="47">
        <f>O38*3</f>
        <v>57600</v>
      </c>
      <c r="Q38" s="47">
        <f>O38*S38</f>
        <v>4498.64064</v>
      </c>
      <c r="R38" s="47">
        <f>Q38*3</f>
        <v>13495.92192</v>
      </c>
      <c r="S38" s="48">
        <f>N38*0.93</f>
        <v>0.2343042</v>
      </c>
      <c r="T38" s="164">
        <v>10</v>
      </c>
      <c r="U38" s="165">
        <v>50125.85</v>
      </c>
      <c r="V38" s="165">
        <v>10424.37</v>
      </c>
      <c r="W38" s="166">
        <f>U38/K38</f>
        <v>1.04428854166667</v>
      </c>
      <c r="X38" s="167">
        <f>V38/M38</f>
        <v>0.862008315471938</v>
      </c>
      <c r="Y38" s="183">
        <f>U38/P38</f>
        <v>0.870240451388889</v>
      </c>
      <c r="Z38" s="183">
        <f>V38/R38</f>
        <v>0.772408884831486</v>
      </c>
      <c r="AA38" s="180">
        <v>4</v>
      </c>
      <c r="AB38" s="181"/>
      <c r="AC38" s="182"/>
    </row>
    <row r="39" customHeight="1" spans="1:29">
      <c r="A39" s="103">
        <v>37</v>
      </c>
      <c r="B39" s="103">
        <v>549</v>
      </c>
      <c r="C39" s="104" t="s">
        <v>96</v>
      </c>
      <c r="D39" s="104" t="s">
        <v>27</v>
      </c>
      <c r="E39" s="147">
        <v>3</v>
      </c>
      <c r="F39" s="147">
        <v>1</v>
      </c>
      <c r="G39" s="148" t="s">
        <v>56</v>
      </c>
      <c r="H39" s="29">
        <v>150</v>
      </c>
      <c r="I39" s="28">
        <f>H39*3</f>
        <v>450</v>
      </c>
      <c r="J39" s="30">
        <v>12493.01672</v>
      </c>
      <c r="K39" s="30">
        <f>J39*3</f>
        <v>37479.05016</v>
      </c>
      <c r="L39" s="30">
        <f>J39*N39</f>
        <v>2923.53456820572</v>
      </c>
      <c r="M39" s="30">
        <f>L39*3</f>
        <v>8770.60370461716</v>
      </c>
      <c r="N39" s="46">
        <v>0.2340135</v>
      </c>
      <c r="O39" s="47">
        <f>J39*1.2</f>
        <v>14991.620064</v>
      </c>
      <c r="P39" s="47">
        <f>O39*3</f>
        <v>44974.860192</v>
      </c>
      <c r="Q39" s="47">
        <f>O39*S39</f>
        <v>3262.66457811758</v>
      </c>
      <c r="R39" s="47">
        <f>Q39*3</f>
        <v>9787.99373435275</v>
      </c>
      <c r="S39" s="48">
        <f>N39*0.93</f>
        <v>0.217632555</v>
      </c>
      <c r="T39" s="164">
        <v>4</v>
      </c>
      <c r="U39" s="165">
        <v>39086.21</v>
      </c>
      <c r="V39" s="165">
        <v>7615.97</v>
      </c>
      <c r="W39" s="166">
        <f>U39/K39</f>
        <v>1.04288155204411</v>
      </c>
      <c r="X39" s="167">
        <f>V39/M39</f>
        <v>0.868351855413406</v>
      </c>
      <c r="Y39" s="183">
        <f>U39/P39</f>
        <v>0.869067960036762</v>
      </c>
      <c r="Z39" s="183">
        <f>V39/R39</f>
        <v>0.778093060406277</v>
      </c>
      <c r="AA39" s="180"/>
      <c r="AB39" s="181">
        <f>(AA39-E39)*30</f>
        <v>-90</v>
      </c>
      <c r="AC39" s="182"/>
    </row>
    <row r="40" customHeight="1" spans="1:29">
      <c r="A40" s="103">
        <v>38</v>
      </c>
      <c r="B40" s="103">
        <v>343</v>
      </c>
      <c r="C40" s="104" t="s">
        <v>97</v>
      </c>
      <c r="D40" s="104" t="s">
        <v>41</v>
      </c>
      <c r="E40" s="147">
        <v>3</v>
      </c>
      <c r="F40" s="147">
        <v>2</v>
      </c>
      <c r="G40" s="148" t="s">
        <v>66</v>
      </c>
      <c r="H40" s="29">
        <v>200</v>
      </c>
      <c r="I40" s="28">
        <f>H40*3</f>
        <v>600</v>
      </c>
      <c r="J40" s="30">
        <v>27000</v>
      </c>
      <c r="K40" s="30">
        <f>J40*3</f>
        <v>81000</v>
      </c>
      <c r="L40" s="30">
        <f>J40*N40</f>
        <v>5710.07475</v>
      </c>
      <c r="M40" s="30">
        <f>L40*3</f>
        <v>17130.22425</v>
      </c>
      <c r="N40" s="46">
        <v>0.21148425</v>
      </c>
      <c r="O40" s="47">
        <f>J40*1.2</f>
        <v>32400</v>
      </c>
      <c r="P40" s="47">
        <f>O40*3</f>
        <v>97200</v>
      </c>
      <c r="Q40" s="47">
        <f>O40*S40</f>
        <v>6372.443421</v>
      </c>
      <c r="R40" s="47">
        <f>Q40*3</f>
        <v>19117.330263</v>
      </c>
      <c r="S40" s="48">
        <f>N40*0.93</f>
        <v>0.1966803525</v>
      </c>
      <c r="T40" s="164">
        <v>14</v>
      </c>
      <c r="U40" s="165">
        <v>84415.45</v>
      </c>
      <c r="V40" s="165">
        <v>16835.54</v>
      </c>
      <c r="W40" s="166">
        <f>U40/K40</f>
        <v>1.04216604938272</v>
      </c>
      <c r="X40" s="167">
        <f>V40/M40</f>
        <v>0.982797408504445</v>
      </c>
      <c r="Y40" s="183">
        <f>U40/P40</f>
        <v>0.86847170781893</v>
      </c>
      <c r="Z40" s="183">
        <f>V40/R40</f>
        <v>0.880642839161689</v>
      </c>
      <c r="AA40" s="180">
        <v>4</v>
      </c>
      <c r="AB40" s="181"/>
      <c r="AC40" s="182"/>
    </row>
    <row r="41" customHeight="1" spans="1:29">
      <c r="A41" s="103">
        <v>39</v>
      </c>
      <c r="B41" s="103">
        <v>724</v>
      </c>
      <c r="C41" s="104" t="s">
        <v>98</v>
      </c>
      <c r="D41" s="104" t="s">
        <v>34</v>
      </c>
      <c r="E41" s="147">
        <v>2</v>
      </c>
      <c r="F41" s="147">
        <v>2</v>
      </c>
      <c r="G41" s="148" t="s">
        <v>82</v>
      </c>
      <c r="H41" s="29">
        <v>200</v>
      </c>
      <c r="I41" s="28">
        <f>H41*3</f>
        <v>600</v>
      </c>
      <c r="J41" s="30">
        <v>14491.71086</v>
      </c>
      <c r="K41" s="30">
        <f>J41*3</f>
        <v>43475.13258</v>
      </c>
      <c r="L41" s="30">
        <f>J41*N41</f>
        <v>3549.23374234918</v>
      </c>
      <c r="M41" s="30">
        <f>L41*3</f>
        <v>10647.7012270476</v>
      </c>
      <c r="N41" s="46">
        <v>0.24491475</v>
      </c>
      <c r="O41" s="47">
        <f>J41*1.2</f>
        <v>17390.053032</v>
      </c>
      <c r="P41" s="47">
        <f>O41*3</f>
        <v>52170.159096</v>
      </c>
      <c r="Q41" s="47">
        <f>O41*S41</f>
        <v>3960.94485646169</v>
      </c>
      <c r="R41" s="47">
        <f>Q41*3</f>
        <v>11882.8345693851</v>
      </c>
      <c r="S41" s="48">
        <f>N41*0.93</f>
        <v>0.2277707175</v>
      </c>
      <c r="T41" s="164">
        <v>10</v>
      </c>
      <c r="U41" s="165">
        <v>45256.75</v>
      </c>
      <c r="V41" s="165">
        <v>9122.72</v>
      </c>
      <c r="W41" s="166">
        <f>U41/K41</f>
        <v>1.04098014920878</v>
      </c>
      <c r="X41" s="167">
        <f>V41/M41</f>
        <v>0.856778360462091</v>
      </c>
      <c r="Y41" s="183">
        <f>U41/P41</f>
        <v>0.867483457673985</v>
      </c>
      <c r="Z41" s="183">
        <f>V41/R41</f>
        <v>0.767722545216928</v>
      </c>
      <c r="AA41" s="180"/>
      <c r="AB41" s="181">
        <f>(AA41-E41)*30</f>
        <v>-60</v>
      </c>
      <c r="AC41" s="182"/>
    </row>
    <row r="42" customHeight="1" spans="1:29">
      <c r="A42" s="103">
        <v>40</v>
      </c>
      <c r="B42" s="103">
        <v>329</v>
      </c>
      <c r="C42" s="104" t="s">
        <v>99</v>
      </c>
      <c r="D42" s="104" t="s">
        <v>38</v>
      </c>
      <c r="E42" s="147">
        <v>2</v>
      </c>
      <c r="F42" s="147">
        <v>2</v>
      </c>
      <c r="G42" s="148" t="s">
        <v>73</v>
      </c>
      <c r="H42" s="29">
        <v>100</v>
      </c>
      <c r="I42" s="28">
        <f>H42*3</f>
        <v>300</v>
      </c>
      <c r="J42" s="30">
        <v>8392.97373066667</v>
      </c>
      <c r="K42" s="30">
        <f>J42*3</f>
        <v>25178.921192</v>
      </c>
      <c r="L42" s="30">
        <f>J42*N42</f>
        <v>1813.61251453857</v>
      </c>
      <c r="M42" s="30">
        <f>L42*3</f>
        <v>5440.83754361571</v>
      </c>
      <c r="N42" s="46">
        <v>0.216087</v>
      </c>
      <c r="O42" s="47">
        <f>J42*1.2</f>
        <v>10071.5684768</v>
      </c>
      <c r="P42" s="47">
        <f>O42*3</f>
        <v>30214.7054304</v>
      </c>
      <c r="Q42" s="47">
        <f>O42*S42</f>
        <v>2023.99156622504</v>
      </c>
      <c r="R42" s="47">
        <f>Q42*3</f>
        <v>6071.97469867513</v>
      </c>
      <c r="S42" s="48">
        <f>N42*0.93</f>
        <v>0.20096091</v>
      </c>
      <c r="T42" s="164">
        <v>4</v>
      </c>
      <c r="U42" s="165">
        <v>26117.51</v>
      </c>
      <c r="V42" s="165">
        <v>4187.11</v>
      </c>
      <c r="W42" s="166">
        <f>U42/K42</f>
        <v>1.03727676816822</v>
      </c>
      <c r="X42" s="167">
        <f>V42/M42</f>
        <v>0.769570854934488</v>
      </c>
      <c r="Y42" s="183">
        <f>U42/P42</f>
        <v>0.864397306806847</v>
      </c>
      <c r="Z42" s="183">
        <f>V42/R42</f>
        <v>0.689579619116925</v>
      </c>
      <c r="AA42" s="180">
        <v>2</v>
      </c>
      <c r="AB42" s="181"/>
      <c r="AC42" s="182"/>
    </row>
    <row r="43" customHeight="1" spans="1:29">
      <c r="A43" s="103">
        <v>41</v>
      </c>
      <c r="B43" s="103">
        <v>355</v>
      </c>
      <c r="C43" s="104" t="s">
        <v>100</v>
      </c>
      <c r="D43" s="104" t="s">
        <v>50</v>
      </c>
      <c r="E43" s="147">
        <v>3</v>
      </c>
      <c r="F43" s="147">
        <v>1</v>
      </c>
      <c r="G43" s="149" t="s">
        <v>68</v>
      </c>
      <c r="H43" s="34">
        <v>150</v>
      </c>
      <c r="I43" s="33">
        <f>H43*3</f>
        <v>450</v>
      </c>
      <c r="J43" s="30">
        <v>12797.2807333333</v>
      </c>
      <c r="K43" s="30">
        <f>J43*3</f>
        <v>38391.8421999999</v>
      </c>
      <c r="L43" s="30">
        <f>J43*N43</f>
        <v>2554.51639630359</v>
      </c>
      <c r="M43" s="30">
        <f>L43*3</f>
        <v>7663.54918891078</v>
      </c>
      <c r="N43" s="46">
        <v>0.199614</v>
      </c>
      <c r="O43" s="47">
        <f>J43*1.2</f>
        <v>15356.73688</v>
      </c>
      <c r="P43" s="47">
        <f>O43*3</f>
        <v>46070.2106399999</v>
      </c>
      <c r="Q43" s="47">
        <f>O43*S43</f>
        <v>2850.84029827481</v>
      </c>
      <c r="R43" s="47">
        <f>Q43*3</f>
        <v>8552.52089482443</v>
      </c>
      <c r="S43" s="48">
        <f>N43*0.93</f>
        <v>0.18564102</v>
      </c>
      <c r="T43" s="164">
        <v>10</v>
      </c>
      <c r="U43" s="165">
        <v>39638.47</v>
      </c>
      <c r="V43" s="165">
        <v>7475.74</v>
      </c>
      <c r="W43" s="166">
        <f>U43/K43</f>
        <v>1.032471163887</v>
      </c>
      <c r="X43" s="167">
        <f>V43/M43</f>
        <v>0.975493184126417</v>
      </c>
      <c r="Y43" s="183">
        <f>U43/P43</f>
        <v>0.860392636572501</v>
      </c>
      <c r="Z43" s="183">
        <f>V43/R43</f>
        <v>0.874097835238725</v>
      </c>
      <c r="AA43" s="180">
        <v>4</v>
      </c>
      <c r="AB43" s="181"/>
      <c r="AC43" s="182"/>
    </row>
    <row r="44" customHeight="1" spans="1:29">
      <c r="A44" s="103">
        <v>42</v>
      </c>
      <c r="B44" s="103">
        <v>365</v>
      </c>
      <c r="C44" s="104" t="s">
        <v>101</v>
      </c>
      <c r="D44" s="104" t="s">
        <v>41</v>
      </c>
      <c r="E44" s="147">
        <v>2</v>
      </c>
      <c r="F44" s="147">
        <v>2</v>
      </c>
      <c r="G44" s="148" t="s">
        <v>102</v>
      </c>
      <c r="H44" s="29">
        <v>200</v>
      </c>
      <c r="I44" s="28">
        <f>H44*3</f>
        <v>600</v>
      </c>
      <c r="J44" s="30">
        <v>19500</v>
      </c>
      <c r="K44" s="30">
        <f>J44*3</f>
        <v>58500</v>
      </c>
      <c r="L44" s="30">
        <f>J44*N44</f>
        <v>4133.390625</v>
      </c>
      <c r="M44" s="30">
        <f>L44*3</f>
        <v>12400.171875</v>
      </c>
      <c r="N44" s="46">
        <v>0.21196875</v>
      </c>
      <c r="O44" s="47">
        <f>J44*1.2</f>
        <v>23400</v>
      </c>
      <c r="P44" s="47">
        <f>O44*3</f>
        <v>70200</v>
      </c>
      <c r="Q44" s="47">
        <f>O44*S44</f>
        <v>4612.8639375</v>
      </c>
      <c r="R44" s="47">
        <f>Q44*3</f>
        <v>13838.5918125</v>
      </c>
      <c r="S44" s="48">
        <f>N44*0.93</f>
        <v>0.1971309375</v>
      </c>
      <c r="T44" s="164">
        <v>14</v>
      </c>
      <c r="U44" s="165">
        <v>60247.01</v>
      </c>
      <c r="V44" s="165">
        <v>13602.77</v>
      </c>
      <c r="W44" s="166">
        <f>U44/K44</f>
        <v>1.02986341880342</v>
      </c>
      <c r="X44" s="166">
        <f>V44/M44</f>
        <v>1.09698237549631</v>
      </c>
      <c r="Y44" s="183">
        <f>U44/P44</f>
        <v>0.858219515669516</v>
      </c>
      <c r="Z44" s="183">
        <f>V44/R44</f>
        <v>0.982959117828232</v>
      </c>
      <c r="AA44" s="180">
        <v>9</v>
      </c>
      <c r="AB44" s="181"/>
      <c r="AC44" s="182">
        <f>(E44*100)+(F44*50)</f>
        <v>300</v>
      </c>
    </row>
    <row r="45" customHeight="1" spans="1:29">
      <c r="A45" s="103">
        <v>43</v>
      </c>
      <c r="B45" s="103">
        <v>341</v>
      </c>
      <c r="C45" s="104" t="s">
        <v>103</v>
      </c>
      <c r="D45" s="104" t="s">
        <v>27</v>
      </c>
      <c r="E45" s="147">
        <v>5</v>
      </c>
      <c r="F45" s="147">
        <v>1</v>
      </c>
      <c r="G45" s="148" t="s">
        <v>66</v>
      </c>
      <c r="H45" s="29">
        <v>200</v>
      </c>
      <c r="I45" s="28">
        <f>H45*3</f>
        <v>600</v>
      </c>
      <c r="J45" s="30">
        <v>37000</v>
      </c>
      <c r="K45" s="30">
        <f>J45*3</f>
        <v>111000</v>
      </c>
      <c r="L45" s="30">
        <f>J45*N45</f>
        <v>7914.54975</v>
      </c>
      <c r="M45" s="30">
        <f>L45*3</f>
        <v>23743.64925</v>
      </c>
      <c r="N45" s="46">
        <v>0.21390675</v>
      </c>
      <c r="O45" s="47">
        <f>J45*1.2</f>
        <v>44400</v>
      </c>
      <c r="P45" s="47">
        <f>O45*3</f>
        <v>133200</v>
      </c>
      <c r="Q45" s="47">
        <f>O45*S45</f>
        <v>8832.637521</v>
      </c>
      <c r="R45" s="47">
        <f>Q45*3</f>
        <v>26497.912563</v>
      </c>
      <c r="S45" s="48">
        <f>N45*0.93</f>
        <v>0.1989332775</v>
      </c>
      <c r="T45" s="164">
        <v>14</v>
      </c>
      <c r="U45" s="165">
        <v>114289.21</v>
      </c>
      <c r="V45" s="165">
        <v>26078.17</v>
      </c>
      <c r="W45" s="166">
        <f>U45/K45</f>
        <v>1.02963252252252</v>
      </c>
      <c r="X45" s="166">
        <f>V45/M45</f>
        <v>1.09832190180286</v>
      </c>
      <c r="Y45" s="183">
        <f>U45/P45</f>
        <v>0.858027102102102</v>
      </c>
      <c r="Z45" s="183">
        <f>V45/R45</f>
        <v>0.984159410217614</v>
      </c>
      <c r="AA45" s="180">
        <v>10</v>
      </c>
      <c r="AB45" s="181"/>
      <c r="AC45" s="182">
        <f>(E45*100)+(F45*50)</f>
        <v>550</v>
      </c>
    </row>
    <row r="46" customHeight="1" spans="1:29">
      <c r="A46" s="103">
        <v>44</v>
      </c>
      <c r="B46" s="103">
        <v>752</v>
      </c>
      <c r="C46" s="104" t="s">
        <v>104</v>
      </c>
      <c r="D46" s="104" t="s">
        <v>41</v>
      </c>
      <c r="E46" s="147">
        <v>3</v>
      </c>
      <c r="F46" s="147">
        <v>1</v>
      </c>
      <c r="G46" s="149" t="s">
        <v>77</v>
      </c>
      <c r="H46" s="34">
        <v>100</v>
      </c>
      <c r="I46" s="33">
        <f>H46*3</f>
        <v>300</v>
      </c>
      <c r="J46" s="30">
        <v>7091.87199533333</v>
      </c>
      <c r="K46" s="30">
        <f>J46*3</f>
        <v>21275.615986</v>
      </c>
      <c r="L46" s="30">
        <f>J46*N46</f>
        <v>1329.73663693299</v>
      </c>
      <c r="M46" s="30">
        <f>L46*3</f>
        <v>3989.20991079898</v>
      </c>
      <c r="N46" s="46">
        <v>0.1875015</v>
      </c>
      <c r="O46" s="47">
        <f>J46*1.2</f>
        <v>8510.2463944</v>
      </c>
      <c r="P46" s="47">
        <f>O46*3</f>
        <v>25530.7391832</v>
      </c>
      <c r="Q46" s="47">
        <f>O46*S46</f>
        <v>1483.98608681722</v>
      </c>
      <c r="R46" s="47">
        <f>Q46*3</f>
        <v>4451.95826045166</v>
      </c>
      <c r="S46" s="48">
        <f>N46*0.93</f>
        <v>0.174376395</v>
      </c>
      <c r="T46" s="164">
        <v>4</v>
      </c>
      <c r="U46" s="165">
        <v>21905.11</v>
      </c>
      <c r="V46" s="165">
        <v>3667.79</v>
      </c>
      <c r="W46" s="166">
        <f>U46/K46</f>
        <v>1.0295875811264</v>
      </c>
      <c r="X46" s="167">
        <f>V46/M46</f>
        <v>0.919427676661266</v>
      </c>
      <c r="Y46" s="183">
        <f>U46/P46</f>
        <v>0.857989650938671</v>
      </c>
      <c r="Z46" s="183">
        <f>V46/R46</f>
        <v>0.823859925323715</v>
      </c>
      <c r="AA46" s="180"/>
      <c r="AB46" s="181">
        <f>(AA46-E46)*30</f>
        <v>-90</v>
      </c>
      <c r="AC46" s="182"/>
    </row>
    <row r="47" customHeight="1" spans="1:29">
      <c r="A47" s="103">
        <v>45</v>
      </c>
      <c r="B47" s="103">
        <v>311</v>
      </c>
      <c r="C47" s="104" t="s">
        <v>105</v>
      </c>
      <c r="D47" s="104" t="s">
        <v>41</v>
      </c>
      <c r="E47" s="147">
        <v>2</v>
      </c>
      <c r="F47" s="147">
        <v>0</v>
      </c>
      <c r="G47" s="149" t="s">
        <v>92</v>
      </c>
      <c r="H47" s="34">
        <v>150</v>
      </c>
      <c r="I47" s="33">
        <f>H47*3</f>
        <v>450</v>
      </c>
      <c r="J47" s="30">
        <v>10194.25452</v>
      </c>
      <c r="K47" s="30">
        <f>J47*3</f>
        <v>30582.76356</v>
      </c>
      <c r="L47" s="30">
        <f>J47*N47</f>
        <v>1888.38880441206</v>
      </c>
      <c r="M47" s="30">
        <f>L47*3</f>
        <v>5665.16641323618</v>
      </c>
      <c r="N47" s="46">
        <v>0.1852405</v>
      </c>
      <c r="O47" s="47">
        <f>J47*1.2</f>
        <v>12233.105424</v>
      </c>
      <c r="P47" s="47">
        <f>O47*3</f>
        <v>36699.316272</v>
      </c>
      <c r="Q47" s="47">
        <f>O47*S47</f>
        <v>2107.44190572386</v>
      </c>
      <c r="R47" s="47">
        <f>Q47*3</f>
        <v>6322.32571717158</v>
      </c>
      <c r="S47" s="48">
        <f>N47*0.93</f>
        <v>0.172273665</v>
      </c>
      <c r="T47" s="164">
        <v>4</v>
      </c>
      <c r="U47" s="169">
        <v>31307.72</v>
      </c>
      <c r="V47" s="169">
        <v>5703.92</v>
      </c>
      <c r="W47" s="170">
        <f>U47/K47</f>
        <v>1.02370473938948</v>
      </c>
      <c r="X47" s="170">
        <f>V47/M47</f>
        <v>1.00684067932643</v>
      </c>
      <c r="Y47" s="185">
        <f>U47/P47</f>
        <v>0.85308728282457</v>
      </c>
      <c r="Z47" s="185">
        <f>V47/R47</f>
        <v>0.902186988643756</v>
      </c>
      <c r="AA47" s="180">
        <v>14</v>
      </c>
      <c r="AB47" s="181"/>
      <c r="AC47" s="182">
        <f>(E47*100)+(F47*50)</f>
        <v>200</v>
      </c>
    </row>
    <row r="48" customHeight="1" spans="1:29">
      <c r="A48" s="103">
        <v>46</v>
      </c>
      <c r="B48" s="103">
        <v>587</v>
      </c>
      <c r="C48" s="104" t="s">
        <v>106</v>
      </c>
      <c r="D48" s="104" t="s">
        <v>38</v>
      </c>
      <c r="E48" s="147">
        <v>3</v>
      </c>
      <c r="F48" s="147">
        <v>0</v>
      </c>
      <c r="G48" s="148" t="s">
        <v>107</v>
      </c>
      <c r="H48" s="29">
        <v>150</v>
      </c>
      <c r="I48" s="28">
        <f>H48*3</f>
        <v>450</v>
      </c>
      <c r="J48" s="30">
        <v>10561.6677166667</v>
      </c>
      <c r="K48" s="30">
        <f>J48*3</f>
        <v>31685.0031500001</v>
      </c>
      <c r="L48" s="30">
        <f>J48*N48</f>
        <v>2502.27559626653</v>
      </c>
      <c r="M48" s="30">
        <f>L48*3</f>
        <v>7506.8267887996</v>
      </c>
      <c r="N48" s="46">
        <v>0.2369205</v>
      </c>
      <c r="O48" s="47">
        <f>J48*1.2</f>
        <v>12674.00126</v>
      </c>
      <c r="P48" s="47">
        <f>O48*3</f>
        <v>38022.0037800001</v>
      </c>
      <c r="Q48" s="47">
        <f>O48*S48</f>
        <v>2792.53956543345</v>
      </c>
      <c r="R48" s="47">
        <f>Q48*3</f>
        <v>8377.61869630035</v>
      </c>
      <c r="S48" s="48">
        <f>N48*0.93</f>
        <v>0.220336065</v>
      </c>
      <c r="T48" s="164">
        <v>4</v>
      </c>
      <c r="U48" s="165">
        <v>32433.89</v>
      </c>
      <c r="V48" s="165">
        <v>8217.56</v>
      </c>
      <c r="W48" s="166">
        <f>U48/K48</f>
        <v>1.02363537243328</v>
      </c>
      <c r="X48" s="166">
        <f>V48/M48</f>
        <v>1.09467824837265</v>
      </c>
      <c r="Y48" s="183">
        <f>U48/P48</f>
        <v>0.853029477027733</v>
      </c>
      <c r="Z48" s="183">
        <f>V48/R48</f>
        <v>0.980894487789109</v>
      </c>
      <c r="AA48" s="180">
        <v>4</v>
      </c>
      <c r="AB48" s="181"/>
      <c r="AC48" s="182">
        <f>(E48*100)+(F48*50)</f>
        <v>300</v>
      </c>
    </row>
    <row r="49" customHeight="1" spans="1:29">
      <c r="A49" s="103">
        <v>47</v>
      </c>
      <c r="B49" s="103">
        <v>103199</v>
      </c>
      <c r="C49" s="104" t="s">
        <v>108</v>
      </c>
      <c r="D49" s="104" t="s">
        <v>41</v>
      </c>
      <c r="E49" s="147">
        <v>2</v>
      </c>
      <c r="F49" s="147">
        <v>1</v>
      </c>
      <c r="G49" s="149" t="s">
        <v>62</v>
      </c>
      <c r="H49" s="34">
        <v>150</v>
      </c>
      <c r="I49" s="33">
        <f>H49*3</f>
        <v>450</v>
      </c>
      <c r="J49" s="30">
        <v>10892.5629266667</v>
      </c>
      <c r="K49" s="30">
        <f>J49*3</f>
        <v>32677.6887800001</v>
      </c>
      <c r="L49" s="30">
        <f>J49*N49</f>
        <v>2607.05868855719</v>
      </c>
      <c r="M49" s="30">
        <f>L49*3</f>
        <v>7821.17606567156</v>
      </c>
      <c r="N49" s="46">
        <v>0.239343</v>
      </c>
      <c r="O49" s="47">
        <f>J49*1.2</f>
        <v>13071.075512</v>
      </c>
      <c r="P49" s="47">
        <f>O49*3</f>
        <v>39213.2265360001</v>
      </c>
      <c r="Q49" s="47">
        <f>O49*S49</f>
        <v>2909.47749642982</v>
      </c>
      <c r="R49" s="47">
        <f>Q49*3</f>
        <v>8728.43248928947</v>
      </c>
      <c r="S49" s="48">
        <f>N49*0.93</f>
        <v>0.22258899</v>
      </c>
      <c r="T49" s="164">
        <v>4</v>
      </c>
      <c r="U49" s="165">
        <v>33412.12</v>
      </c>
      <c r="V49" s="165">
        <v>5442.07</v>
      </c>
      <c r="W49" s="166">
        <f>U49/K49</f>
        <v>1.0224750050392</v>
      </c>
      <c r="X49" s="167">
        <f>V49/M49</f>
        <v>0.695812235181119</v>
      </c>
      <c r="Y49" s="183">
        <f>U49/P49</f>
        <v>0.852062504199333</v>
      </c>
      <c r="Z49" s="183">
        <f>V49/R49</f>
        <v>0.623487665932902</v>
      </c>
      <c r="AA49" s="180">
        <v>2</v>
      </c>
      <c r="AB49" s="181"/>
      <c r="AC49" s="182"/>
    </row>
    <row r="50" customHeight="1" spans="1:29">
      <c r="A50" s="103">
        <v>48</v>
      </c>
      <c r="B50" s="103">
        <v>308</v>
      </c>
      <c r="C50" s="104" t="s">
        <v>109</v>
      </c>
      <c r="D50" s="104" t="s">
        <v>50</v>
      </c>
      <c r="E50" s="147">
        <v>3</v>
      </c>
      <c r="F50" s="147">
        <v>3</v>
      </c>
      <c r="G50" s="149" t="s">
        <v>48</v>
      </c>
      <c r="H50" s="34">
        <v>150</v>
      </c>
      <c r="I50" s="33">
        <f>H50*3</f>
        <v>450</v>
      </c>
      <c r="J50" s="30">
        <v>11149.78566</v>
      </c>
      <c r="K50" s="30">
        <f>J50*3</f>
        <v>33449.35698</v>
      </c>
      <c r="L50" s="30">
        <f>J50*N50</f>
        <v>3324.97479422218</v>
      </c>
      <c r="M50" s="30">
        <f>L50*3</f>
        <v>9974.92438266656</v>
      </c>
      <c r="N50" s="46">
        <v>0.29820975</v>
      </c>
      <c r="O50" s="47">
        <f>J50*1.2</f>
        <v>13379.742792</v>
      </c>
      <c r="P50" s="47">
        <f>O50*3</f>
        <v>40139.228376</v>
      </c>
      <c r="Q50" s="47">
        <f>O50*S50</f>
        <v>3710.67187035196</v>
      </c>
      <c r="R50" s="47">
        <f>Q50*3</f>
        <v>11132.0156110559</v>
      </c>
      <c r="S50" s="48">
        <f>N50*0.93</f>
        <v>0.2773350675</v>
      </c>
      <c r="T50" s="164">
        <v>10</v>
      </c>
      <c r="U50" s="165">
        <v>34198.15</v>
      </c>
      <c r="V50" s="165">
        <v>8521.31</v>
      </c>
      <c r="W50" s="166">
        <f>U50/K50</f>
        <v>1.0223858718853</v>
      </c>
      <c r="X50" s="167">
        <f>V50/M50</f>
        <v>0.854273142642314</v>
      </c>
      <c r="Y50" s="183">
        <f>U50/P50</f>
        <v>0.851988226571085</v>
      </c>
      <c r="Z50" s="183">
        <f>V50/R50</f>
        <v>0.765477726382002</v>
      </c>
      <c r="AA50" s="180">
        <v>4</v>
      </c>
      <c r="AB50" s="181"/>
      <c r="AC50" s="182"/>
    </row>
    <row r="51" customHeight="1" spans="1:29">
      <c r="A51" s="103">
        <v>49</v>
      </c>
      <c r="B51" s="103">
        <v>104428</v>
      </c>
      <c r="C51" s="104" t="s">
        <v>110</v>
      </c>
      <c r="D51" s="104" t="s">
        <v>38</v>
      </c>
      <c r="E51" s="147">
        <v>3</v>
      </c>
      <c r="F51" s="147">
        <v>1</v>
      </c>
      <c r="G51" s="148" t="s">
        <v>111</v>
      </c>
      <c r="H51" s="29">
        <v>100</v>
      </c>
      <c r="I51" s="28">
        <f>H51*3</f>
        <v>300</v>
      </c>
      <c r="J51" s="30">
        <v>11249.9608333333</v>
      </c>
      <c r="K51" s="30">
        <f>J51*3</f>
        <v>33749.8824999999</v>
      </c>
      <c r="L51" s="30">
        <f>J51*N51</f>
        <v>2618.10776007458</v>
      </c>
      <c r="M51" s="30">
        <f>L51*3</f>
        <v>7854.32328022373</v>
      </c>
      <c r="N51" s="46">
        <v>0.2327215</v>
      </c>
      <c r="O51" s="47">
        <f>J51*1.2</f>
        <v>13499.953</v>
      </c>
      <c r="P51" s="47">
        <f>O51*3</f>
        <v>40499.8589999999</v>
      </c>
      <c r="Q51" s="47">
        <f>O51*S51</f>
        <v>2921.80826024323</v>
      </c>
      <c r="R51" s="47">
        <f>Q51*3</f>
        <v>8765.42478072968</v>
      </c>
      <c r="S51" s="48">
        <f>N51*0.93</f>
        <v>0.216430995</v>
      </c>
      <c r="T51" s="164">
        <v>4</v>
      </c>
      <c r="U51" s="165">
        <v>34456.36</v>
      </c>
      <c r="V51" s="165">
        <v>7109.96</v>
      </c>
      <c r="W51" s="166">
        <f>U51/K51</f>
        <v>1.02093273954361</v>
      </c>
      <c r="X51" s="167">
        <f>V51/M51</f>
        <v>0.905228846118679</v>
      </c>
      <c r="Y51" s="183">
        <f>U51/P51</f>
        <v>0.850777282953012</v>
      </c>
      <c r="Z51" s="183">
        <f>V51/R51</f>
        <v>0.811136958887705</v>
      </c>
      <c r="AA51" s="180"/>
      <c r="AB51" s="181">
        <f>(AA51-E51)*30</f>
        <v>-90</v>
      </c>
      <c r="AC51" s="182"/>
    </row>
    <row r="52" customHeight="1" spans="1:29">
      <c r="A52" s="103">
        <v>50</v>
      </c>
      <c r="B52" s="103">
        <v>106569</v>
      </c>
      <c r="C52" s="104" t="s">
        <v>112</v>
      </c>
      <c r="D52" s="104" t="s">
        <v>41</v>
      </c>
      <c r="E52" s="147">
        <v>2</v>
      </c>
      <c r="F52" s="147">
        <v>1</v>
      </c>
      <c r="G52" s="149" t="s">
        <v>30</v>
      </c>
      <c r="H52" s="34">
        <v>150</v>
      </c>
      <c r="I52" s="33">
        <f>H52*3</f>
        <v>450</v>
      </c>
      <c r="J52" s="30">
        <v>9624.005958</v>
      </c>
      <c r="K52" s="30">
        <f>J52*3</f>
        <v>28872.017874</v>
      </c>
      <c r="L52" s="30">
        <f>J52*N52</f>
        <v>2165.88494684939</v>
      </c>
      <c r="M52" s="30">
        <f>L52*3</f>
        <v>6497.65484054817</v>
      </c>
      <c r="N52" s="46">
        <v>0.22505025</v>
      </c>
      <c r="O52" s="47">
        <f>J52*1.2</f>
        <v>11548.8071496</v>
      </c>
      <c r="P52" s="47">
        <f>O52*3</f>
        <v>34646.4214488</v>
      </c>
      <c r="Q52" s="47">
        <f>O52*S52</f>
        <v>2417.12760068392</v>
      </c>
      <c r="R52" s="47">
        <f>Q52*3</f>
        <v>7251.38280205176</v>
      </c>
      <c r="S52" s="48">
        <f>N52*0.93</f>
        <v>0.2092967325</v>
      </c>
      <c r="T52" s="164">
        <v>4</v>
      </c>
      <c r="U52" s="165">
        <v>29446.56</v>
      </c>
      <c r="V52" s="165">
        <v>6656.04</v>
      </c>
      <c r="W52" s="166">
        <f>U52/K52</f>
        <v>1.01989961797985</v>
      </c>
      <c r="X52" s="166">
        <f>V52/M52</f>
        <v>1.02437574222371</v>
      </c>
      <c r="Y52" s="183">
        <f>U52/P52</f>
        <v>0.849916348316542</v>
      </c>
      <c r="Z52" s="183">
        <f>V52/R52</f>
        <v>0.91789941059472</v>
      </c>
      <c r="AA52" s="180">
        <v>5</v>
      </c>
      <c r="AB52" s="181"/>
      <c r="AC52" s="182">
        <f>(E52*100)+(F52*50)</f>
        <v>250</v>
      </c>
    </row>
    <row r="53" customHeight="1" spans="1:29">
      <c r="A53" s="103">
        <v>51</v>
      </c>
      <c r="B53" s="103">
        <v>743</v>
      </c>
      <c r="C53" s="104" t="s">
        <v>113</v>
      </c>
      <c r="D53" s="104" t="s">
        <v>34</v>
      </c>
      <c r="E53" s="147">
        <v>1</v>
      </c>
      <c r="F53" s="147">
        <v>1</v>
      </c>
      <c r="G53" s="149" t="s">
        <v>80</v>
      </c>
      <c r="H53" s="34">
        <v>100</v>
      </c>
      <c r="I53" s="33">
        <f>H53*3</f>
        <v>300</v>
      </c>
      <c r="J53" s="30">
        <v>9877.76416</v>
      </c>
      <c r="K53" s="30">
        <f>J53*3</f>
        <v>29633.29248</v>
      </c>
      <c r="L53" s="30">
        <f>J53*N53</f>
        <v>2278.02972610752</v>
      </c>
      <c r="M53" s="30">
        <f>L53*3</f>
        <v>6834.08917832256</v>
      </c>
      <c r="N53" s="46">
        <v>0.230622</v>
      </c>
      <c r="O53" s="47">
        <f>J53*1.2</f>
        <v>11853.316992</v>
      </c>
      <c r="P53" s="47">
        <f>O53*3</f>
        <v>35559.950976</v>
      </c>
      <c r="Q53" s="47">
        <f>O53*S53</f>
        <v>2542.28117433599</v>
      </c>
      <c r="R53" s="47">
        <f>Q53*3</f>
        <v>7626.84352300798</v>
      </c>
      <c r="S53" s="48">
        <f>N53*0.93</f>
        <v>0.21447846</v>
      </c>
      <c r="T53" s="164">
        <v>4</v>
      </c>
      <c r="U53" s="165">
        <v>30215.94</v>
      </c>
      <c r="V53" s="165">
        <v>5769.18</v>
      </c>
      <c r="W53" s="166">
        <f>U53/K53</f>
        <v>1.01966192316946</v>
      </c>
      <c r="X53" s="167">
        <f>V53/M53</f>
        <v>0.84417686826499</v>
      </c>
      <c r="Y53" s="183">
        <f>U53/P53</f>
        <v>0.849718269307886</v>
      </c>
      <c r="Z53" s="183">
        <f>V53/R53</f>
        <v>0.756430885542106</v>
      </c>
      <c r="AA53" s="180">
        <v>5</v>
      </c>
      <c r="AB53" s="181"/>
      <c r="AC53" s="182"/>
    </row>
    <row r="54" customHeight="1" spans="1:29">
      <c r="A54" s="103">
        <v>52</v>
      </c>
      <c r="B54" s="103">
        <v>108656</v>
      </c>
      <c r="C54" s="104" t="s">
        <v>114</v>
      </c>
      <c r="D54" s="104" t="s">
        <v>27</v>
      </c>
      <c r="E54" s="147">
        <v>3</v>
      </c>
      <c r="F54" s="147">
        <v>0</v>
      </c>
      <c r="G54" s="148" t="s">
        <v>115</v>
      </c>
      <c r="H54" s="29">
        <v>150</v>
      </c>
      <c r="I54" s="28">
        <f>H54*3</f>
        <v>450</v>
      </c>
      <c r="J54" s="30">
        <v>9731.56028666667</v>
      </c>
      <c r="K54" s="30">
        <f>J54*3</f>
        <v>29194.68086</v>
      </c>
      <c r="L54" s="30">
        <f>J54*N54</f>
        <v>1717.02433252911</v>
      </c>
      <c r="M54" s="30">
        <f>L54*3</f>
        <v>5151.07299758733</v>
      </c>
      <c r="N54" s="46">
        <v>0.17643875</v>
      </c>
      <c r="O54" s="47">
        <f>J54*1.2</f>
        <v>11677.872344</v>
      </c>
      <c r="P54" s="47">
        <f>O54*3</f>
        <v>35033.617032</v>
      </c>
      <c r="Q54" s="47">
        <f>O54*S54</f>
        <v>1916.19915510249</v>
      </c>
      <c r="R54" s="47">
        <f>Q54*3</f>
        <v>5748.59746530746</v>
      </c>
      <c r="S54" s="48">
        <f>N54*0.93</f>
        <v>0.1640880375</v>
      </c>
      <c r="T54" s="164">
        <v>4</v>
      </c>
      <c r="U54" s="165">
        <v>29760.38</v>
      </c>
      <c r="V54" s="165">
        <v>4137.57</v>
      </c>
      <c r="W54" s="166">
        <f>U54/K54</f>
        <v>1.01937678793999</v>
      </c>
      <c r="X54" s="167">
        <f>V54/M54</f>
        <v>0.803244295302739</v>
      </c>
      <c r="Y54" s="183">
        <f>U54/P54</f>
        <v>0.849480656616661</v>
      </c>
      <c r="Z54" s="183">
        <f>V54/R54</f>
        <v>0.719752952780232</v>
      </c>
      <c r="AA54" s="180">
        <v>2</v>
      </c>
      <c r="AB54" s="181">
        <f>(AA54-E54)*30</f>
        <v>-30</v>
      </c>
      <c r="AC54" s="182"/>
    </row>
    <row r="55" customHeight="1" spans="1:29">
      <c r="A55" s="103">
        <v>53</v>
      </c>
      <c r="B55" s="103">
        <v>707</v>
      </c>
      <c r="C55" s="104" t="s">
        <v>116</v>
      </c>
      <c r="D55" s="104" t="s">
        <v>34</v>
      </c>
      <c r="E55" s="147">
        <v>3</v>
      </c>
      <c r="F55" s="147">
        <v>1</v>
      </c>
      <c r="G55" s="148" t="s">
        <v>60</v>
      </c>
      <c r="H55" s="29">
        <v>200</v>
      </c>
      <c r="I55" s="28">
        <f>H55*3</f>
        <v>600</v>
      </c>
      <c r="J55" s="30">
        <v>18000</v>
      </c>
      <c r="K55" s="30">
        <f>J55*3</f>
        <v>54000</v>
      </c>
      <c r="L55" s="30">
        <f>J55*N55</f>
        <v>4552.362</v>
      </c>
      <c r="M55" s="30">
        <f>L55*3</f>
        <v>13657.086</v>
      </c>
      <c r="N55" s="46">
        <v>0.252909</v>
      </c>
      <c r="O55" s="47">
        <f>J55*1.2</f>
        <v>21600</v>
      </c>
      <c r="P55" s="47">
        <f>O55*3</f>
        <v>64800</v>
      </c>
      <c r="Q55" s="47">
        <f>O55*S55</f>
        <v>5080.435992</v>
      </c>
      <c r="R55" s="47">
        <f>Q55*3</f>
        <v>15241.307976</v>
      </c>
      <c r="S55" s="48">
        <f>N55*0.93</f>
        <v>0.23520537</v>
      </c>
      <c r="T55" s="164">
        <v>10</v>
      </c>
      <c r="U55" s="165">
        <v>54846.86</v>
      </c>
      <c r="V55" s="165">
        <v>12907.4</v>
      </c>
      <c r="W55" s="166">
        <f>U55/K55</f>
        <v>1.01568259259259</v>
      </c>
      <c r="X55" s="167">
        <f>V55/M55</f>
        <v>0.945106445108422</v>
      </c>
      <c r="Y55" s="183">
        <f>U55/P55</f>
        <v>0.846402160493827</v>
      </c>
      <c r="Z55" s="183">
        <f>V55/R55</f>
        <v>0.846869574469912</v>
      </c>
      <c r="AA55" s="180">
        <v>4</v>
      </c>
      <c r="AB55" s="181"/>
      <c r="AC55" s="182"/>
    </row>
    <row r="56" customHeight="1" spans="1:29">
      <c r="A56" s="103">
        <v>54</v>
      </c>
      <c r="B56" s="103">
        <v>52</v>
      </c>
      <c r="C56" s="104" t="s">
        <v>117</v>
      </c>
      <c r="D56" s="104" t="s">
        <v>38</v>
      </c>
      <c r="E56" s="147">
        <v>3</v>
      </c>
      <c r="F56" s="147">
        <v>1</v>
      </c>
      <c r="G56" s="149" t="s">
        <v>62</v>
      </c>
      <c r="H56" s="34">
        <v>150</v>
      </c>
      <c r="I56" s="33">
        <f>H56*3</f>
        <v>450</v>
      </c>
      <c r="J56" s="30">
        <v>10612.85355</v>
      </c>
      <c r="K56" s="30">
        <f>J56*3</f>
        <v>31838.56065</v>
      </c>
      <c r="L56" s="30">
        <f>J56*N56</f>
        <v>2530.68534005186</v>
      </c>
      <c r="M56" s="30">
        <f>L56*3</f>
        <v>7592.05602015559</v>
      </c>
      <c r="N56" s="46">
        <v>0.23845475</v>
      </c>
      <c r="O56" s="47">
        <f>J56*1.2</f>
        <v>12735.42426</v>
      </c>
      <c r="P56" s="47">
        <f>O56*3</f>
        <v>38206.27278</v>
      </c>
      <c r="Q56" s="47">
        <f>O56*S56</f>
        <v>2824.24483949788</v>
      </c>
      <c r="R56" s="47">
        <f>Q56*3</f>
        <v>8472.73451849364</v>
      </c>
      <c r="S56" s="48">
        <f>N56*0.93</f>
        <v>0.2217629175</v>
      </c>
      <c r="T56" s="164">
        <v>4</v>
      </c>
      <c r="U56" s="165">
        <v>32088.52</v>
      </c>
      <c r="V56" s="165">
        <v>6389.75</v>
      </c>
      <c r="W56" s="166">
        <f>U56/K56</f>
        <v>1.0078508370007</v>
      </c>
      <c r="X56" s="167">
        <f>V56/M56</f>
        <v>0.841636308140552</v>
      </c>
      <c r="Y56" s="183">
        <f>U56/P56</f>
        <v>0.839875697500582</v>
      </c>
      <c r="Z56" s="183">
        <f>V56/R56</f>
        <v>0.754154397975405</v>
      </c>
      <c r="AA56" s="180">
        <v>2</v>
      </c>
      <c r="AB56" s="181">
        <f>(AA56-E56)*30</f>
        <v>-30</v>
      </c>
      <c r="AC56" s="182"/>
    </row>
    <row r="57" customHeight="1" spans="1:29">
      <c r="A57" s="103">
        <v>55</v>
      </c>
      <c r="B57" s="103">
        <v>307</v>
      </c>
      <c r="C57" s="104" t="s">
        <v>118</v>
      </c>
      <c r="D57" s="104" t="s">
        <v>119</v>
      </c>
      <c r="E57" s="147">
        <v>20</v>
      </c>
      <c r="F57" s="147">
        <v>2</v>
      </c>
      <c r="G57" s="148" t="s">
        <v>120</v>
      </c>
      <c r="H57" s="29">
        <v>300</v>
      </c>
      <c r="I57" s="28">
        <f>H57*3</f>
        <v>900</v>
      </c>
      <c r="J57" s="30">
        <v>100000</v>
      </c>
      <c r="K57" s="30">
        <f>J57*3</f>
        <v>300000</v>
      </c>
      <c r="L57" s="30">
        <f>J57*N57</f>
        <v>21172.65</v>
      </c>
      <c r="M57" s="30">
        <f>L57*3</f>
        <v>63517.95</v>
      </c>
      <c r="N57" s="46">
        <v>0.2117265</v>
      </c>
      <c r="O57" s="47">
        <f>J57*1.2</f>
        <v>120000</v>
      </c>
      <c r="P57" s="47">
        <f>O57*3</f>
        <v>360000</v>
      </c>
      <c r="Q57" s="47">
        <f>O57*S57</f>
        <v>23628.6774</v>
      </c>
      <c r="R57" s="47">
        <f>Q57*3</f>
        <v>70886.0322</v>
      </c>
      <c r="S57" s="48">
        <f>N57*0.93</f>
        <v>0.196905645</v>
      </c>
      <c r="T57" s="164">
        <v>42</v>
      </c>
      <c r="U57" s="165">
        <v>301971.73</v>
      </c>
      <c r="V57" s="165">
        <v>58044.27</v>
      </c>
      <c r="W57" s="166">
        <f>U57/K57</f>
        <v>1.00657243333333</v>
      </c>
      <c r="X57" s="167">
        <f>V57/M57</f>
        <v>0.913824674757293</v>
      </c>
      <c r="Y57" s="183">
        <f>U57/P57</f>
        <v>0.838810361111111</v>
      </c>
      <c r="Z57" s="183">
        <f>V57/R57</f>
        <v>0.81883931429865</v>
      </c>
      <c r="AA57" s="180">
        <v>24</v>
      </c>
      <c r="AB57" s="181"/>
      <c r="AC57" s="182"/>
    </row>
    <row r="58" customHeight="1" spans="1:29">
      <c r="A58" s="103">
        <v>56</v>
      </c>
      <c r="B58" s="103">
        <v>107728</v>
      </c>
      <c r="C58" s="104" t="s">
        <v>121</v>
      </c>
      <c r="D58" s="104" t="s">
        <v>27</v>
      </c>
      <c r="E58" s="147">
        <v>2</v>
      </c>
      <c r="F58" s="147">
        <v>1</v>
      </c>
      <c r="G58" s="149" t="s">
        <v>32</v>
      </c>
      <c r="H58" s="34">
        <v>100</v>
      </c>
      <c r="I58" s="33">
        <f>H58*3</f>
        <v>300</v>
      </c>
      <c r="J58" s="30">
        <v>8773.998761</v>
      </c>
      <c r="K58" s="30">
        <f>J58*3</f>
        <v>26321.996283</v>
      </c>
      <c r="L58" s="30">
        <f>J58*N58</f>
        <v>1650.80593188525</v>
      </c>
      <c r="M58" s="30">
        <f>L58*3</f>
        <v>4952.41779565574</v>
      </c>
      <c r="N58" s="46">
        <v>0.1881475</v>
      </c>
      <c r="O58" s="47">
        <f>J58*1.2</f>
        <v>10528.7985132</v>
      </c>
      <c r="P58" s="47">
        <f>O58*3</f>
        <v>31586.3955396</v>
      </c>
      <c r="Q58" s="47">
        <f>O58*S58</f>
        <v>1842.29941998394</v>
      </c>
      <c r="R58" s="47">
        <f>Q58*3</f>
        <v>5526.89825995181</v>
      </c>
      <c r="S58" s="48">
        <f>N58*0.93</f>
        <v>0.174977175</v>
      </c>
      <c r="T58" s="164">
        <v>4</v>
      </c>
      <c r="U58" s="165">
        <v>26351.75</v>
      </c>
      <c r="V58" s="165">
        <v>4753.42</v>
      </c>
      <c r="W58" s="166">
        <f>U58/K58</f>
        <v>1.00113037463725</v>
      </c>
      <c r="X58" s="167">
        <f>V58/M58</f>
        <v>0.959818051734184</v>
      </c>
      <c r="Y58" s="183">
        <f>U58/P58</f>
        <v>0.834275312197705</v>
      </c>
      <c r="Z58" s="183">
        <f>V58/R58</f>
        <v>0.860052017682961</v>
      </c>
      <c r="AA58" s="180"/>
      <c r="AB58" s="181">
        <f>(AA58-E58)*30</f>
        <v>-60</v>
      </c>
      <c r="AC58" s="182"/>
    </row>
    <row r="59" customHeight="1" spans="1:29">
      <c r="A59" s="103">
        <v>57</v>
      </c>
      <c r="B59" s="103">
        <v>102564</v>
      </c>
      <c r="C59" s="104" t="s">
        <v>122</v>
      </c>
      <c r="D59" s="104" t="s">
        <v>27</v>
      </c>
      <c r="E59" s="147">
        <v>3</v>
      </c>
      <c r="F59" s="147">
        <v>1</v>
      </c>
      <c r="G59" s="149" t="s">
        <v>80</v>
      </c>
      <c r="H59" s="34">
        <v>100</v>
      </c>
      <c r="I59" s="33">
        <f>H59*3</f>
        <v>300</v>
      </c>
      <c r="J59" s="30">
        <v>10408.030975</v>
      </c>
      <c r="K59" s="30">
        <f>J59*3</f>
        <v>31224.092925</v>
      </c>
      <c r="L59" s="30">
        <f>J59*N59</f>
        <v>2718.85090148309</v>
      </c>
      <c r="M59" s="30">
        <f>L59*3</f>
        <v>8156.55270444928</v>
      </c>
      <c r="N59" s="46">
        <v>0.26122625</v>
      </c>
      <c r="O59" s="47">
        <f>J59*1.2</f>
        <v>12489.63717</v>
      </c>
      <c r="P59" s="47">
        <f>O59*3</f>
        <v>37468.91151</v>
      </c>
      <c r="Q59" s="47">
        <f>O59*S59</f>
        <v>3034.23760605513</v>
      </c>
      <c r="R59" s="47">
        <f>Q59*3</f>
        <v>9102.7128181654</v>
      </c>
      <c r="S59" s="48">
        <f>N59*0.93</f>
        <v>0.2429404125</v>
      </c>
      <c r="T59" s="164">
        <v>4</v>
      </c>
      <c r="U59" s="165">
        <v>31208.06</v>
      </c>
      <c r="V59" s="165">
        <v>7071.94</v>
      </c>
      <c r="W59" s="167">
        <f>U59/K59</f>
        <v>0.999486520712115</v>
      </c>
      <c r="X59" s="167">
        <f>V59/M59</f>
        <v>0.867025599692669</v>
      </c>
      <c r="Y59" s="183">
        <f>U59/P59</f>
        <v>0.832905433926762</v>
      </c>
      <c r="Z59" s="183">
        <f>V59/R59</f>
        <v>0.776904659222822</v>
      </c>
      <c r="AA59" s="180">
        <v>7</v>
      </c>
      <c r="AB59" s="181"/>
      <c r="AC59" s="182"/>
    </row>
    <row r="60" customHeight="1" spans="1:29">
      <c r="A60" s="103">
        <v>58</v>
      </c>
      <c r="B60" s="103">
        <v>733</v>
      </c>
      <c r="C60" s="104" t="s">
        <v>123</v>
      </c>
      <c r="D60" s="104" t="s">
        <v>34</v>
      </c>
      <c r="E60" s="147">
        <v>2</v>
      </c>
      <c r="F60" s="147">
        <v>2</v>
      </c>
      <c r="G60" s="149" t="s">
        <v>75</v>
      </c>
      <c r="H60" s="34">
        <v>100</v>
      </c>
      <c r="I60" s="33">
        <f>H60*3</f>
        <v>300</v>
      </c>
      <c r="J60" s="30">
        <v>7393.73494333333</v>
      </c>
      <c r="K60" s="30">
        <f>J60*3</f>
        <v>22181.20483</v>
      </c>
      <c r="L60" s="30">
        <f>J60*N60</f>
        <v>2010.24747350192</v>
      </c>
      <c r="M60" s="30">
        <f>L60*3</f>
        <v>6030.74242050576</v>
      </c>
      <c r="N60" s="46">
        <v>0.27188525</v>
      </c>
      <c r="O60" s="47">
        <f>J60*1.2</f>
        <v>8872.481932</v>
      </c>
      <c r="P60" s="47">
        <f>O60*3</f>
        <v>26617.445796</v>
      </c>
      <c r="Q60" s="47">
        <f>O60*S60</f>
        <v>2243.43618042814</v>
      </c>
      <c r="R60" s="47">
        <f>Q60*3</f>
        <v>6730.30854128442</v>
      </c>
      <c r="S60" s="48">
        <f>N60*0.93</f>
        <v>0.2528532825</v>
      </c>
      <c r="T60" s="164">
        <v>4</v>
      </c>
      <c r="U60" s="165">
        <v>22014.9</v>
      </c>
      <c r="V60" s="165">
        <v>4147.67</v>
      </c>
      <c r="W60" s="167">
        <f>U60/K60</f>
        <v>0.992502443790832</v>
      </c>
      <c r="X60" s="167">
        <f>V60/M60</f>
        <v>0.687754460528288</v>
      </c>
      <c r="Y60" s="183">
        <f>U60/P60</f>
        <v>0.827085369825694</v>
      </c>
      <c r="Z60" s="183">
        <f>V60/R60</f>
        <v>0.616267437749362</v>
      </c>
      <c r="AA60" s="180"/>
      <c r="AB60" s="181">
        <f>(AA60-E60)*30</f>
        <v>-60</v>
      </c>
      <c r="AC60" s="182"/>
    </row>
    <row r="61" customHeight="1" spans="1:29">
      <c r="A61" s="103">
        <v>59</v>
      </c>
      <c r="B61" s="150">
        <v>582</v>
      </c>
      <c r="C61" s="151" t="s">
        <v>124</v>
      </c>
      <c r="D61" s="151" t="s">
        <v>41</v>
      </c>
      <c r="E61" s="147">
        <v>5</v>
      </c>
      <c r="F61" s="147">
        <v>2</v>
      </c>
      <c r="G61" s="149" t="s">
        <v>51</v>
      </c>
      <c r="H61" s="34">
        <v>200</v>
      </c>
      <c r="I61" s="33">
        <f>H61*3</f>
        <v>600</v>
      </c>
      <c r="J61" s="30">
        <v>45500</v>
      </c>
      <c r="K61" s="30">
        <f>J61*3</f>
        <v>136500</v>
      </c>
      <c r="L61" s="30">
        <f>J61*N61</f>
        <v>7996.625</v>
      </c>
      <c r="M61" s="30">
        <f>L61*3</f>
        <v>23989.875</v>
      </c>
      <c r="N61" s="46">
        <v>0.17575</v>
      </c>
      <c r="O61" s="47">
        <f>J61*1.2</f>
        <v>54600</v>
      </c>
      <c r="P61" s="47">
        <f>O61*3</f>
        <v>163800</v>
      </c>
      <c r="Q61" s="47">
        <f>O61*S61</f>
        <v>8924.2335</v>
      </c>
      <c r="R61" s="47">
        <f>Q61*3</f>
        <v>26772.7005</v>
      </c>
      <c r="S61" s="48">
        <f>N61*0.93</f>
        <v>0.1634475</v>
      </c>
      <c r="T61" s="164">
        <v>14</v>
      </c>
      <c r="U61" s="168">
        <v>171492.85</v>
      </c>
      <c r="V61" s="168">
        <v>26513.18</v>
      </c>
      <c r="W61" s="166">
        <f>U61/K61</f>
        <v>1.25635787545788</v>
      </c>
      <c r="X61" s="166">
        <f>V61/M61</f>
        <v>1.10518208202419</v>
      </c>
      <c r="Y61" s="179">
        <f>U61/P61</f>
        <v>1.0469648962149</v>
      </c>
      <c r="Z61" s="183">
        <f>V61/R61</f>
        <v>0.990306525111279</v>
      </c>
      <c r="AA61" s="184">
        <v>11</v>
      </c>
      <c r="AB61" s="181"/>
      <c r="AC61" s="182">
        <f>(E61*100)+(F61*50)</f>
        <v>600</v>
      </c>
    </row>
    <row r="62" customHeight="1" spans="1:29">
      <c r="A62" s="103">
        <v>60</v>
      </c>
      <c r="B62" s="103">
        <v>578</v>
      </c>
      <c r="C62" s="104" t="s">
        <v>125</v>
      </c>
      <c r="D62" s="104" t="s">
        <v>50</v>
      </c>
      <c r="E62" s="147">
        <v>3</v>
      </c>
      <c r="F62" s="147">
        <v>2</v>
      </c>
      <c r="G62" s="149" t="s">
        <v>95</v>
      </c>
      <c r="H62" s="34">
        <v>200</v>
      </c>
      <c r="I62" s="33">
        <f>H62*3</f>
        <v>600</v>
      </c>
      <c r="J62" s="30">
        <v>16500</v>
      </c>
      <c r="K62" s="30">
        <f>J62*3</f>
        <v>49500</v>
      </c>
      <c r="L62" s="30">
        <f>J62*N62</f>
        <v>4238.284875</v>
      </c>
      <c r="M62" s="30">
        <f>L62*3</f>
        <v>12714.854625</v>
      </c>
      <c r="N62" s="46">
        <v>0.25686575</v>
      </c>
      <c r="O62" s="47">
        <f>J62*1.2</f>
        <v>19800</v>
      </c>
      <c r="P62" s="47">
        <f>O62*3</f>
        <v>59400</v>
      </c>
      <c r="Q62" s="47">
        <f>O62*S62</f>
        <v>4729.9259205</v>
      </c>
      <c r="R62" s="47">
        <f>Q62*3</f>
        <v>14189.7777615</v>
      </c>
      <c r="S62" s="48">
        <f>N62*0.93</f>
        <v>0.2388851475</v>
      </c>
      <c r="T62" s="164">
        <v>10</v>
      </c>
      <c r="U62" s="165">
        <v>48423.24</v>
      </c>
      <c r="V62" s="165">
        <v>12102.69</v>
      </c>
      <c r="W62" s="167">
        <f>U62/K62</f>
        <v>0.978247272727273</v>
      </c>
      <c r="X62" s="167">
        <f>V62/M62</f>
        <v>0.951854374819484</v>
      </c>
      <c r="Y62" s="183">
        <f>U62/P62</f>
        <v>0.815206060606061</v>
      </c>
      <c r="Z62" s="183">
        <f>V62/R62</f>
        <v>0.852916106469072</v>
      </c>
      <c r="AA62" s="180">
        <v>8</v>
      </c>
      <c r="AB62" s="181"/>
      <c r="AC62" s="182"/>
    </row>
    <row r="63" customHeight="1" spans="1:29">
      <c r="A63" s="103">
        <v>61</v>
      </c>
      <c r="B63" s="103">
        <v>102934</v>
      </c>
      <c r="C63" s="104" t="s">
        <v>126</v>
      </c>
      <c r="D63" s="104" t="s">
        <v>41</v>
      </c>
      <c r="E63" s="147">
        <v>3</v>
      </c>
      <c r="F63" s="147">
        <v>2</v>
      </c>
      <c r="G63" s="148" t="s">
        <v>102</v>
      </c>
      <c r="H63" s="29">
        <v>200</v>
      </c>
      <c r="I63" s="28">
        <f>H63*3</f>
        <v>600</v>
      </c>
      <c r="J63" s="30">
        <v>21000</v>
      </c>
      <c r="K63" s="30">
        <f>J63*3</f>
        <v>63000</v>
      </c>
      <c r="L63" s="30">
        <f>J63*N63</f>
        <v>4219.026</v>
      </c>
      <c r="M63" s="30">
        <f>L63*3</f>
        <v>12657.078</v>
      </c>
      <c r="N63" s="46">
        <v>0.200906</v>
      </c>
      <c r="O63" s="47">
        <f>J63*1.2</f>
        <v>25200</v>
      </c>
      <c r="P63" s="47">
        <f>O63*3</f>
        <v>75600</v>
      </c>
      <c r="Q63" s="47">
        <f>O63*S63</f>
        <v>4708.433016</v>
      </c>
      <c r="R63" s="47">
        <f>Q63*3</f>
        <v>14125.299048</v>
      </c>
      <c r="S63" s="48">
        <f>N63*0.93</f>
        <v>0.18684258</v>
      </c>
      <c r="T63" s="164">
        <v>10</v>
      </c>
      <c r="U63" s="165">
        <v>61255.15</v>
      </c>
      <c r="V63" s="165">
        <v>12119.98</v>
      </c>
      <c r="W63" s="167">
        <f>U63/K63</f>
        <v>0.972303968253968</v>
      </c>
      <c r="X63" s="167">
        <f>V63/M63</f>
        <v>0.957565403326107</v>
      </c>
      <c r="Y63" s="183">
        <f>U63/P63</f>
        <v>0.810253306878307</v>
      </c>
      <c r="Z63" s="183">
        <f>V63/R63</f>
        <v>0.858033515525186</v>
      </c>
      <c r="AA63" s="180">
        <v>5</v>
      </c>
      <c r="AB63" s="181"/>
      <c r="AC63" s="182"/>
    </row>
    <row r="64" customHeight="1" spans="1:29">
      <c r="A64" s="103">
        <v>62</v>
      </c>
      <c r="B64" s="103">
        <v>716</v>
      </c>
      <c r="C64" s="104" t="s">
        <v>127</v>
      </c>
      <c r="D64" s="104" t="s">
        <v>27</v>
      </c>
      <c r="E64" s="147">
        <v>3</v>
      </c>
      <c r="F64" s="147">
        <v>0</v>
      </c>
      <c r="G64" s="148" t="s">
        <v>71</v>
      </c>
      <c r="H64" s="29">
        <v>150</v>
      </c>
      <c r="I64" s="28">
        <f>H64*3</f>
        <v>450</v>
      </c>
      <c r="J64" s="30">
        <v>10908.6134333333</v>
      </c>
      <c r="K64" s="30">
        <f>J64*3</f>
        <v>32725.8402999999</v>
      </c>
      <c r="L64" s="30">
        <f>J64*N64</f>
        <v>3013.45809935123</v>
      </c>
      <c r="M64" s="30">
        <f>L64*3</f>
        <v>9040.3742980537</v>
      </c>
      <c r="N64" s="46">
        <v>0.27624575</v>
      </c>
      <c r="O64" s="47">
        <f>J64*1.2</f>
        <v>13090.33612</v>
      </c>
      <c r="P64" s="47">
        <f>O64*3</f>
        <v>39271.0083599999</v>
      </c>
      <c r="Q64" s="47">
        <f>O64*S64</f>
        <v>3363.01923887598</v>
      </c>
      <c r="R64" s="47">
        <f>Q64*3</f>
        <v>10089.0577166279</v>
      </c>
      <c r="S64" s="48">
        <f>N64*0.93</f>
        <v>0.2569085475</v>
      </c>
      <c r="T64" s="164">
        <v>4</v>
      </c>
      <c r="U64" s="165">
        <v>31582.62</v>
      </c>
      <c r="V64" s="165">
        <v>7370.39</v>
      </c>
      <c r="W64" s="167">
        <f>U64/K64</f>
        <v>0.965066739630826</v>
      </c>
      <c r="X64" s="167">
        <f>V64/M64</f>
        <v>0.815274872146253</v>
      </c>
      <c r="Y64" s="183">
        <f>U64/P64</f>
        <v>0.804222283025688</v>
      </c>
      <c r="Z64" s="183">
        <f>V64/R64</f>
        <v>0.730533039557575</v>
      </c>
      <c r="AA64" s="180"/>
      <c r="AB64" s="181">
        <f>(AA64-E64)*30</f>
        <v>-90</v>
      </c>
      <c r="AC64" s="182"/>
    </row>
    <row r="65" customHeight="1" spans="1:29">
      <c r="A65" s="103">
        <v>63</v>
      </c>
      <c r="B65" s="103">
        <v>727</v>
      </c>
      <c r="C65" s="104" t="s">
        <v>128</v>
      </c>
      <c r="D65" s="104" t="s">
        <v>41</v>
      </c>
      <c r="E65" s="147">
        <v>2</v>
      </c>
      <c r="F65" s="147">
        <v>1</v>
      </c>
      <c r="G65" s="149" t="s">
        <v>89</v>
      </c>
      <c r="H65" s="34">
        <v>100</v>
      </c>
      <c r="I65" s="33">
        <f>H65*3</f>
        <v>300</v>
      </c>
      <c r="J65" s="30">
        <v>7568.56776</v>
      </c>
      <c r="K65" s="30">
        <f>J65*3</f>
        <v>22705.70328</v>
      </c>
      <c r="L65" s="30">
        <f>J65*N65</f>
        <v>1920.27052208004</v>
      </c>
      <c r="M65" s="30">
        <f>L65*3</f>
        <v>5760.81156624012</v>
      </c>
      <c r="N65" s="46">
        <v>0.2537165</v>
      </c>
      <c r="O65" s="47">
        <f>J65*1.2</f>
        <v>9082.281312</v>
      </c>
      <c r="P65" s="47">
        <f>O65*3</f>
        <v>27246.843936</v>
      </c>
      <c r="Q65" s="47">
        <f>O65*S65</f>
        <v>2143.02190264132</v>
      </c>
      <c r="R65" s="47">
        <f>Q65*3</f>
        <v>6429.06570792397</v>
      </c>
      <c r="S65" s="48">
        <f>N65*0.93</f>
        <v>0.235956345</v>
      </c>
      <c r="T65" s="164">
        <v>4</v>
      </c>
      <c r="U65" s="165">
        <v>21798.95</v>
      </c>
      <c r="V65" s="165">
        <v>3592.83</v>
      </c>
      <c r="W65" s="167">
        <f>U65/K65</f>
        <v>0.960064955098805</v>
      </c>
      <c r="X65" s="167">
        <f>V65/M65</f>
        <v>0.623667335528719</v>
      </c>
      <c r="Y65" s="183">
        <f>U65/P65</f>
        <v>0.800054129249005</v>
      </c>
      <c r="Z65" s="183">
        <f>V65/R65</f>
        <v>0.558841698502436</v>
      </c>
      <c r="AA65" s="180">
        <v>4</v>
      </c>
      <c r="AB65" s="181"/>
      <c r="AC65" s="182"/>
    </row>
    <row r="66" customHeight="1" spans="1:29">
      <c r="A66" s="103">
        <v>64</v>
      </c>
      <c r="B66" s="103">
        <v>107829</v>
      </c>
      <c r="C66" s="104" t="s">
        <v>129</v>
      </c>
      <c r="D66" s="104" t="s">
        <v>50</v>
      </c>
      <c r="E66" s="147">
        <v>3</v>
      </c>
      <c r="F66" s="147">
        <v>1</v>
      </c>
      <c r="G66" s="149" t="s">
        <v>46</v>
      </c>
      <c r="H66" s="34">
        <v>100</v>
      </c>
      <c r="I66" s="33">
        <f>H66*3</f>
        <v>300</v>
      </c>
      <c r="J66" s="30">
        <v>4687.92937566667</v>
      </c>
      <c r="K66" s="30">
        <f>J66*3</f>
        <v>14063.788127</v>
      </c>
      <c r="L66" s="30">
        <f>J66*N66</f>
        <v>1003.91538786964</v>
      </c>
      <c r="M66" s="30">
        <f>L66*3</f>
        <v>3011.74616360893</v>
      </c>
      <c r="N66" s="46">
        <v>0.214149</v>
      </c>
      <c r="O66" s="47">
        <f>J66*1.2</f>
        <v>5625.5152508</v>
      </c>
      <c r="P66" s="47">
        <f>O66*3</f>
        <v>16876.5457524</v>
      </c>
      <c r="Q66" s="47">
        <f>O66*S66</f>
        <v>1120.36957286252</v>
      </c>
      <c r="R66" s="47">
        <f>Q66*3</f>
        <v>3361.10871858756</v>
      </c>
      <c r="S66" s="48">
        <f>N66*0.93</f>
        <v>0.19915857</v>
      </c>
      <c r="T66" s="164">
        <v>3</v>
      </c>
      <c r="U66" s="165">
        <v>13498.24</v>
      </c>
      <c r="V66" s="165">
        <v>1426.2</v>
      </c>
      <c r="W66" s="167">
        <f>U66/K66</f>
        <v>0.959786927825352</v>
      </c>
      <c r="X66" s="167">
        <f>V66/M66</f>
        <v>0.473545884189326</v>
      </c>
      <c r="Y66" s="183">
        <f>U66/P66</f>
        <v>0.79982243985446</v>
      </c>
      <c r="Z66" s="183">
        <f>V66/R66</f>
        <v>0.424324268986852</v>
      </c>
      <c r="AA66" s="180"/>
      <c r="AB66" s="181">
        <f>(AA66-E66)*30</f>
        <v>-90</v>
      </c>
      <c r="AC66" s="182"/>
    </row>
    <row r="67" customHeight="1" spans="1:29">
      <c r="A67" s="103">
        <v>65</v>
      </c>
      <c r="B67" s="103">
        <v>371</v>
      </c>
      <c r="C67" s="104" t="s">
        <v>130</v>
      </c>
      <c r="D67" s="104" t="s">
        <v>27</v>
      </c>
      <c r="E67" s="147">
        <v>3</v>
      </c>
      <c r="F67" s="147">
        <v>0</v>
      </c>
      <c r="G67" s="148" t="s">
        <v>131</v>
      </c>
      <c r="H67" s="29">
        <v>100</v>
      </c>
      <c r="I67" s="28">
        <f>H67*3</f>
        <v>300</v>
      </c>
      <c r="J67" s="30">
        <v>6657.71495633333</v>
      </c>
      <c r="K67" s="30">
        <f>J67*3</f>
        <v>19973.144869</v>
      </c>
      <c r="L67" s="30">
        <f>J67*N67</f>
        <v>1781.10352926433</v>
      </c>
      <c r="M67" s="30">
        <f>L67*3</f>
        <v>5343.310587793</v>
      </c>
      <c r="N67" s="46">
        <v>0.26752475</v>
      </c>
      <c r="O67" s="47">
        <f>J67*1.2</f>
        <v>7989.2579476</v>
      </c>
      <c r="P67" s="47">
        <f>O67*3</f>
        <v>23967.7738428</v>
      </c>
      <c r="Q67" s="47">
        <f>O67*S67</f>
        <v>1987.711538659</v>
      </c>
      <c r="R67" s="47">
        <f>Q67*3</f>
        <v>5963.13461597699</v>
      </c>
      <c r="S67" s="48">
        <f>N67*0.93</f>
        <v>0.2487980175</v>
      </c>
      <c r="T67" s="164">
        <v>3</v>
      </c>
      <c r="U67" s="165">
        <v>19167.28</v>
      </c>
      <c r="V67" s="165">
        <v>4401.3</v>
      </c>
      <c r="W67" s="167">
        <f>U67/K67</f>
        <v>0.959652579787234</v>
      </c>
      <c r="X67" s="167">
        <f>V67/M67</f>
        <v>0.823702820130826</v>
      </c>
      <c r="Y67" s="183">
        <f>U67/P67</f>
        <v>0.799710483156028</v>
      </c>
      <c r="Z67" s="183">
        <f>V67/R67</f>
        <v>0.738084964274934</v>
      </c>
      <c r="AA67" s="180"/>
      <c r="AB67" s="181">
        <f>(AA67-E67)*30</f>
        <v>-90</v>
      </c>
      <c r="AC67" s="182"/>
    </row>
    <row r="68" customHeight="1" spans="1:29">
      <c r="A68" s="103">
        <v>66</v>
      </c>
      <c r="B68" s="103">
        <v>104430</v>
      </c>
      <c r="C68" s="104" t="s">
        <v>132</v>
      </c>
      <c r="D68" s="104" t="s">
        <v>34</v>
      </c>
      <c r="E68" s="147">
        <v>2</v>
      </c>
      <c r="F68" s="147">
        <v>1</v>
      </c>
      <c r="G68" s="149" t="s">
        <v>75</v>
      </c>
      <c r="H68" s="34">
        <v>100</v>
      </c>
      <c r="I68" s="33">
        <f>H68*3</f>
        <v>300</v>
      </c>
      <c r="J68" s="30">
        <v>7404.94219933333</v>
      </c>
      <c r="K68" s="30">
        <f>J68*3</f>
        <v>22214.826598</v>
      </c>
      <c r="L68" s="30">
        <f>J68*N68</f>
        <v>1721.49540879436</v>
      </c>
      <c r="M68" s="30">
        <f>L68*3</f>
        <v>5164.48622638309</v>
      </c>
      <c r="N68" s="46">
        <v>0.23247925</v>
      </c>
      <c r="O68" s="47">
        <f>J68*1.2</f>
        <v>8885.9306392</v>
      </c>
      <c r="P68" s="47">
        <f>O68*3</f>
        <v>26657.7919176</v>
      </c>
      <c r="Q68" s="47">
        <f>O68*S68</f>
        <v>1921.18887621451</v>
      </c>
      <c r="R68" s="47">
        <f>Q68*3</f>
        <v>5763.56662864353</v>
      </c>
      <c r="S68" s="48">
        <f>N68*0.93</f>
        <v>0.2162057025</v>
      </c>
      <c r="T68" s="164">
        <v>4</v>
      </c>
      <c r="U68" s="165">
        <v>21176.96</v>
      </c>
      <c r="V68" s="165">
        <v>3160.33</v>
      </c>
      <c r="W68" s="167">
        <f>U68/K68</f>
        <v>0.953280454680955</v>
      </c>
      <c r="X68" s="167">
        <f>V68/M68</f>
        <v>0.611935023440524</v>
      </c>
      <c r="Y68" s="183">
        <f>U68/P68</f>
        <v>0.794400378900796</v>
      </c>
      <c r="Z68" s="183">
        <f>V68/R68</f>
        <v>0.548328874050649</v>
      </c>
      <c r="AA68" s="180">
        <v>2</v>
      </c>
      <c r="AB68" s="181"/>
      <c r="AC68" s="182"/>
    </row>
    <row r="69" customHeight="1" spans="1:29">
      <c r="A69" s="103">
        <v>67</v>
      </c>
      <c r="B69" s="150">
        <v>750</v>
      </c>
      <c r="C69" s="151" t="s">
        <v>133</v>
      </c>
      <c r="D69" s="151" t="s">
        <v>34</v>
      </c>
      <c r="E69" s="147">
        <v>4</v>
      </c>
      <c r="F69" s="147">
        <v>4</v>
      </c>
      <c r="G69" s="149" t="s">
        <v>51</v>
      </c>
      <c r="H69" s="34">
        <v>200</v>
      </c>
      <c r="I69" s="33">
        <f>H69*3</f>
        <v>600</v>
      </c>
      <c r="J69" s="30">
        <v>36000</v>
      </c>
      <c r="K69" s="30">
        <f>J69*3</f>
        <v>108000</v>
      </c>
      <c r="L69" s="30">
        <f>J69*N69</f>
        <v>9447.75</v>
      </c>
      <c r="M69" s="30">
        <f>L69*3</f>
        <v>28343.25</v>
      </c>
      <c r="N69" s="46">
        <v>0.2624375</v>
      </c>
      <c r="O69" s="47">
        <f>J69*1.2</f>
        <v>43200</v>
      </c>
      <c r="P69" s="47">
        <f>O69*3</f>
        <v>129600</v>
      </c>
      <c r="Q69" s="47">
        <f>O69*S69</f>
        <v>10543.689</v>
      </c>
      <c r="R69" s="47">
        <f>Q69*3</f>
        <v>31631.067</v>
      </c>
      <c r="S69" s="48">
        <f>N69*0.93</f>
        <v>0.244066875</v>
      </c>
      <c r="T69" s="164">
        <v>14</v>
      </c>
      <c r="U69" s="168">
        <v>121860.5</v>
      </c>
      <c r="V69" s="168">
        <v>30774.02</v>
      </c>
      <c r="W69" s="166">
        <f>U69/K69</f>
        <v>1.12833796296296</v>
      </c>
      <c r="X69" s="166">
        <f>V69/M69</f>
        <v>1.08576186569995</v>
      </c>
      <c r="Y69" s="183">
        <f>U69/P69</f>
        <v>0.940281635802469</v>
      </c>
      <c r="Z69" s="183">
        <f>V69/R69</f>
        <v>0.972904897580597</v>
      </c>
      <c r="AA69" s="184">
        <v>13</v>
      </c>
      <c r="AB69" s="181"/>
      <c r="AC69" s="182">
        <f>(E69*100)+(F69*50)</f>
        <v>600</v>
      </c>
    </row>
    <row r="70" customHeight="1" spans="1:29">
      <c r="A70" s="103">
        <v>68</v>
      </c>
      <c r="B70" s="103">
        <v>511</v>
      </c>
      <c r="C70" s="104" t="s">
        <v>134</v>
      </c>
      <c r="D70" s="104" t="s">
        <v>50</v>
      </c>
      <c r="E70" s="147">
        <v>2</v>
      </c>
      <c r="F70" s="147">
        <v>0</v>
      </c>
      <c r="G70" s="149" t="s">
        <v>36</v>
      </c>
      <c r="H70" s="34">
        <v>200</v>
      </c>
      <c r="I70" s="33">
        <f>H70*3</f>
        <v>600</v>
      </c>
      <c r="J70" s="30">
        <v>14388.6932666667</v>
      </c>
      <c r="K70" s="30">
        <f>J70*3</f>
        <v>43166.0798000001</v>
      </c>
      <c r="L70" s="30">
        <f>J70*N70</f>
        <v>3720.36211406924</v>
      </c>
      <c r="M70" s="30">
        <f>L70*3</f>
        <v>11161.0863422077</v>
      </c>
      <c r="N70" s="46">
        <v>0.2585615</v>
      </c>
      <c r="O70" s="47">
        <f>J70*1.2</f>
        <v>17266.43192</v>
      </c>
      <c r="P70" s="47">
        <f>O70*3</f>
        <v>51799.2957600001</v>
      </c>
      <c r="Q70" s="47">
        <f>O70*S70</f>
        <v>4151.92411930127</v>
      </c>
      <c r="R70" s="47">
        <f>Q70*3</f>
        <v>12455.7723579038</v>
      </c>
      <c r="S70" s="48">
        <f>N70*0.93</f>
        <v>0.240462195</v>
      </c>
      <c r="T70" s="164">
        <v>10</v>
      </c>
      <c r="U70" s="165">
        <v>39926.52</v>
      </c>
      <c r="V70" s="165">
        <v>8651.34</v>
      </c>
      <c r="W70" s="167">
        <f>U70/K70</f>
        <v>0.924951262310364</v>
      </c>
      <c r="X70" s="167">
        <f>V70/M70</f>
        <v>0.775134223922572</v>
      </c>
      <c r="Y70" s="183">
        <f>U70/P70</f>
        <v>0.77079271859197</v>
      </c>
      <c r="Z70" s="183">
        <f>V70/R70</f>
        <v>0.694564716776498</v>
      </c>
      <c r="AA70" s="180">
        <v>2</v>
      </c>
      <c r="AB70" s="181"/>
      <c r="AC70" s="182"/>
    </row>
    <row r="71" customHeight="1" spans="1:29">
      <c r="A71" s="103">
        <v>69</v>
      </c>
      <c r="B71" s="103">
        <v>399</v>
      </c>
      <c r="C71" s="104" t="s">
        <v>135</v>
      </c>
      <c r="D71" s="104" t="s">
        <v>34</v>
      </c>
      <c r="E71" s="147">
        <v>2</v>
      </c>
      <c r="F71" s="147">
        <v>2</v>
      </c>
      <c r="G71" s="148" t="s">
        <v>84</v>
      </c>
      <c r="H71" s="29">
        <v>150</v>
      </c>
      <c r="I71" s="28">
        <f>H71*3</f>
        <v>450</v>
      </c>
      <c r="J71" s="30">
        <v>14135.7675733333</v>
      </c>
      <c r="K71" s="30">
        <f>J71*3</f>
        <v>42407.3027199999</v>
      </c>
      <c r="L71" s="30">
        <f>J71*N71</f>
        <v>3416.39945201917</v>
      </c>
      <c r="M71" s="30">
        <f>L71*3</f>
        <v>10249.1983560575</v>
      </c>
      <c r="N71" s="46">
        <v>0.24168475</v>
      </c>
      <c r="O71" s="47">
        <f>J71*1.2</f>
        <v>16962.921088</v>
      </c>
      <c r="P71" s="47">
        <f>O71*3</f>
        <v>50888.7632639999</v>
      </c>
      <c r="Q71" s="47">
        <f>O71*S71</f>
        <v>3812.70178845339</v>
      </c>
      <c r="R71" s="47">
        <f>Q71*3</f>
        <v>11438.1053653602</v>
      </c>
      <c r="S71" s="48">
        <f>N71*0.93</f>
        <v>0.2247668175</v>
      </c>
      <c r="T71" s="164">
        <v>10</v>
      </c>
      <c r="U71" s="165">
        <v>38846.89</v>
      </c>
      <c r="V71" s="165">
        <v>8318.68</v>
      </c>
      <c r="W71" s="167">
        <f>U71/K71</f>
        <v>0.916042462226187</v>
      </c>
      <c r="X71" s="167">
        <f>V71/M71</f>
        <v>0.811642014429693</v>
      </c>
      <c r="Y71" s="183">
        <f>U71/P71</f>
        <v>0.763368718521823</v>
      </c>
      <c r="Z71" s="183">
        <f>V71/R71</f>
        <v>0.72727779070761</v>
      </c>
      <c r="AA71" s="180"/>
      <c r="AB71" s="181">
        <f t="shared" ref="AB68:AB99" si="0">(AA71-E71)*30</f>
        <v>-60</v>
      </c>
      <c r="AC71" s="182"/>
    </row>
    <row r="72" customHeight="1" spans="1:29">
      <c r="A72" s="103">
        <v>70</v>
      </c>
      <c r="B72" s="103">
        <v>709</v>
      </c>
      <c r="C72" s="104" t="s">
        <v>136</v>
      </c>
      <c r="D72" s="104" t="s">
        <v>41</v>
      </c>
      <c r="E72" s="147">
        <v>4</v>
      </c>
      <c r="F72" s="147">
        <v>0</v>
      </c>
      <c r="G72" s="148" t="s">
        <v>102</v>
      </c>
      <c r="H72" s="29">
        <v>200</v>
      </c>
      <c r="I72" s="28">
        <f>H72*3</f>
        <v>600</v>
      </c>
      <c r="J72" s="30">
        <v>18000</v>
      </c>
      <c r="K72" s="30">
        <f>J72*3</f>
        <v>54000</v>
      </c>
      <c r="L72" s="30">
        <f>J72*N72</f>
        <v>4434.6285</v>
      </c>
      <c r="M72" s="30">
        <f>L72*3</f>
        <v>13303.8855</v>
      </c>
      <c r="N72" s="46">
        <v>0.24636825</v>
      </c>
      <c r="O72" s="47">
        <f>J72*1.2</f>
        <v>21600</v>
      </c>
      <c r="P72" s="47">
        <f>O72*3</f>
        <v>64800</v>
      </c>
      <c r="Q72" s="47">
        <f>O72*S72</f>
        <v>4949.045406</v>
      </c>
      <c r="R72" s="47">
        <f>Q72*3</f>
        <v>14847.136218</v>
      </c>
      <c r="S72" s="48">
        <f>N72*0.93</f>
        <v>0.2291224725</v>
      </c>
      <c r="T72" s="164">
        <v>10</v>
      </c>
      <c r="U72" s="165">
        <v>48973.14</v>
      </c>
      <c r="V72" s="165">
        <v>10086.66</v>
      </c>
      <c r="W72" s="167">
        <f>U72/K72</f>
        <v>0.90691</v>
      </c>
      <c r="X72" s="167">
        <f>V72/M72</f>
        <v>0.758173993605101</v>
      </c>
      <c r="Y72" s="183">
        <f>U72/P72</f>
        <v>0.755758333333333</v>
      </c>
      <c r="Z72" s="183">
        <f>V72/R72</f>
        <v>0.679367377782349</v>
      </c>
      <c r="AA72" s="180">
        <v>6</v>
      </c>
      <c r="AB72" s="181"/>
      <c r="AC72" s="182"/>
    </row>
    <row r="73" customHeight="1" spans="1:29">
      <c r="A73" s="103">
        <v>71</v>
      </c>
      <c r="B73" s="103">
        <v>367</v>
      </c>
      <c r="C73" s="104" t="s">
        <v>137</v>
      </c>
      <c r="D73" s="104" t="s">
        <v>38</v>
      </c>
      <c r="E73" s="147">
        <v>4</v>
      </c>
      <c r="F73" s="147">
        <v>0</v>
      </c>
      <c r="G73" s="149" t="s">
        <v>92</v>
      </c>
      <c r="H73" s="34">
        <v>150</v>
      </c>
      <c r="I73" s="33">
        <f>H73*3</f>
        <v>450</v>
      </c>
      <c r="J73" s="30">
        <v>11000</v>
      </c>
      <c r="K73" s="30">
        <f>J73*3</f>
        <v>33000</v>
      </c>
      <c r="L73" s="30">
        <f>J73*N73</f>
        <v>2405.381</v>
      </c>
      <c r="M73" s="30">
        <f>L73*3</f>
        <v>7216.143</v>
      </c>
      <c r="N73" s="46">
        <v>0.218671</v>
      </c>
      <c r="O73" s="47">
        <f>J73*1.2</f>
        <v>13200</v>
      </c>
      <c r="P73" s="47">
        <f>O73*3</f>
        <v>39600</v>
      </c>
      <c r="Q73" s="47">
        <f>O73*S73</f>
        <v>2684.405196</v>
      </c>
      <c r="R73" s="47">
        <f>Q73*3</f>
        <v>8053.215588</v>
      </c>
      <c r="S73" s="48">
        <f>N73*0.93</f>
        <v>0.20336403</v>
      </c>
      <c r="T73" s="164">
        <v>4</v>
      </c>
      <c r="U73" s="165">
        <v>29824.25</v>
      </c>
      <c r="V73" s="165">
        <v>4955.31</v>
      </c>
      <c r="W73" s="167">
        <f>U73/K73</f>
        <v>0.903765151515151</v>
      </c>
      <c r="X73" s="167">
        <f>V73/M73</f>
        <v>0.686697866159249</v>
      </c>
      <c r="Y73" s="183">
        <f>U73/P73</f>
        <v>0.753137626262626</v>
      </c>
      <c r="Z73" s="183">
        <f>V73/R73</f>
        <v>0.615320668601477</v>
      </c>
      <c r="AA73" s="180"/>
      <c r="AB73" s="181">
        <f t="shared" si="0"/>
        <v>-120</v>
      </c>
      <c r="AC73" s="182"/>
    </row>
    <row r="74" customHeight="1" spans="1:29">
      <c r="A74" s="103">
        <v>72</v>
      </c>
      <c r="B74" s="103">
        <v>104533</v>
      </c>
      <c r="C74" s="104" t="s">
        <v>138</v>
      </c>
      <c r="D74" s="104" t="s">
        <v>27</v>
      </c>
      <c r="E74" s="147">
        <v>2</v>
      </c>
      <c r="F74" s="147">
        <v>0</v>
      </c>
      <c r="G74" s="148" t="s">
        <v>139</v>
      </c>
      <c r="H74" s="29">
        <v>100</v>
      </c>
      <c r="I74" s="28">
        <f>H74*3</f>
        <v>300</v>
      </c>
      <c r="J74" s="30">
        <v>8051.42826933333</v>
      </c>
      <c r="K74" s="30">
        <f>J74*3</f>
        <v>24154.284808</v>
      </c>
      <c r="L74" s="30">
        <f>J74*N74</f>
        <v>1921.20162077231</v>
      </c>
      <c r="M74" s="30">
        <f>L74*3</f>
        <v>5763.60486231693</v>
      </c>
      <c r="N74" s="46">
        <v>0.23861625</v>
      </c>
      <c r="O74" s="47">
        <f>J74*1.2</f>
        <v>9661.7139232</v>
      </c>
      <c r="P74" s="47">
        <f>O74*3</f>
        <v>28985.1417696</v>
      </c>
      <c r="Q74" s="47">
        <f>O74*S74</f>
        <v>2144.0610087819</v>
      </c>
      <c r="R74" s="47">
        <f>Q74*3</f>
        <v>6432.18302634569</v>
      </c>
      <c r="S74" s="48">
        <f>N74*0.93</f>
        <v>0.2219131125</v>
      </c>
      <c r="T74" s="164">
        <v>4</v>
      </c>
      <c r="U74" s="165">
        <v>21792.08</v>
      </c>
      <c r="V74" s="165">
        <v>4371.05</v>
      </c>
      <c r="W74" s="167">
        <f>U74/K74</f>
        <v>0.902203487837586</v>
      </c>
      <c r="X74" s="167">
        <f>V74/M74</f>
        <v>0.758388214393113</v>
      </c>
      <c r="Y74" s="183">
        <f>U74/P74</f>
        <v>0.751836239864655</v>
      </c>
      <c r="Z74" s="183">
        <f>V74/R74</f>
        <v>0.679559331893471</v>
      </c>
      <c r="AA74" s="180"/>
      <c r="AB74" s="181">
        <f t="shared" si="0"/>
        <v>-60</v>
      </c>
      <c r="AC74" s="182"/>
    </row>
    <row r="75" customHeight="1" spans="1:29">
      <c r="A75" s="103">
        <v>73</v>
      </c>
      <c r="B75" s="103">
        <v>105267</v>
      </c>
      <c r="C75" s="104" t="s">
        <v>140</v>
      </c>
      <c r="D75" s="104" t="s">
        <v>41</v>
      </c>
      <c r="E75" s="147">
        <v>2</v>
      </c>
      <c r="F75" s="147">
        <v>1</v>
      </c>
      <c r="G75" s="148" t="s">
        <v>111</v>
      </c>
      <c r="H75" s="29">
        <v>100</v>
      </c>
      <c r="I75" s="28">
        <f>H75*3</f>
        <v>300</v>
      </c>
      <c r="J75" s="30">
        <v>9221.40500666667</v>
      </c>
      <c r="K75" s="30">
        <f>J75*3</f>
        <v>27664.21502</v>
      </c>
      <c r="L75" s="30">
        <f>J75*N75</f>
        <v>2214.5250230535</v>
      </c>
      <c r="M75" s="30">
        <f>L75*3</f>
        <v>6643.57506916051</v>
      </c>
      <c r="N75" s="46">
        <v>0.2401505</v>
      </c>
      <c r="O75" s="47">
        <f>J75*1.2</f>
        <v>11065.686008</v>
      </c>
      <c r="P75" s="47">
        <f>O75*3</f>
        <v>33197.058024</v>
      </c>
      <c r="Q75" s="47">
        <f>O75*S75</f>
        <v>2471.40992572771</v>
      </c>
      <c r="R75" s="47">
        <f>Q75*3</f>
        <v>7414.22977718313</v>
      </c>
      <c r="S75" s="48">
        <f>N75*0.93</f>
        <v>0.223339965</v>
      </c>
      <c r="T75" s="164">
        <v>4</v>
      </c>
      <c r="U75" s="165">
        <v>24893.62</v>
      </c>
      <c r="V75" s="165">
        <v>4078.24</v>
      </c>
      <c r="W75" s="167">
        <f>U75/K75</f>
        <v>0.899849136583236</v>
      </c>
      <c r="X75" s="167">
        <f>V75/M75</f>
        <v>0.613862259031466</v>
      </c>
      <c r="Y75" s="183">
        <f>U75/P75</f>
        <v>0.74987428048603</v>
      </c>
      <c r="Z75" s="183">
        <f>V75/R75</f>
        <v>0.550055787662604</v>
      </c>
      <c r="AA75" s="180">
        <v>2</v>
      </c>
      <c r="AB75" s="181"/>
      <c r="AC75" s="182"/>
    </row>
    <row r="76" customHeight="1" spans="1:29">
      <c r="A76" s="103">
        <v>74</v>
      </c>
      <c r="B76" s="103">
        <v>102935</v>
      </c>
      <c r="C76" s="104" t="s">
        <v>141</v>
      </c>
      <c r="D76" s="104" t="s">
        <v>50</v>
      </c>
      <c r="E76" s="147">
        <v>3</v>
      </c>
      <c r="F76" s="147">
        <v>1</v>
      </c>
      <c r="G76" s="149" t="s">
        <v>30</v>
      </c>
      <c r="H76" s="34">
        <v>150</v>
      </c>
      <c r="I76" s="33">
        <f>H76*3</f>
        <v>450</v>
      </c>
      <c r="J76" s="30">
        <v>9497.88903333333</v>
      </c>
      <c r="K76" s="30">
        <f>J76*3</f>
        <v>28493.6671</v>
      </c>
      <c r="L76" s="30">
        <f>J76*N76</f>
        <v>2580.03507068177</v>
      </c>
      <c r="M76" s="30">
        <f>L76*3</f>
        <v>7740.1052120453</v>
      </c>
      <c r="N76" s="46">
        <v>0.271643</v>
      </c>
      <c r="O76" s="47">
        <f>J76*1.2</f>
        <v>11397.46684</v>
      </c>
      <c r="P76" s="47">
        <f>O76*3</f>
        <v>34192.40052</v>
      </c>
      <c r="Q76" s="47">
        <f>O76*S76</f>
        <v>2879.31913888085</v>
      </c>
      <c r="R76" s="47">
        <f>Q76*3</f>
        <v>8637.95741664255</v>
      </c>
      <c r="S76" s="48">
        <f>N76*0.93</f>
        <v>0.25262799</v>
      </c>
      <c r="T76" s="164">
        <v>4</v>
      </c>
      <c r="U76" s="165">
        <v>25593.87</v>
      </c>
      <c r="V76" s="165">
        <v>6986.05</v>
      </c>
      <c r="W76" s="167">
        <f>U76/K76</f>
        <v>0.898230119351679</v>
      </c>
      <c r="X76" s="167">
        <f>V76/M76</f>
        <v>0.902578170271921</v>
      </c>
      <c r="Y76" s="183">
        <f>U76/P76</f>
        <v>0.748525099459732</v>
      </c>
      <c r="Z76" s="183">
        <f>V76/R76</f>
        <v>0.808761801318925</v>
      </c>
      <c r="AA76" s="180"/>
      <c r="AB76" s="181">
        <f t="shared" si="0"/>
        <v>-90</v>
      </c>
      <c r="AC76" s="182"/>
    </row>
    <row r="77" customHeight="1" spans="1:29">
      <c r="A77" s="103">
        <v>75</v>
      </c>
      <c r="B77" s="103">
        <v>594</v>
      </c>
      <c r="C77" s="104" t="s">
        <v>142</v>
      </c>
      <c r="D77" s="104" t="s">
        <v>27</v>
      </c>
      <c r="E77" s="147">
        <v>2</v>
      </c>
      <c r="F77" s="147">
        <v>0</v>
      </c>
      <c r="G77" s="148" t="s">
        <v>139</v>
      </c>
      <c r="H77" s="29">
        <v>100</v>
      </c>
      <c r="I77" s="28">
        <f>H77*3</f>
        <v>300</v>
      </c>
      <c r="J77" s="30">
        <v>7814.31415833333</v>
      </c>
      <c r="K77" s="30">
        <f>J77*3</f>
        <v>23442.942475</v>
      </c>
      <c r="L77" s="30">
        <f>J77*N77</f>
        <v>1957.38020342136</v>
      </c>
      <c r="M77" s="30">
        <f>L77*3</f>
        <v>5872.14061026408</v>
      </c>
      <c r="N77" s="46">
        <v>0.2504865</v>
      </c>
      <c r="O77" s="47">
        <f>J77*1.2</f>
        <v>9377.17699</v>
      </c>
      <c r="P77" s="47">
        <f>O77*3</f>
        <v>28131.53097</v>
      </c>
      <c r="Q77" s="47">
        <f>O77*S77</f>
        <v>2184.43630701824</v>
      </c>
      <c r="R77" s="47">
        <f>Q77*3</f>
        <v>6553.30892105472</v>
      </c>
      <c r="S77" s="48">
        <f>N77*0.93</f>
        <v>0.232952445</v>
      </c>
      <c r="T77" s="164">
        <v>4</v>
      </c>
      <c r="U77" s="165">
        <v>20936.32</v>
      </c>
      <c r="V77" s="165">
        <v>3999.03</v>
      </c>
      <c r="W77" s="167">
        <f>U77/K77</f>
        <v>0.893075603556461</v>
      </c>
      <c r="X77" s="167">
        <f>V77/M77</f>
        <v>0.68101741177825</v>
      </c>
      <c r="Y77" s="183">
        <f>U77/P77</f>
        <v>0.744229669630384</v>
      </c>
      <c r="Z77" s="183">
        <f>V77/R77</f>
        <v>0.610230655715278</v>
      </c>
      <c r="AA77" s="180"/>
      <c r="AB77" s="181">
        <f t="shared" si="0"/>
        <v>-60</v>
      </c>
      <c r="AC77" s="182"/>
    </row>
    <row r="78" customHeight="1" spans="1:29">
      <c r="A78" s="103">
        <v>76</v>
      </c>
      <c r="B78" s="103">
        <v>103639</v>
      </c>
      <c r="C78" s="104" t="s">
        <v>143</v>
      </c>
      <c r="D78" s="104" t="s">
        <v>34</v>
      </c>
      <c r="E78" s="147">
        <v>3</v>
      </c>
      <c r="F78" s="147">
        <v>1</v>
      </c>
      <c r="G78" s="148" t="s">
        <v>39</v>
      </c>
      <c r="H78" s="29">
        <v>150</v>
      </c>
      <c r="I78" s="28">
        <f>H78*3</f>
        <v>450</v>
      </c>
      <c r="J78" s="30">
        <v>11293.1488266667</v>
      </c>
      <c r="K78" s="30">
        <f>J78*3</f>
        <v>33879.4464800001</v>
      </c>
      <c r="L78" s="30">
        <f>J78*N78</f>
        <v>3236.41035375659</v>
      </c>
      <c r="M78" s="30">
        <f>L78*3</f>
        <v>9709.23106126977</v>
      </c>
      <c r="N78" s="46">
        <v>0.28658175</v>
      </c>
      <c r="O78" s="47">
        <f>J78*1.2</f>
        <v>13551.778592</v>
      </c>
      <c r="P78" s="47">
        <f>O78*3</f>
        <v>40655.3357760001</v>
      </c>
      <c r="Q78" s="47">
        <f>O78*S78</f>
        <v>3611.83395479236</v>
      </c>
      <c r="R78" s="47">
        <f>Q78*3</f>
        <v>10835.5018643771</v>
      </c>
      <c r="S78" s="48">
        <f>N78*0.93</f>
        <v>0.2665210275</v>
      </c>
      <c r="T78" s="164">
        <v>4</v>
      </c>
      <c r="U78" s="165">
        <v>30071.34</v>
      </c>
      <c r="V78" s="165">
        <v>8417.14</v>
      </c>
      <c r="W78" s="167">
        <f>U78/K78</f>
        <v>0.887598326547391</v>
      </c>
      <c r="X78" s="167">
        <f>V78/M78</f>
        <v>0.86692138099134</v>
      </c>
      <c r="Y78" s="183">
        <f>U78/P78</f>
        <v>0.739665272122826</v>
      </c>
      <c r="Z78" s="183">
        <f>V78/R78</f>
        <v>0.776811273289731</v>
      </c>
      <c r="AA78" s="180">
        <v>2</v>
      </c>
      <c r="AB78" s="181">
        <f t="shared" si="0"/>
        <v>-30</v>
      </c>
      <c r="AC78" s="182"/>
    </row>
    <row r="79" customHeight="1" spans="1:29">
      <c r="A79" s="103">
        <v>77</v>
      </c>
      <c r="B79" s="103">
        <v>732</v>
      </c>
      <c r="C79" s="104" t="s">
        <v>144</v>
      </c>
      <c r="D79" s="104" t="s">
        <v>27</v>
      </c>
      <c r="E79" s="147">
        <v>2</v>
      </c>
      <c r="F79" s="147">
        <v>0</v>
      </c>
      <c r="G79" s="149" t="s">
        <v>145</v>
      </c>
      <c r="H79" s="34">
        <v>100</v>
      </c>
      <c r="I79" s="33">
        <f>H79*3</f>
        <v>300</v>
      </c>
      <c r="J79" s="30">
        <v>9372.56384</v>
      </c>
      <c r="K79" s="30">
        <f>J79*3</f>
        <v>28117.69152</v>
      </c>
      <c r="L79" s="30">
        <f>J79*N79</f>
        <v>2166.06042508896</v>
      </c>
      <c r="M79" s="30">
        <f>L79*3</f>
        <v>6498.18127526688</v>
      </c>
      <c r="N79" s="46">
        <v>0.2311065</v>
      </c>
      <c r="O79" s="47">
        <f>J79*1.2</f>
        <v>11247.076608</v>
      </c>
      <c r="P79" s="47">
        <f>O79*3</f>
        <v>33741.229824</v>
      </c>
      <c r="Q79" s="47">
        <f>O79*S79</f>
        <v>2417.32343439928</v>
      </c>
      <c r="R79" s="47">
        <f>Q79*3</f>
        <v>7251.97030319784</v>
      </c>
      <c r="S79" s="48">
        <f>N79*0.93</f>
        <v>0.214929045</v>
      </c>
      <c r="T79" s="164">
        <v>4</v>
      </c>
      <c r="U79" s="165">
        <v>24790.49</v>
      </c>
      <c r="V79" s="165">
        <v>5887.33</v>
      </c>
      <c r="W79" s="167">
        <f>U79/K79</f>
        <v>0.881668752300189</v>
      </c>
      <c r="X79" s="167">
        <f>V79/M79</f>
        <v>0.905996578213064</v>
      </c>
      <c r="Y79" s="183">
        <f>U79/P79</f>
        <v>0.734723960250157</v>
      </c>
      <c r="Z79" s="183">
        <f>V79/R79</f>
        <v>0.811824890871921</v>
      </c>
      <c r="AA79" s="180"/>
      <c r="AB79" s="181">
        <f t="shared" si="0"/>
        <v>-60</v>
      </c>
      <c r="AC79" s="182"/>
    </row>
    <row r="80" customHeight="1" spans="1:29">
      <c r="A80" s="103">
        <v>78</v>
      </c>
      <c r="B80" s="103">
        <v>56</v>
      </c>
      <c r="C80" s="104" t="s">
        <v>146</v>
      </c>
      <c r="D80" s="104" t="s">
        <v>38</v>
      </c>
      <c r="E80" s="147">
        <v>3</v>
      </c>
      <c r="F80" s="147">
        <v>0</v>
      </c>
      <c r="G80" s="149" t="s">
        <v>89</v>
      </c>
      <c r="H80" s="34">
        <v>100</v>
      </c>
      <c r="I80" s="33">
        <f>H80*3</f>
        <v>300</v>
      </c>
      <c r="J80" s="30">
        <v>9124.30612333333</v>
      </c>
      <c r="K80" s="30">
        <f>J80*3</f>
        <v>27372.91837</v>
      </c>
      <c r="L80" s="30">
        <f>J80*N80</f>
        <v>2478.55388826064</v>
      </c>
      <c r="M80" s="30">
        <f>L80*3</f>
        <v>7435.66166478191</v>
      </c>
      <c r="N80" s="46">
        <v>0.271643</v>
      </c>
      <c r="O80" s="47">
        <f>J80*1.2</f>
        <v>10949.167348</v>
      </c>
      <c r="P80" s="47">
        <f>O80*3</f>
        <v>32847.502044</v>
      </c>
      <c r="Q80" s="47">
        <f>O80*S80</f>
        <v>2766.06613929887</v>
      </c>
      <c r="R80" s="47">
        <f>Q80*3</f>
        <v>8298.19841789661</v>
      </c>
      <c r="S80" s="48">
        <f>N80*0.93</f>
        <v>0.25262799</v>
      </c>
      <c r="T80" s="164">
        <v>4</v>
      </c>
      <c r="U80" s="165">
        <v>24118.76</v>
      </c>
      <c r="V80" s="165">
        <v>5428.19</v>
      </c>
      <c r="W80" s="167">
        <f>U80/K80</f>
        <v>0.881117594915767</v>
      </c>
      <c r="X80" s="167">
        <f>V80/M80</f>
        <v>0.73002111240617</v>
      </c>
      <c r="Y80" s="183">
        <f>U80/P80</f>
        <v>0.734264662429806</v>
      </c>
      <c r="Z80" s="183">
        <f>V80/R80</f>
        <v>0.654140781725958</v>
      </c>
      <c r="AA80" s="180">
        <v>3</v>
      </c>
      <c r="AB80" s="181"/>
      <c r="AC80" s="182"/>
    </row>
    <row r="81" customHeight="1" spans="1:29">
      <c r="A81" s="103">
        <v>79</v>
      </c>
      <c r="B81" s="103">
        <v>723</v>
      </c>
      <c r="C81" s="104" t="s">
        <v>147</v>
      </c>
      <c r="D81" s="104" t="s">
        <v>50</v>
      </c>
      <c r="E81" s="147">
        <v>2</v>
      </c>
      <c r="F81" s="147">
        <v>1</v>
      </c>
      <c r="G81" s="148" t="s">
        <v>44</v>
      </c>
      <c r="H81" s="29">
        <v>100</v>
      </c>
      <c r="I81" s="28">
        <f>H81*3</f>
        <v>300</v>
      </c>
      <c r="J81" s="30">
        <v>7689.27509166667</v>
      </c>
      <c r="K81" s="30">
        <f>J81*3</f>
        <v>23067.825275</v>
      </c>
      <c r="L81" s="30">
        <f>J81*N81</f>
        <v>1683.2842004608</v>
      </c>
      <c r="M81" s="30">
        <f>L81*3</f>
        <v>5049.8526013824</v>
      </c>
      <c r="N81" s="46">
        <v>0.21891325</v>
      </c>
      <c r="O81" s="47">
        <f>J81*1.2</f>
        <v>9227.13011</v>
      </c>
      <c r="P81" s="47">
        <f>O81*3</f>
        <v>27681.39033</v>
      </c>
      <c r="Q81" s="47">
        <f>O81*S81</f>
        <v>1878.54516771425</v>
      </c>
      <c r="R81" s="47">
        <f>Q81*3</f>
        <v>5635.63550314275</v>
      </c>
      <c r="S81" s="48">
        <f>N81*0.93</f>
        <v>0.2035893225</v>
      </c>
      <c r="T81" s="164">
        <v>4</v>
      </c>
      <c r="U81" s="165">
        <v>20146.8</v>
      </c>
      <c r="V81" s="165">
        <v>3444.16</v>
      </c>
      <c r="W81" s="167">
        <f>U81/K81</f>
        <v>0.873372316628143</v>
      </c>
      <c r="X81" s="167">
        <f>V81/M81</f>
        <v>0.682031788226286</v>
      </c>
      <c r="Y81" s="183">
        <f>U81/P81</f>
        <v>0.727810263856786</v>
      </c>
      <c r="Z81" s="183">
        <f>V81/R81</f>
        <v>0.611139595184845</v>
      </c>
      <c r="AA81" s="180">
        <v>4</v>
      </c>
      <c r="AB81" s="181"/>
      <c r="AC81" s="182"/>
    </row>
    <row r="82" customHeight="1" spans="1:29">
      <c r="A82" s="103">
        <v>80</v>
      </c>
      <c r="B82" s="103">
        <v>740</v>
      </c>
      <c r="C82" s="104" t="s">
        <v>148</v>
      </c>
      <c r="D82" s="104" t="s">
        <v>34</v>
      </c>
      <c r="E82" s="147">
        <v>2</v>
      </c>
      <c r="F82" s="147">
        <v>0</v>
      </c>
      <c r="G82" s="148" t="s">
        <v>86</v>
      </c>
      <c r="H82" s="29">
        <v>100</v>
      </c>
      <c r="I82" s="28">
        <f>H82*3</f>
        <v>300</v>
      </c>
      <c r="J82" s="30">
        <v>7779.23408666667</v>
      </c>
      <c r="K82" s="30">
        <f>J82*3</f>
        <v>23337.70226</v>
      </c>
      <c r="L82" s="30">
        <f>J82*N82</f>
        <v>2163.42833720426</v>
      </c>
      <c r="M82" s="30">
        <f>L82*3</f>
        <v>6490.28501161278</v>
      </c>
      <c r="N82" s="46">
        <v>0.278103</v>
      </c>
      <c r="O82" s="47">
        <f>J82*1.2</f>
        <v>9335.080904</v>
      </c>
      <c r="P82" s="47">
        <f>O82*3</f>
        <v>28005.242712</v>
      </c>
      <c r="Q82" s="47">
        <f>O82*S82</f>
        <v>2414.38602431996</v>
      </c>
      <c r="R82" s="47">
        <f>Q82*3</f>
        <v>7243.15807295987</v>
      </c>
      <c r="S82" s="48">
        <f>N82*0.93</f>
        <v>0.25863579</v>
      </c>
      <c r="T82" s="164">
        <v>4</v>
      </c>
      <c r="U82" s="165">
        <v>20284.85</v>
      </c>
      <c r="V82" s="165">
        <v>4153.69</v>
      </c>
      <c r="W82" s="167">
        <f>U82/K82</f>
        <v>0.869187967778966</v>
      </c>
      <c r="X82" s="167">
        <f>V82/M82</f>
        <v>0.639985762191951</v>
      </c>
      <c r="Y82" s="183">
        <f>U82/P82</f>
        <v>0.724323306482472</v>
      </c>
      <c r="Z82" s="183">
        <f>V82/R82</f>
        <v>0.573463944616443</v>
      </c>
      <c r="AA82" s="180">
        <v>2</v>
      </c>
      <c r="AB82" s="181"/>
      <c r="AC82" s="182"/>
    </row>
    <row r="83" customHeight="1" spans="1:29">
      <c r="A83" s="103">
        <v>81</v>
      </c>
      <c r="B83" s="103">
        <v>102479</v>
      </c>
      <c r="C83" s="104" t="s">
        <v>149</v>
      </c>
      <c r="D83" s="104" t="s">
        <v>50</v>
      </c>
      <c r="E83" s="147">
        <v>1</v>
      </c>
      <c r="F83" s="147">
        <v>1</v>
      </c>
      <c r="G83" s="149" t="s">
        <v>145</v>
      </c>
      <c r="H83" s="34">
        <v>100</v>
      </c>
      <c r="I83" s="33">
        <f>H83*3</f>
        <v>300</v>
      </c>
      <c r="J83" s="30">
        <v>9527.85009333333</v>
      </c>
      <c r="K83" s="30">
        <f>J83*3</f>
        <v>28583.55028</v>
      </c>
      <c r="L83" s="30">
        <f>J83*N83</f>
        <v>2463.53521190741</v>
      </c>
      <c r="M83" s="30">
        <f>L83*3</f>
        <v>7390.60563572222</v>
      </c>
      <c r="N83" s="46">
        <v>0.2585615</v>
      </c>
      <c r="O83" s="47">
        <f>J83*1.2</f>
        <v>11433.420112</v>
      </c>
      <c r="P83" s="47">
        <f>O83*3</f>
        <v>34300.260336</v>
      </c>
      <c r="Q83" s="47">
        <f>O83*S83</f>
        <v>2749.30529648867</v>
      </c>
      <c r="R83" s="47">
        <f>Q83*3</f>
        <v>8247.915889466</v>
      </c>
      <c r="S83" s="48">
        <f>N83*0.93</f>
        <v>0.240462195</v>
      </c>
      <c r="T83" s="164">
        <v>4</v>
      </c>
      <c r="U83" s="165">
        <v>24651.04</v>
      </c>
      <c r="V83" s="165">
        <v>5737.77</v>
      </c>
      <c r="W83" s="167">
        <f>U83/K83</f>
        <v>0.862420509647062</v>
      </c>
      <c r="X83" s="167">
        <f>V83/M83</f>
        <v>0.776359919986354</v>
      </c>
      <c r="Y83" s="183">
        <f>U83/P83</f>
        <v>0.718683758039218</v>
      </c>
      <c r="Z83" s="183">
        <f>V83/R83</f>
        <v>0.695663010740461</v>
      </c>
      <c r="AA83" s="180"/>
      <c r="AB83" s="181">
        <f t="shared" si="0"/>
        <v>-30</v>
      </c>
      <c r="AC83" s="182"/>
    </row>
    <row r="84" customHeight="1" spans="1:29">
      <c r="A84" s="103">
        <v>82</v>
      </c>
      <c r="B84" s="103">
        <v>106865</v>
      </c>
      <c r="C84" s="104" t="s">
        <v>150</v>
      </c>
      <c r="D84" s="104" t="s">
        <v>50</v>
      </c>
      <c r="E84" s="147">
        <v>2</v>
      </c>
      <c r="F84" s="147">
        <v>2</v>
      </c>
      <c r="G84" s="149" t="s">
        <v>151</v>
      </c>
      <c r="H84" s="34">
        <v>100</v>
      </c>
      <c r="I84" s="33">
        <f>H84*3</f>
        <v>300</v>
      </c>
      <c r="J84" s="30">
        <v>5910.710361</v>
      </c>
      <c r="K84" s="30">
        <f>J84*3</f>
        <v>17732.131083</v>
      </c>
      <c r="L84" s="30">
        <f>J84*N84</f>
        <v>1084.4025656705</v>
      </c>
      <c r="M84" s="30">
        <f>L84*3</f>
        <v>3253.20769701151</v>
      </c>
      <c r="N84" s="46">
        <v>0.183464</v>
      </c>
      <c r="O84" s="47">
        <f>J84*1.2</f>
        <v>7092.8524332</v>
      </c>
      <c r="P84" s="47">
        <f>O84*3</f>
        <v>21278.5572996</v>
      </c>
      <c r="Q84" s="47">
        <f>O84*S84</f>
        <v>1210.19326328828</v>
      </c>
      <c r="R84" s="47">
        <f>Q84*3</f>
        <v>3630.57978986485</v>
      </c>
      <c r="S84" s="48">
        <f>N84*0.93</f>
        <v>0.17062152</v>
      </c>
      <c r="T84" s="164">
        <v>3</v>
      </c>
      <c r="U84" s="165">
        <v>15231.29</v>
      </c>
      <c r="V84" s="165">
        <v>3655.41</v>
      </c>
      <c r="W84" s="167">
        <f>U84/K84</f>
        <v>0.858965565317889</v>
      </c>
      <c r="X84" s="167">
        <f>V84/M84</f>
        <v>1.12363253147285</v>
      </c>
      <c r="Y84" s="183">
        <f>U84/P84</f>
        <v>0.715804637764907</v>
      </c>
      <c r="Z84" s="183">
        <f>V84/R84</f>
        <v>1.00683918590757</v>
      </c>
      <c r="AA84" s="180"/>
      <c r="AB84" s="181">
        <f t="shared" si="0"/>
        <v>-60</v>
      </c>
      <c r="AC84" s="182"/>
    </row>
    <row r="85" customHeight="1" spans="1:29">
      <c r="A85" s="103">
        <v>83</v>
      </c>
      <c r="B85" s="103">
        <v>379</v>
      </c>
      <c r="C85" s="104" t="s">
        <v>152</v>
      </c>
      <c r="D85" s="104" t="s">
        <v>41</v>
      </c>
      <c r="E85" s="147">
        <v>3</v>
      </c>
      <c r="F85" s="147">
        <v>0</v>
      </c>
      <c r="G85" s="148" t="s">
        <v>84</v>
      </c>
      <c r="H85" s="29">
        <v>150</v>
      </c>
      <c r="I85" s="28">
        <f>H85*3</f>
        <v>450</v>
      </c>
      <c r="J85" s="30">
        <v>14348.5961266667</v>
      </c>
      <c r="K85" s="30">
        <f>J85*3</f>
        <v>43045.7883800001</v>
      </c>
      <c r="L85" s="30">
        <f>J85*N85</f>
        <v>2952.2380016578</v>
      </c>
      <c r="M85" s="30">
        <f>L85*3</f>
        <v>8856.7140049734</v>
      </c>
      <c r="N85" s="46">
        <v>0.205751</v>
      </c>
      <c r="O85" s="47">
        <f>J85*1.2</f>
        <v>17218.315352</v>
      </c>
      <c r="P85" s="47">
        <f>O85*3</f>
        <v>51654.9460560001</v>
      </c>
      <c r="Q85" s="47">
        <f>O85*S85</f>
        <v>3294.6976098501</v>
      </c>
      <c r="R85" s="47">
        <f>Q85*3</f>
        <v>9884.09282955031</v>
      </c>
      <c r="S85" s="48">
        <f>N85*0.93</f>
        <v>0.19134843</v>
      </c>
      <c r="T85" s="164">
        <v>10</v>
      </c>
      <c r="U85" s="165">
        <v>35134.01</v>
      </c>
      <c r="V85" s="165">
        <v>4733.17</v>
      </c>
      <c r="W85" s="167">
        <f>U85/K85</f>
        <v>0.816200871728579</v>
      </c>
      <c r="X85" s="167">
        <f>V85/M85</f>
        <v>0.534416037069971</v>
      </c>
      <c r="Y85" s="183">
        <f>U85/P85</f>
        <v>0.680167393107149</v>
      </c>
      <c r="Z85" s="183">
        <f>V85/R85</f>
        <v>0.478867416729365</v>
      </c>
      <c r="AA85" s="180"/>
      <c r="AB85" s="181">
        <f t="shared" si="0"/>
        <v>-90</v>
      </c>
      <c r="AC85" s="182"/>
    </row>
    <row r="86" customHeight="1" spans="1:29">
      <c r="A86" s="103">
        <v>84</v>
      </c>
      <c r="B86" s="103">
        <v>105751</v>
      </c>
      <c r="C86" s="104" t="s">
        <v>153</v>
      </c>
      <c r="D86" s="104" t="s">
        <v>34</v>
      </c>
      <c r="E86" s="147">
        <v>2</v>
      </c>
      <c r="F86" s="147">
        <v>2</v>
      </c>
      <c r="G86" s="148" t="s">
        <v>28</v>
      </c>
      <c r="H86" s="29">
        <v>150</v>
      </c>
      <c r="I86" s="28">
        <f>H86*3</f>
        <v>450</v>
      </c>
      <c r="J86" s="30">
        <v>12500</v>
      </c>
      <c r="K86" s="30">
        <f>J86*3</f>
        <v>37500</v>
      </c>
      <c r="L86" s="30">
        <f>J86*N86</f>
        <v>3182.559375</v>
      </c>
      <c r="M86" s="30">
        <f>L86*3</f>
        <v>9547.678125</v>
      </c>
      <c r="N86" s="46">
        <v>0.25460475</v>
      </c>
      <c r="O86" s="47">
        <f>J86*1.2</f>
        <v>15000</v>
      </c>
      <c r="P86" s="47">
        <f>O86*3</f>
        <v>45000</v>
      </c>
      <c r="Q86" s="47">
        <f>O86*S86</f>
        <v>3551.7362625</v>
      </c>
      <c r="R86" s="47">
        <f>Q86*3</f>
        <v>10655.2087875</v>
      </c>
      <c r="S86" s="48">
        <f>N86*0.93</f>
        <v>0.2367824175</v>
      </c>
      <c r="T86" s="164">
        <v>4</v>
      </c>
      <c r="U86" s="165">
        <v>30489.76</v>
      </c>
      <c r="V86" s="165">
        <v>8359.41</v>
      </c>
      <c r="W86" s="167">
        <f>U86/K86</f>
        <v>0.813060266666667</v>
      </c>
      <c r="X86" s="167">
        <f>V86/M86</f>
        <v>0.875543759493882</v>
      </c>
      <c r="Y86" s="183">
        <f>U86/P86</f>
        <v>0.677550222222222</v>
      </c>
      <c r="Z86" s="183">
        <f>V86/R86</f>
        <v>0.784537418901328</v>
      </c>
      <c r="AA86" s="180">
        <v>6</v>
      </c>
      <c r="AB86" s="181"/>
      <c r="AC86" s="182"/>
    </row>
    <row r="87" customHeight="1" spans="1:29">
      <c r="A87" s="103">
        <v>85</v>
      </c>
      <c r="B87" s="103">
        <v>106066</v>
      </c>
      <c r="C87" s="104" t="s">
        <v>154</v>
      </c>
      <c r="D87" s="104" t="s">
        <v>119</v>
      </c>
      <c r="E87" s="147">
        <v>0</v>
      </c>
      <c r="F87" s="147">
        <v>0</v>
      </c>
      <c r="G87" s="148" t="s">
        <v>107</v>
      </c>
      <c r="H87" s="29">
        <v>150</v>
      </c>
      <c r="I87" s="28">
        <f>H87*3</f>
        <v>450</v>
      </c>
      <c r="J87" s="30">
        <v>10000</v>
      </c>
      <c r="K87" s="30">
        <f>J87*3</f>
        <v>30000</v>
      </c>
      <c r="L87" s="30">
        <f>J87*N87</f>
        <v>2847.245</v>
      </c>
      <c r="M87" s="30">
        <f>L87*3</f>
        <v>8541.735</v>
      </c>
      <c r="N87" s="46">
        <v>0.2847245</v>
      </c>
      <c r="O87" s="47">
        <f>J87*1.2</f>
        <v>12000</v>
      </c>
      <c r="P87" s="47">
        <f>O87*3</f>
        <v>36000</v>
      </c>
      <c r="Q87" s="47">
        <f>O87*S87</f>
        <v>3177.52542</v>
      </c>
      <c r="R87" s="47">
        <f>Q87*3</f>
        <v>9532.57626</v>
      </c>
      <c r="S87" s="48">
        <f>N87*0.93</f>
        <v>0.264793785</v>
      </c>
      <c r="T87" s="164">
        <v>7</v>
      </c>
      <c r="U87" s="165">
        <v>24375.3</v>
      </c>
      <c r="V87" s="165">
        <v>7294.7</v>
      </c>
      <c r="W87" s="167">
        <f>U87/K87</f>
        <v>0.81251</v>
      </c>
      <c r="X87" s="167">
        <f>V87/M87</f>
        <v>0.854006826481973</v>
      </c>
      <c r="Y87" s="183">
        <f>U87/P87</f>
        <v>0.677091666666667</v>
      </c>
      <c r="Z87" s="183">
        <f>V87/R87</f>
        <v>0.765239091829725</v>
      </c>
      <c r="AA87" s="180"/>
      <c r="AB87" s="181"/>
      <c r="AC87" s="182"/>
    </row>
    <row r="88" customHeight="1" spans="1:29">
      <c r="A88" s="103">
        <v>86</v>
      </c>
      <c r="B88" s="103">
        <v>102565</v>
      </c>
      <c r="C88" s="104" t="s">
        <v>155</v>
      </c>
      <c r="D88" s="104" t="s">
        <v>41</v>
      </c>
      <c r="E88" s="147">
        <v>3</v>
      </c>
      <c r="F88" s="147">
        <v>1</v>
      </c>
      <c r="G88" s="148" t="s">
        <v>111</v>
      </c>
      <c r="H88" s="29">
        <v>100</v>
      </c>
      <c r="I88" s="28">
        <f>H88*3</f>
        <v>300</v>
      </c>
      <c r="J88" s="30">
        <v>9761.51106666667</v>
      </c>
      <c r="K88" s="30">
        <f>J88*3</f>
        <v>29284.5332</v>
      </c>
      <c r="L88" s="30">
        <f>J88*N88</f>
        <v>2359.9966037882</v>
      </c>
      <c r="M88" s="30">
        <f>L88*3</f>
        <v>7079.9898113646</v>
      </c>
      <c r="N88" s="46">
        <v>0.2417655</v>
      </c>
      <c r="O88" s="47">
        <f>J88*1.2</f>
        <v>11713.81328</v>
      </c>
      <c r="P88" s="47">
        <f>O88*3</f>
        <v>35141.43984</v>
      </c>
      <c r="Q88" s="47">
        <f>O88*S88</f>
        <v>2633.75620982763</v>
      </c>
      <c r="R88" s="47">
        <f>Q88*3</f>
        <v>7901.2686294829</v>
      </c>
      <c r="S88" s="48">
        <f>N88*0.93</f>
        <v>0.224841915</v>
      </c>
      <c r="T88" s="164">
        <v>4</v>
      </c>
      <c r="U88" s="165">
        <v>23651.77</v>
      </c>
      <c r="V88" s="165">
        <v>6558.38</v>
      </c>
      <c r="W88" s="167">
        <f>U88/K88</f>
        <v>0.807653987122458</v>
      </c>
      <c r="X88" s="167">
        <f>V88/M88</f>
        <v>0.926326191807885</v>
      </c>
      <c r="Y88" s="183">
        <f>U88/P88</f>
        <v>0.673044989268715</v>
      </c>
      <c r="Z88" s="183">
        <f>V88/R88</f>
        <v>0.830041390508858</v>
      </c>
      <c r="AA88" s="180"/>
      <c r="AB88" s="181">
        <f t="shared" si="0"/>
        <v>-90</v>
      </c>
      <c r="AC88" s="182"/>
    </row>
    <row r="89" customHeight="1" spans="1:29">
      <c r="A89" s="103">
        <v>87</v>
      </c>
      <c r="B89" s="103">
        <v>741</v>
      </c>
      <c r="C89" s="104" t="s">
        <v>156</v>
      </c>
      <c r="D89" s="104" t="s">
        <v>41</v>
      </c>
      <c r="E89" s="147">
        <v>1</v>
      </c>
      <c r="F89" s="147">
        <v>1</v>
      </c>
      <c r="G89" s="149" t="s">
        <v>46</v>
      </c>
      <c r="H89" s="34">
        <v>100</v>
      </c>
      <c r="I89" s="33">
        <f>H89*3</f>
        <v>300</v>
      </c>
      <c r="J89" s="30">
        <v>4981.96830133333</v>
      </c>
      <c r="K89" s="30">
        <f>J89*3</f>
        <v>14945.904904</v>
      </c>
      <c r="L89" s="30">
        <f>J89*N89</f>
        <v>1030.27478119196</v>
      </c>
      <c r="M89" s="30">
        <f>L89*3</f>
        <v>3090.82434357588</v>
      </c>
      <c r="N89" s="46">
        <v>0.20680075</v>
      </c>
      <c r="O89" s="47">
        <f>J89*1.2</f>
        <v>5978.3619616</v>
      </c>
      <c r="P89" s="47">
        <f>O89*3</f>
        <v>17935.0858848</v>
      </c>
      <c r="Q89" s="47">
        <f>O89*S89</f>
        <v>1149.78665581023</v>
      </c>
      <c r="R89" s="47">
        <f>Q89*3</f>
        <v>3449.35996743068</v>
      </c>
      <c r="S89" s="48">
        <f>N89*0.93</f>
        <v>0.1923246975</v>
      </c>
      <c r="T89" s="164">
        <v>3</v>
      </c>
      <c r="U89" s="165">
        <v>12043.72</v>
      </c>
      <c r="V89" s="165">
        <v>2160.02</v>
      </c>
      <c r="W89" s="167">
        <f>U89/K89</f>
        <v>0.805820729983149</v>
      </c>
      <c r="X89" s="167">
        <f>V89/M89</f>
        <v>0.698849161224414</v>
      </c>
      <c r="Y89" s="183">
        <f>U89/P89</f>
        <v>0.671517274985958</v>
      </c>
      <c r="Z89" s="183">
        <f>V89/R89</f>
        <v>0.626208925828328</v>
      </c>
      <c r="AA89" s="180"/>
      <c r="AB89" s="181">
        <f t="shared" si="0"/>
        <v>-30</v>
      </c>
      <c r="AC89" s="182"/>
    </row>
    <row r="90" customHeight="1" spans="1:29">
      <c r="A90" s="103">
        <v>88</v>
      </c>
      <c r="B90" s="103">
        <v>357</v>
      </c>
      <c r="C90" s="104" t="s">
        <v>157</v>
      </c>
      <c r="D90" s="104" t="s">
        <v>41</v>
      </c>
      <c r="E90" s="147">
        <v>2</v>
      </c>
      <c r="F90" s="147">
        <v>2</v>
      </c>
      <c r="G90" s="149" t="s">
        <v>42</v>
      </c>
      <c r="H90" s="34">
        <v>150</v>
      </c>
      <c r="I90" s="33">
        <f>H90*3</f>
        <v>450</v>
      </c>
      <c r="J90" s="30">
        <v>13856.8420466667</v>
      </c>
      <c r="K90" s="30">
        <f>J90*3</f>
        <v>41570.5261400001</v>
      </c>
      <c r="L90" s="30">
        <f>J90*N90</f>
        <v>3390.38818566306</v>
      </c>
      <c r="M90" s="30">
        <f>L90*3</f>
        <v>10171.1645569892</v>
      </c>
      <c r="N90" s="46">
        <v>0.2446725</v>
      </c>
      <c r="O90" s="47">
        <f>J90*1.2</f>
        <v>16628.210456</v>
      </c>
      <c r="P90" s="47">
        <f>O90*3</f>
        <v>49884.6313680001</v>
      </c>
      <c r="Q90" s="47">
        <f>O90*S90</f>
        <v>3783.67321519997</v>
      </c>
      <c r="R90" s="47">
        <f>Q90*3</f>
        <v>11351.0196455999</v>
      </c>
      <c r="S90" s="48">
        <f>N90*0.93</f>
        <v>0.227545425</v>
      </c>
      <c r="T90" s="164">
        <v>10</v>
      </c>
      <c r="U90" s="165">
        <v>33444.36</v>
      </c>
      <c r="V90" s="165">
        <v>5928.9</v>
      </c>
      <c r="W90" s="167">
        <f>U90/K90</f>
        <v>0.80452096967373</v>
      </c>
      <c r="X90" s="167">
        <f>V90/M90</f>
        <v>0.582912602266957</v>
      </c>
      <c r="Y90" s="183">
        <f>U90/P90</f>
        <v>0.670434141394775</v>
      </c>
      <c r="Z90" s="183">
        <f>V90/R90</f>
        <v>0.522323120310893</v>
      </c>
      <c r="AA90" s="180">
        <v>2</v>
      </c>
      <c r="AB90" s="181"/>
      <c r="AC90" s="182"/>
    </row>
    <row r="91" customHeight="1" spans="1:29">
      <c r="A91" s="103">
        <v>89</v>
      </c>
      <c r="B91" s="150">
        <v>349</v>
      </c>
      <c r="C91" s="151" t="s">
        <v>158</v>
      </c>
      <c r="D91" s="151" t="s">
        <v>50</v>
      </c>
      <c r="E91" s="147">
        <v>3</v>
      </c>
      <c r="F91" s="147">
        <v>2</v>
      </c>
      <c r="G91" s="149" t="s">
        <v>145</v>
      </c>
      <c r="H91" s="34">
        <v>100</v>
      </c>
      <c r="I91" s="33">
        <f>H91*3</f>
        <v>300</v>
      </c>
      <c r="J91" s="30">
        <v>9725.999492</v>
      </c>
      <c r="K91" s="30">
        <f>J91*3</f>
        <v>29177.998476</v>
      </c>
      <c r="L91" s="30">
        <f>J91*N91</f>
        <v>2637.28743325148</v>
      </c>
      <c r="M91" s="30">
        <f>L91*3</f>
        <v>7911.86229975445</v>
      </c>
      <c r="N91" s="46">
        <v>0.2711585</v>
      </c>
      <c r="O91" s="47">
        <f>J91*1.2</f>
        <v>11671.1993904</v>
      </c>
      <c r="P91" s="47">
        <f>O91*3</f>
        <v>35013.5981712</v>
      </c>
      <c r="Q91" s="47">
        <f>O91*S91</f>
        <v>2943.21277550865</v>
      </c>
      <c r="R91" s="47">
        <f>Q91*3</f>
        <v>8829.63832652596</v>
      </c>
      <c r="S91" s="48">
        <f>N91*0.93</f>
        <v>0.252177405</v>
      </c>
      <c r="T91" s="164">
        <v>4</v>
      </c>
      <c r="U91" s="168">
        <v>25355.7</v>
      </c>
      <c r="V91" s="168">
        <v>6096.75</v>
      </c>
      <c r="W91" s="167">
        <f>U91/K91</f>
        <v>0.869000662292035</v>
      </c>
      <c r="X91" s="167">
        <f>V91/M91</f>
        <v>0.77058343143677</v>
      </c>
      <c r="Y91" s="183">
        <f>U91/P91</f>
        <v>0.724167218576696</v>
      </c>
      <c r="Z91" s="183">
        <f>V91/R91</f>
        <v>0.690486945731873</v>
      </c>
      <c r="AA91" s="184">
        <v>3</v>
      </c>
      <c r="AB91" s="181"/>
      <c r="AC91" s="182"/>
    </row>
    <row r="92" customHeight="1" spans="1:29">
      <c r="A92" s="103">
        <v>90</v>
      </c>
      <c r="B92" s="103">
        <v>377</v>
      </c>
      <c r="C92" s="104" t="s">
        <v>159</v>
      </c>
      <c r="D92" s="104" t="s">
        <v>34</v>
      </c>
      <c r="E92" s="147">
        <v>2</v>
      </c>
      <c r="F92" s="147">
        <v>2</v>
      </c>
      <c r="G92" s="148" t="s">
        <v>82</v>
      </c>
      <c r="H92" s="29">
        <v>200</v>
      </c>
      <c r="I92" s="28">
        <f>H92*3</f>
        <v>600</v>
      </c>
      <c r="J92" s="30">
        <v>14645.7737933333</v>
      </c>
      <c r="K92" s="30">
        <f>J92*3</f>
        <v>43937.3213799999</v>
      </c>
      <c r="L92" s="30">
        <f>J92*N92</f>
        <v>3666.20332481616</v>
      </c>
      <c r="M92" s="30">
        <f>L92*3</f>
        <v>10998.6099744485</v>
      </c>
      <c r="N92" s="46">
        <v>0.250325</v>
      </c>
      <c r="O92" s="47">
        <f>J92*1.2</f>
        <v>17574.928552</v>
      </c>
      <c r="P92" s="47">
        <f>O92*3</f>
        <v>52724.7856559999</v>
      </c>
      <c r="Q92" s="47">
        <f>O92*S92</f>
        <v>4091.48291049483</v>
      </c>
      <c r="R92" s="47">
        <f>Q92*3</f>
        <v>12274.4487314845</v>
      </c>
      <c r="S92" s="48">
        <f>N92*0.93</f>
        <v>0.23280225</v>
      </c>
      <c r="T92" s="164">
        <v>10</v>
      </c>
      <c r="U92" s="165">
        <v>34202.82</v>
      </c>
      <c r="V92" s="165">
        <v>8601.15</v>
      </c>
      <c r="W92" s="167">
        <f>U92/K92</f>
        <v>0.778445725086213</v>
      </c>
      <c r="X92" s="167">
        <f>V92/M92</f>
        <v>0.782021548175801</v>
      </c>
      <c r="Y92" s="183">
        <f>U92/P92</f>
        <v>0.648704770905178</v>
      </c>
      <c r="Z92" s="183">
        <f>V92/R92</f>
        <v>0.700736154279391</v>
      </c>
      <c r="AA92" s="180">
        <v>2</v>
      </c>
      <c r="AB92" s="181"/>
      <c r="AC92" s="182"/>
    </row>
    <row r="93" customHeight="1" spans="1:29">
      <c r="A93" s="103">
        <v>91</v>
      </c>
      <c r="B93" s="103">
        <v>730</v>
      </c>
      <c r="C93" s="104" t="s">
        <v>160</v>
      </c>
      <c r="D93" s="104" t="s">
        <v>41</v>
      </c>
      <c r="E93" s="147">
        <v>5</v>
      </c>
      <c r="F93" s="147">
        <v>0</v>
      </c>
      <c r="G93" s="149" t="s">
        <v>58</v>
      </c>
      <c r="H93" s="34">
        <v>200</v>
      </c>
      <c r="I93" s="33">
        <f>H93*3</f>
        <v>600</v>
      </c>
      <c r="J93" s="30">
        <v>27000</v>
      </c>
      <c r="K93" s="30">
        <f>J93*3</f>
        <v>81000</v>
      </c>
      <c r="L93" s="30">
        <f>J93*N93</f>
        <v>6457.9005</v>
      </c>
      <c r="M93" s="30">
        <f>L93*3</f>
        <v>19373.7015</v>
      </c>
      <c r="N93" s="46">
        <v>0.2391815</v>
      </c>
      <c r="O93" s="47">
        <f>J93*1.2</f>
        <v>32400</v>
      </c>
      <c r="P93" s="47">
        <f>O93*3</f>
        <v>97200</v>
      </c>
      <c r="Q93" s="47">
        <f>O93*S93</f>
        <v>7207.016958</v>
      </c>
      <c r="R93" s="47">
        <f>Q93*3</f>
        <v>21621.050874</v>
      </c>
      <c r="S93" s="48">
        <f>N93*0.93</f>
        <v>0.222438795</v>
      </c>
      <c r="T93" s="164">
        <v>10</v>
      </c>
      <c r="U93" s="165">
        <v>62462.05</v>
      </c>
      <c r="V93" s="165">
        <v>14919.3</v>
      </c>
      <c r="W93" s="167">
        <f>U93/K93</f>
        <v>0.771136419753086</v>
      </c>
      <c r="X93" s="167">
        <f>V93/M93</f>
        <v>0.770079997361372</v>
      </c>
      <c r="Y93" s="183">
        <f>U93/P93</f>
        <v>0.642613683127572</v>
      </c>
      <c r="Z93" s="183">
        <f>V93/R93</f>
        <v>0.690035839929544</v>
      </c>
      <c r="AA93" s="180">
        <v>17</v>
      </c>
      <c r="AB93" s="181"/>
      <c r="AC93" s="182"/>
    </row>
    <row r="94" customHeight="1" spans="1:29">
      <c r="A94" s="103">
        <v>92</v>
      </c>
      <c r="B94" s="103">
        <v>102478</v>
      </c>
      <c r="C94" s="104" t="s">
        <v>161</v>
      </c>
      <c r="D94" s="104" t="s">
        <v>50</v>
      </c>
      <c r="E94" s="147">
        <v>2</v>
      </c>
      <c r="F94" s="147">
        <v>1</v>
      </c>
      <c r="G94" s="148" t="s">
        <v>162</v>
      </c>
      <c r="H94" s="29">
        <v>100</v>
      </c>
      <c r="I94" s="28">
        <f>H94*3</f>
        <v>300</v>
      </c>
      <c r="J94" s="30">
        <v>4569.87291333333</v>
      </c>
      <c r="K94" s="30">
        <f>J94*3</f>
        <v>13709.61874</v>
      </c>
      <c r="L94" s="30">
        <f>J94*N94</f>
        <v>1197.09191926641</v>
      </c>
      <c r="M94" s="30">
        <f>L94*3</f>
        <v>3591.27575779922</v>
      </c>
      <c r="N94" s="46">
        <v>0.261953</v>
      </c>
      <c r="O94" s="47">
        <f>J94*1.2</f>
        <v>5483.847496</v>
      </c>
      <c r="P94" s="47">
        <f>O94*3</f>
        <v>16451.542488</v>
      </c>
      <c r="Q94" s="47">
        <f>O94*S94</f>
        <v>1335.95458190131</v>
      </c>
      <c r="R94" s="47">
        <f>Q94*3</f>
        <v>4007.86374570393</v>
      </c>
      <c r="S94" s="48">
        <f>N94*0.93</f>
        <v>0.24361629</v>
      </c>
      <c r="T94" s="164">
        <v>3</v>
      </c>
      <c r="U94" s="165">
        <v>10509.15</v>
      </c>
      <c r="V94" s="165">
        <v>2808.34</v>
      </c>
      <c r="W94" s="167">
        <f>U94/K94</f>
        <v>0.766553045661138</v>
      </c>
      <c r="X94" s="167">
        <f>V94/M94</f>
        <v>0.781989518321197</v>
      </c>
      <c r="Y94" s="183">
        <f>U94/P94</f>
        <v>0.638794204717615</v>
      </c>
      <c r="Z94" s="183">
        <f>V94/R94</f>
        <v>0.700707453692828</v>
      </c>
      <c r="AA94" s="180"/>
      <c r="AB94" s="181">
        <f t="shared" si="0"/>
        <v>-60</v>
      </c>
      <c r="AC94" s="182"/>
    </row>
    <row r="95" customHeight="1" spans="1:29">
      <c r="A95" s="103">
        <v>93</v>
      </c>
      <c r="B95" s="103">
        <v>347</v>
      </c>
      <c r="C95" s="104" t="s">
        <v>163</v>
      </c>
      <c r="D95" s="104" t="s">
        <v>41</v>
      </c>
      <c r="E95" s="147">
        <v>1</v>
      </c>
      <c r="F95" s="147">
        <v>1</v>
      </c>
      <c r="G95" s="148" t="s">
        <v>115</v>
      </c>
      <c r="H95" s="29">
        <v>150</v>
      </c>
      <c r="I95" s="28">
        <f>H95*3</f>
        <v>450</v>
      </c>
      <c r="J95" s="30">
        <v>9519.06754666667</v>
      </c>
      <c r="K95" s="30">
        <f>J95*3</f>
        <v>28557.20264</v>
      </c>
      <c r="L95" s="30">
        <f>J95*N95</f>
        <v>2355.95731896557</v>
      </c>
      <c r="M95" s="30">
        <f>L95*3</f>
        <v>7067.8719568967</v>
      </c>
      <c r="N95" s="46">
        <v>0.24749875</v>
      </c>
      <c r="O95" s="47">
        <f>J95*1.2</f>
        <v>11422.881056</v>
      </c>
      <c r="P95" s="47">
        <f>O95*3</f>
        <v>34268.643168</v>
      </c>
      <c r="Q95" s="47">
        <f>O95*S95</f>
        <v>2629.24836796557</v>
      </c>
      <c r="R95" s="47">
        <f>Q95*3</f>
        <v>7887.74510389672</v>
      </c>
      <c r="S95" s="48">
        <f>N95*0.93</f>
        <v>0.2301738375</v>
      </c>
      <c r="T95" s="164">
        <v>4</v>
      </c>
      <c r="U95" s="165">
        <v>21104.07</v>
      </c>
      <c r="V95" s="165">
        <v>4867.57</v>
      </c>
      <c r="W95" s="167">
        <f>U95/K95</f>
        <v>0.73901040889907</v>
      </c>
      <c r="X95" s="167">
        <f>V95/M95</f>
        <v>0.688689612613923</v>
      </c>
      <c r="Y95" s="183">
        <f>U95/P95</f>
        <v>0.615842007415891</v>
      </c>
      <c r="Z95" s="183">
        <f>V95/R95</f>
        <v>0.617105387646884</v>
      </c>
      <c r="AA95" s="180"/>
      <c r="AB95" s="181">
        <f t="shared" si="0"/>
        <v>-30</v>
      </c>
      <c r="AC95" s="182"/>
    </row>
    <row r="96" customHeight="1" spans="1:29">
      <c r="A96" s="103">
        <v>94</v>
      </c>
      <c r="B96" s="103">
        <v>753</v>
      </c>
      <c r="C96" s="104" t="s">
        <v>164</v>
      </c>
      <c r="D96" s="104" t="s">
        <v>34</v>
      </c>
      <c r="E96" s="147">
        <v>2</v>
      </c>
      <c r="F96" s="147">
        <v>0</v>
      </c>
      <c r="G96" s="149" t="s">
        <v>151</v>
      </c>
      <c r="H96" s="34">
        <v>100</v>
      </c>
      <c r="I96" s="33">
        <f>H96*3</f>
        <v>300</v>
      </c>
      <c r="J96" s="30">
        <v>6096.665795</v>
      </c>
      <c r="K96" s="30">
        <f>J96*3</f>
        <v>18289.997385</v>
      </c>
      <c r="L96" s="30">
        <f>J96*N96</f>
        <v>1372.54846709415</v>
      </c>
      <c r="M96" s="30">
        <f>L96*3</f>
        <v>4117.64540128244</v>
      </c>
      <c r="N96" s="46">
        <v>0.225131</v>
      </c>
      <c r="O96" s="47">
        <f>J96*1.2</f>
        <v>7315.998954</v>
      </c>
      <c r="P96" s="47">
        <f>O96*3</f>
        <v>21947.996862</v>
      </c>
      <c r="Q96" s="47">
        <f>O96*S96</f>
        <v>1531.76408927707</v>
      </c>
      <c r="R96" s="47">
        <f>Q96*3</f>
        <v>4595.2922678312</v>
      </c>
      <c r="S96" s="48">
        <f>N96*0.93</f>
        <v>0.20937183</v>
      </c>
      <c r="T96" s="164">
        <v>3</v>
      </c>
      <c r="U96" s="165">
        <v>13454.75</v>
      </c>
      <c r="V96" s="165">
        <v>2526.06</v>
      </c>
      <c r="W96" s="167">
        <f>U96/K96</f>
        <v>0.735634331530004</v>
      </c>
      <c r="X96" s="167">
        <f>V96/M96</f>
        <v>0.613471961236211</v>
      </c>
      <c r="Y96" s="183">
        <f>U96/P96</f>
        <v>0.613028609608337</v>
      </c>
      <c r="Z96" s="183">
        <f>V96/R96</f>
        <v>0.549706058455386</v>
      </c>
      <c r="AA96" s="180"/>
      <c r="AB96" s="181">
        <f t="shared" si="0"/>
        <v>-60</v>
      </c>
      <c r="AC96" s="182"/>
    </row>
    <row r="97" customHeight="1" spans="1:29">
      <c r="A97" s="103">
        <v>95</v>
      </c>
      <c r="B97" s="103">
        <v>102567</v>
      </c>
      <c r="C97" s="104" t="s">
        <v>165</v>
      </c>
      <c r="D97" s="104" t="s">
        <v>27</v>
      </c>
      <c r="E97" s="147">
        <v>2</v>
      </c>
      <c r="F97" s="147">
        <v>0</v>
      </c>
      <c r="G97" s="148" t="s">
        <v>162</v>
      </c>
      <c r="H97" s="29">
        <v>100</v>
      </c>
      <c r="I97" s="28">
        <f>H97*3</f>
        <v>300</v>
      </c>
      <c r="J97" s="30">
        <v>5598.92481433333</v>
      </c>
      <c r="K97" s="30">
        <f>J97*3</f>
        <v>16796.774443</v>
      </c>
      <c r="L97" s="30">
        <f>J97*N97</f>
        <v>1180.01539655686</v>
      </c>
      <c r="M97" s="30">
        <f>L97*3</f>
        <v>3540.04618967057</v>
      </c>
      <c r="N97" s="46">
        <v>0.2107575</v>
      </c>
      <c r="O97" s="47">
        <f>J97*1.2</f>
        <v>6718.7097772</v>
      </c>
      <c r="P97" s="47">
        <f>O97*3</f>
        <v>20156.1293316</v>
      </c>
      <c r="Q97" s="47">
        <f>O97*S97</f>
        <v>1316.89718255745</v>
      </c>
      <c r="R97" s="47">
        <f>Q97*3</f>
        <v>3950.69154767236</v>
      </c>
      <c r="S97" s="48">
        <f>N97*0.93</f>
        <v>0.196004475</v>
      </c>
      <c r="T97" s="164">
        <v>3</v>
      </c>
      <c r="U97" s="165">
        <v>12118.72</v>
      </c>
      <c r="V97" s="165">
        <v>1664.27</v>
      </c>
      <c r="W97" s="167">
        <f>U97/K97</f>
        <v>0.721490905359537</v>
      </c>
      <c r="X97" s="167">
        <f>V97/M97</f>
        <v>0.470126634182384</v>
      </c>
      <c r="Y97" s="183">
        <f>U97/P97</f>
        <v>0.601242421132948</v>
      </c>
      <c r="Z97" s="183">
        <f>V97/R97</f>
        <v>0.42126042489461</v>
      </c>
      <c r="AA97" s="180"/>
      <c r="AB97" s="181">
        <f t="shared" si="0"/>
        <v>-60</v>
      </c>
      <c r="AC97" s="182"/>
    </row>
    <row r="98" customHeight="1" spans="1:29">
      <c r="A98" s="103">
        <v>96</v>
      </c>
      <c r="B98" s="103">
        <v>712</v>
      </c>
      <c r="C98" s="104" t="s">
        <v>166</v>
      </c>
      <c r="D98" s="104" t="s">
        <v>34</v>
      </c>
      <c r="E98" s="147">
        <v>5</v>
      </c>
      <c r="F98" s="147">
        <v>0</v>
      </c>
      <c r="G98" s="149" t="s">
        <v>54</v>
      </c>
      <c r="H98" s="34">
        <v>200</v>
      </c>
      <c r="I98" s="33">
        <f>H98*3</f>
        <v>600</v>
      </c>
      <c r="J98" s="30">
        <v>18000</v>
      </c>
      <c r="K98" s="30">
        <f>J98*3</f>
        <v>54000</v>
      </c>
      <c r="L98" s="30">
        <f>J98*N98</f>
        <v>4681.7235</v>
      </c>
      <c r="M98" s="30">
        <f>L98*3</f>
        <v>14045.1705</v>
      </c>
      <c r="N98" s="46">
        <v>0.26009575</v>
      </c>
      <c r="O98" s="47">
        <f>J98*1.2</f>
        <v>21600</v>
      </c>
      <c r="P98" s="47">
        <f>O98*3</f>
        <v>64800</v>
      </c>
      <c r="Q98" s="47">
        <f>O98*S98</f>
        <v>5224.803426</v>
      </c>
      <c r="R98" s="47">
        <f>Q98*3</f>
        <v>15674.410278</v>
      </c>
      <c r="S98" s="48">
        <f>N98*0.93</f>
        <v>0.2418890475</v>
      </c>
      <c r="T98" s="164">
        <v>10</v>
      </c>
      <c r="U98" s="165">
        <v>38582.59</v>
      </c>
      <c r="V98" s="165">
        <v>10779.43</v>
      </c>
      <c r="W98" s="167">
        <f>U98/K98</f>
        <v>0.714492407407407</v>
      </c>
      <c r="X98" s="167">
        <f>V98/M98</f>
        <v>0.767483029130903</v>
      </c>
      <c r="Y98" s="183">
        <f>U98/P98</f>
        <v>0.595410339506173</v>
      </c>
      <c r="Z98" s="183">
        <f>V98/R98</f>
        <v>0.687708807464967</v>
      </c>
      <c r="AA98" s="180">
        <v>4</v>
      </c>
      <c r="AB98" s="181">
        <f t="shared" si="0"/>
        <v>-30</v>
      </c>
      <c r="AC98" s="182"/>
    </row>
    <row r="99" customHeight="1" spans="1:29">
      <c r="A99" s="103">
        <v>97</v>
      </c>
      <c r="B99" s="103">
        <v>387</v>
      </c>
      <c r="C99" s="104" t="s">
        <v>167</v>
      </c>
      <c r="D99" s="104" t="s">
        <v>34</v>
      </c>
      <c r="E99" s="147">
        <v>2</v>
      </c>
      <c r="F99" s="147">
        <v>2</v>
      </c>
      <c r="G99" s="149" t="s">
        <v>95</v>
      </c>
      <c r="H99" s="34">
        <v>200</v>
      </c>
      <c r="I99" s="33">
        <f>H99*3</f>
        <v>600</v>
      </c>
      <c r="J99" s="30">
        <v>16141.122725</v>
      </c>
      <c r="K99" s="30">
        <f>J99*3</f>
        <v>48423.368175</v>
      </c>
      <c r="L99" s="30">
        <f>J99*N99</f>
        <v>3439.66114685546</v>
      </c>
      <c r="M99" s="30">
        <f>L99*3</f>
        <v>10318.9834405664</v>
      </c>
      <c r="N99" s="46">
        <v>0.21309925</v>
      </c>
      <c r="O99" s="47">
        <f>J99*1.2</f>
        <v>19369.34727</v>
      </c>
      <c r="P99" s="47">
        <f>O99*3</f>
        <v>58108.04181</v>
      </c>
      <c r="Q99" s="47">
        <f>O99*S99</f>
        <v>3838.66183989069</v>
      </c>
      <c r="R99" s="47">
        <f>Q99*3</f>
        <v>11515.9855196721</v>
      </c>
      <c r="S99" s="48">
        <f>N99*0.93</f>
        <v>0.1981823025</v>
      </c>
      <c r="T99" s="164">
        <v>10</v>
      </c>
      <c r="U99" s="165">
        <v>34472.14</v>
      </c>
      <c r="V99" s="165">
        <v>6242.71</v>
      </c>
      <c r="W99" s="167">
        <f>U99/K99</f>
        <v>0.711890587111147</v>
      </c>
      <c r="X99" s="167">
        <f>V99/M99</f>
        <v>0.604973351876739</v>
      </c>
      <c r="Y99" s="183">
        <f>U99/P99</f>
        <v>0.593242155925956</v>
      </c>
      <c r="Z99" s="183">
        <f>V99/R99</f>
        <v>0.542090817093852</v>
      </c>
      <c r="AA99" s="180"/>
      <c r="AB99" s="181">
        <f t="shared" si="0"/>
        <v>-60</v>
      </c>
      <c r="AC99" s="182"/>
    </row>
    <row r="100" customHeight="1" spans="1:29">
      <c r="A100" s="103">
        <v>98</v>
      </c>
      <c r="B100" s="103">
        <v>598</v>
      </c>
      <c r="C100" s="104" t="s">
        <v>168</v>
      </c>
      <c r="D100" s="104" t="s">
        <v>34</v>
      </c>
      <c r="E100" s="147">
        <v>3</v>
      </c>
      <c r="F100" s="147">
        <v>0</v>
      </c>
      <c r="G100" s="148" t="s">
        <v>56</v>
      </c>
      <c r="H100" s="29">
        <v>150</v>
      </c>
      <c r="I100" s="28">
        <f>H100*3</f>
        <v>450</v>
      </c>
      <c r="J100" s="30">
        <v>11764.46284</v>
      </c>
      <c r="K100" s="30">
        <f>J100*3</f>
        <v>35293.38852</v>
      </c>
      <c r="L100" s="30">
        <f>J100*N100</f>
        <v>3129.23535304302</v>
      </c>
      <c r="M100" s="30">
        <f>L100*3</f>
        <v>9387.70605912906</v>
      </c>
      <c r="N100" s="46">
        <v>0.2659905</v>
      </c>
      <c r="O100" s="47">
        <f>J100*1.2</f>
        <v>14117.355408</v>
      </c>
      <c r="P100" s="47">
        <f>O100*3</f>
        <v>42352.066224</v>
      </c>
      <c r="Q100" s="47">
        <f>O100*S100</f>
        <v>3492.22665399601</v>
      </c>
      <c r="R100" s="47">
        <f>Q100*3</f>
        <v>10476.679961988</v>
      </c>
      <c r="S100" s="48">
        <f>N100*0.93</f>
        <v>0.247371165</v>
      </c>
      <c r="T100" s="164">
        <v>10</v>
      </c>
      <c r="U100" s="165">
        <v>24510.62</v>
      </c>
      <c r="V100" s="165">
        <v>6902.54</v>
      </c>
      <c r="W100" s="167">
        <f>U100/K100</f>
        <v>0.694481913690729</v>
      </c>
      <c r="X100" s="167">
        <f>V100/M100</f>
        <v>0.735274406391073</v>
      </c>
      <c r="Y100" s="183">
        <f>U100/P100</f>
        <v>0.578734928075607</v>
      </c>
      <c r="Z100" s="183">
        <f>V100/R100</f>
        <v>0.658848034400603</v>
      </c>
      <c r="AA100" s="180"/>
      <c r="AB100" s="181">
        <f>(AA100-E100)*30</f>
        <v>-90</v>
      </c>
      <c r="AC100" s="182"/>
    </row>
    <row r="101" customHeight="1" spans="1:29">
      <c r="A101" s="103">
        <v>99</v>
      </c>
      <c r="B101" s="150">
        <v>391</v>
      </c>
      <c r="C101" s="151" t="s">
        <v>169</v>
      </c>
      <c r="D101" s="151" t="s">
        <v>50</v>
      </c>
      <c r="E101" s="147">
        <v>3</v>
      </c>
      <c r="F101" s="147">
        <v>2</v>
      </c>
      <c r="G101" s="148" t="s">
        <v>39</v>
      </c>
      <c r="H101" s="29">
        <v>150</v>
      </c>
      <c r="I101" s="28">
        <f>H101*3</f>
        <v>450</v>
      </c>
      <c r="J101" s="30">
        <v>11286.54564</v>
      </c>
      <c r="K101" s="30">
        <f>J101*3</f>
        <v>33859.63692</v>
      </c>
      <c r="L101" s="30">
        <f>J101*N101</f>
        <v>3029.45557486932</v>
      </c>
      <c r="M101" s="30">
        <f>L101*3</f>
        <v>9088.36672460796</v>
      </c>
      <c r="N101" s="46">
        <v>0.268413</v>
      </c>
      <c r="O101" s="47">
        <f>J101*1.2</f>
        <v>13543.854768</v>
      </c>
      <c r="P101" s="47">
        <f>O101*3</f>
        <v>40631.564304</v>
      </c>
      <c r="Q101" s="47">
        <f>O101*S101</f>
        <v>3380.87242155416</v>
      </c>
      <c r="R101" s="47">
        <f>Q101*3</f>
        <v>10142.6172646625</v>
      </c>
      <c r="S101" s="48">
        <f>N101*0.93</f>
        <v>0.24962409</v>
      </c>
      <c r="T101" s="164">
        <v>10</v>
      </c>
      <c r="U101" s="168">
        <v>26209.2</v>
      </c>
      <c r="V101" s="168">
        <v>7397.66</v>
      </c>
      <c r="W101" s="167">
        <f>U101/K101</f>
        <v>0.774054372228632</v>
      </c>
      <c r="X101" s="167">
        <f>V101/M101</f>
        <v>0.813970235154558</v>
      </c>
      <c r="Y101" s="183">
        <f>U101/P101</f>
        <v>0.645045310190526</v>
      </c>
      <c r="Z101" s="183">
        <f>V101/R101</f>
        <v>0.729364009995124</v>
      </c>
      <c r="AA101" s="180"/>
      <c r="AB101" s="181">
        <f>(AA101-E101)*30</f>
        <v>-90</v>
      </c>
      <c r="AC101" s="182"/>
    </row>
    <row r="102" customHeight="1" spans="1:29">
      <c r="A102" s="103">
        <v>100</v>
      </c>
      <c r="B102" s="103">
        <v>744</v>
      </c>
      <c r="C102" s="104" t="s">
        <v>170</v>
      </c>
      <c r="D102" s="104" t="s">
        <v>50</v>
      </c>
      <c r="E102" s="147">
        <v>4</v>
      </c>
      <c r="F102" s="147">
        <v>1</v>
      </c>
      <c r="G102" s="148" t="s">
        <v>60</v>
      </c>
      <c r="H102" s="29">
        <v>200</v>
      </c>
      <c r="I102" s="28">
        <f>H102*3</f>
        <v>600</v>
      </c>
      <c r="J102" s="30">
        <v>17500</v>
      </c>
      <c r="K102" s="30">
        <f>J102*3</f>
        <v>52500</v>
      </c>
      <c r="L102" s="30">
        <f>J102*N102</f>
        <v>4010.44875</v>
      </c>
      <c r="M102" s="30">
        <f>L102*3</f>
        <v>12031.34625</v>
      </c>
      <c r="N102" s="46">
        <v>0.2291685</v>
      </c>
      <c r="O102" s="47">
        <f>J102*1.2</f>
        <v>21000</v>
      </c>
      <c r="P102" s="47">
        <f>O102*3</f>
        <v>63000</v>
      </c>
      <c r="Q102" s="47">
        <f>O102*S102</f>
        <v>4475.660805</v>
      </c>
      <c r="R102" s="47">
        <f>Q102*3</f>
        <v>13426.982415</v>
      </c>
      <c r="S102" s="48">
        <f>N102*0.93</f>
        <v>0.213126705</v>
      </c>
      <c r="T102" s="164">
        <v>10</v>
      </c>
      <c r="U102" s="165">
        <v>34997.01</v>
      </c>
      <c r="V102" s="165">
        <v>8045.62</v>
      </c>
      <c r="W102" s="167">
        <f>U102/K102</f>
        <v>0.666609714285714</v>
      </c>
      <c r="X102" s="167">
        <f>V102/M102</f>
        <v>0.668721507370798</v>
      </c>
      <c r="Y102" s="183">
        <f>U102/P102</f>
        <v>0.555508095238095</v>
      </c>
      <c r="Z102" s="183">
        <f>V102/R102</f>
        <v>0.599212820224729</v>
      </c>
      <c r="AA102" s="180"/>
      <c r="AB102" s="181">
        <f>(AA102-E102)*30</f>
        <v>-120</v>
      </c>
      <c r="AC102" s="182"/>
    </row>
    <row r="103" customHeight="1" spans="1:29">
      <c r="A103" s="103">
        <v>101</v>
      </c>
      <c r="B103" s="103">
        <v>385</v>
      </c>
      <c r="C103" s="104" t="s">
        <v>171</v>
      </c>
      <c r="D103" s="104" t="s">
        <v>27</v>
      </c>
      <c r="E103" s="147">
        <v>4</v>
      </c>
      <c r="F103" s="147">
        <v>0</v>
      </c>
      <c r="G103" s="149" t="s">
        <v>58</v>
      </c>
      <c r="H103" s="34">
        <v>200</v>
      </c>
      <c r="I103" s="33">
        <f>H103*3</f>
        <v>600</v>
      </c>
      <c r="J103" s="30">
        <v>26000</v>
      </c>
      <c r="K103" s="30">
        <f>J103*3</f>
        <v>78000</v>
      </c>
      <c r="L103" s="30">
        <f>J103*N103</f>
        <v>5084.989</v>
      </c>
      <c r="M103" s="30">
        <f>L103*3</f>
        <v>15254.967</v>
      </c>
      <c r="N103" s="46">
        <v>0.1955765</v>
      </c>
      <c r="O103" s="47">
        <f>J103*1.2</f>
        <v>31200</v>
      </c>
      <c r="P103" s="47">
        <f>O103*3</f>
        <v>93600</v>
      </c>
      <c r="Q103" s="47">
        <f>O103*S103</f>
        <v>5674.847724</v>
      </c>
      <c r="R103" s="47">
        <f>Q103*3</f>
        <v>17024.543172</v>
      </c>
      <c r="S103" s="48">
        <f>N103*0.93</f>
        <v>0.181886145</v>
      </c>
      <c r="T103" s="164">
        <v>14</v>
      </c>
      <c r="U103" s="165">
        <v>51610.73</v>
      </c>
      <c r="V103" s="165">
        <v>9979.03</v>
      </c>
      <c r="W103" s="167">
        <f>U103/K103</f>
        <v>0.661676025641026</v>
      </c>
      <c r="X103" s="167">
        <f>V103/M103</f>
        <v>0.65414956322095</v>
      </c>
      <c r="Y103" s="183">
        <f>U103/P103</f>
        <v>0.551396688034188</v>
      </c>
      <c r="Z103" s="183">
        <f>V103/R103</f>
        <v>0.586155522599417</v>
      </c>
      <c r="AA103" s="180">
        <v>2</v>
      </c>
      <c r="AB103" s="181">
        <f>(AA103-E103)*30</f>
        <v>-60</v>
      </c>
      <c r="AC103" s="182"/>
    </row>
    <row r="104" customHeight="1" spans="1:29">
      <c r="A104" s="103">
        <v>102</v>
      </c>
      <c r="B104" s="103">
        <v>704</v>
      </c>
      <c r="C104" s="104" t="s">
        <v>172</v>
      </c>
      <c r="D104" s="104" t="s">
        <v>38</v>
      </c>
      <c r="E104" s="147">
        <v>4</v>
      </c>
      <c r="F104" s="147">
        <v>0</v>
      </c>
      <c r="G104" s="148" t="s">
        <v>107</v>
      </c>
      <c r="H104" s="29">
        <v>150</v>
      </c>
      <c r="I104" s="28">
        <f>H104*3</f>
        <v>450</v>
      </c>
      <c r="J104" s="30">
        <v>10212.78936</v>
      </c>
      <c r="K104" s="30">
        <f>J104*3</f>
        <v>30638.36808</v>
      </c>
      <c r="L104" s="30">
        <f>J104*N104</f>
        <v>2362.7160524493</v>
      </c>
      <c r="M104" s="30">
        <f>L104*3</f>
        <v>7088.1481573479</v>
      </c>
      <c r="N104" s="46">
        <v>0.23134875</v>
      </c>
      <c r="O104" s="47">
        <f>J104*1.2</f>
        <v>12255.347232</v>
      </c>
      <c r="P104" s="47">
        <f>O104*3</f>
        <v>36766.041696</v>
      </c>
      <c r="Q104" s="47">
        <f>O104*S104</f>
        <v>2636.79111453342</v>
      </c>
      <c r="R104" s="47">
        <f>Q104*3</f>
        <v>7910.37334360026</v>
      </c>
      <c r="S104" s="48">
        <f>N104*0.93</f>
        <v>0.2151543375</v>
      </c>
      <c r="T104" s="164">
        <v>4</v>
      </c>
      <c r="U104" s="165">
        <v>19663.62</v>
      </c>
      <c r="V104" s="165">
        <v>3215.52</v>
      </c>
      <c r="W104" s="167">
        <f>U104/K104</f>
        <v>0.641797237654963</v>
      </c>
      <c r="X104" s="167">
        <f>V104/M104</f>
        <v>0.45364740248363</v>
      </c>
      <c r="Y104" s="183">
        <f>U104/P104</f>
        <v>0.534831031379136</v>
      </c>
      <c r="Z104" s="183">
        <f>V104/R104</f>
        <v>0.40649408824698</v>
      </c>
      <c r="AA104" s="180"/>
      <c r="AB104" s="181">
        <f>(AA104-E104)*30</f>
        <v>-120</v>
      </c>
      <c r="AC104" s="182"/>
    </row>
    <row r="105" customHeight="1" spans="1:29">
      <c r="A105" s="103">
        <v>103</v>
      </c>
      <c r="B105" s="103">
        <v>570</v>
      </c>
      <c r="C105" s="104" t="s">
        <v>173</v>
      </c>
      <c r="D105" s="104" t="s">
        <v>41</v>
      </c>
      <c r="E105" s="147">
        <v>2</v>
      </c>
      <c r="F105" s="147">
        <v>1</v>
      </c>
      <c r="G105" s="149" t="s">
        <v>32</v>
      </c>
      <c r="H105" s="34">
        <v>100</v>
      </c>
      <c r="I105" s="33">
        <f>H105*3</f>
        <v>300</v>
      </c>
      <c r="J105" s="30">
        <v>8317.93949666667</v>
      </c>
      <c r="K105" s="30">
        <f>J105*3</f>
        <v>24953.81849</v>
      </c>
      <c r="L105" s="30">
        <f>J105*N105</f>
        <v>1706.72265407817</v>
      </c>
      <c r="M105" s="30">
        <f>L105*3</f>
        <v>5120.16796223452</v>
      </c>
      <c r="N105" s="46">
        <v>0.20518575</v>
      </c>
      <c r="O105" s="47">
        <f>J105*1.2</f>
        <v>9981.527396</v>
      </c>
      <c r="P105" s="47">
        <f>O105*3</f>
        <v>29944.582188</v>
      </c>
      <c r="Q105" s="47">
        <f>O105*S105</f>
        <v>1904.70248195124</v>
      </c>
      <c r="R105" s="47">
        <f>Q105*3</f>
        <v>5714.10744585372</v>
      </c>
      <c r="S105" s="48">
        <f>N105*0.93</f>
        <v>0.1908227475</v>
      </c>
      <c r="T105" s="164">
        <v>3</v>
      </c>
      <c r="U105" s="165">
        <v>15993.64</v>
      </c>
      <c r="V105" s="165">
        <v>3328.8</v>
      </c>
      <c r="W105" s="167">
        <f>U105/K105</f>
        <v>0.640929563802401</v>
      </c>
      <c r="X105" s="167">
        <f>V105/M105</f>
        <v>0.650134922243305</v>
      </c>
      <c r="Y105" s="183">
        <f>U105/P105</f>
        <v>0.534107969835334</v>
      </c>
      <c r="Z105" s="183">
        <f>V105/R105</f>
        <v>0.582558174053141</v>
      </c>
      <c r="AA105" s="180"/>
      <c r="AB105" s="181">
        <f>(AA105-E105)*30</f>
        <v>-60</v>
      </c>
      <c r="AC105" s="182"/>
    </row>
    <row r="106" customHeight="1" spans="1:29">
      <c r="A106" s="103">
        <v>104</v>
      </c>
      <c r="B106" s="103">
        <v>108277</v>
      </c>
      <c r="C106" s="104" t="s">
        <v>174</v>
      </c>
      <c r="D106" s="104" t="s">
        <v>41</v>
      </c>
      <c r="E106" s="147">
        <v>0</v>
      </c>
      <c r="F106" s="147">
        <v>1</v>
      </c>
      <c r="G106" s="148" t="s">
        <v>131</v>
      </c>
      <c r="H106" s="29">
        <v>100</v>
      </c>
      <c r="I106" s="28">
        <f>H106*3</f>
        <v>300</v>
      </c>
      <c r="J106" s="30">
        <v>6181.611491</v>
      </c>
      <c r="K106" s="30">
        <f>J106*3</f>
        <v>18544.834473</v>
      </c>
      <c r="L106" s="30">
        <f>J106*N106</f>
        <v>1241.92283821085</v>
      </c>
      <c r="M106" s="30">
        <f>L106*3</f>
        <v>3725.76851463254</v>
      </c>
      <c r="N106" s="46">
        <v>0.200906</v>
      </c>
      <c r="O106" s="47">
        <f>J106*1.2</f>
        <v>7417.9337892</v>
      </c>
      <c r="P106" s="47">
        <f>O106*3</f>
        <v>22253.8013676</v>
      </c>
      <c r="Q106" s="47">
        <f>O106*S106</f>
        <v>1385.9858874433</v>
      </c>
      <c r="R106" s="47">
        <f>Q106*3</f>
        <v>4157.95766232991</v>
      </c>
      <c r="S106" s="48">
        <f>N106*0.93</f>
        <v>0.18684258</v>
      </c>
      <c r="T106" s="164">
        <v>4</v>
      </c>
      <c r="U106" s="165">
        <v>11734.77</v>
      </c>
      <c r="V106" s="165">
        <v>2646.49</v>
      </c>
      <c r="W106" s="167">
        <f>U106/K106</f>
        <v>0.632778363003726</v>
      </c>
      <c r="X106" s="167">
        <f>V106/M106</f>
        <v>0.710320565973492</v>
      </c>
      <c r="Y106" s="183">
        <f>U106/P106</f>
        <v>0.527315302503105</v>
      </c>
      <c r="Z106" s="183">
        <f>V106/R106</f>
        <v>0.636487962341838</v>
      </c>
      <c r="AA106" s="180"/>
      <c r="AB106" s="181"/>
      <c r="AC106" s="182"/>
    </row>
    <row r="107" customHeight="1" spans="1:29">
      <c r="A107" s="103">
        <v>105</v>
      </c>
      <c r="B107" s="103">
        <v>105910</v>
      </c>
      <c r="C107" s="104" t="s">
        <v>175</v>
      </c>
      <c r="D107" s="104" t="s">
        <v>34</v>
      </c>
      <c r="E107" s="147">
        <v>2</v>
      </c>
      <c r="F107" s="147">
        <v>1</v>
      </c>
      <c r="G107" s="148" t="s">
        <v>44</v>
      </c>
      <c r="H107" s="29">
        <v>100</v>
      </c>
      <c r="I107" s="28">
        <f>H107*3</f>
        <v>300</v>
      </c>
      <c r="J107" s="30">
        <v>7493.37864066667</v>
      </c>
      <c r="K107" s="30">
        <f>J107*3</f>
        <v>22480.135922</v>
      </c>
      <c r="L107" s="30">
        <f>J107*N107</f>
        <v>1751.13140122671</v>
      </c>
      <c r="M107" s="30">
        <f>L107*3</f>
        <v>5253.39420368014</v>
      </c>
      <c r="N107" s="46">
        <v>0.2336905</v>
      </c>
      <c r="O107" s="47">
        <f>J107*1.2</f>
        <v>8992.0543688</v>
      </c>
      <c r="P107" s="47">
        <f>O107*3</f>
        <v>26976.1631064</v>
      </c>
      <c r="Q107" s="47">
        <f>O107*S107</f>
        <v>1954.26264376901</v>
      </c>
      <c r="R107" s="47">
        <f>Q107*3</f>
        <v>5862.78793130704</v>
      </c>
      <c r="S107" s="48">
        <f>N107*0.93</f>
        <v>0.217332165</v>
      </c>
      <c r="T107" s="164">
        <v>3</v>
      </c>
      <c r="U107" s="165">
        <v>14096.6</v>
      </c>
      <c r="V107" s="165">
        <v>3300.05</v>
      </c>
      <c r="W107" s="167">
        <f>U107/K107</f>
        <v>0.627069162255575</v>
      </c>
      <c r="X107" s="167">
        <f>V107/M107</f>
        <v>0.628174827940425</v>
      </c>
      <c r="Y107" s="183">
        <f>U107/P107</f>
        <v>0.522557635212979</v>
      </c>
      <c r="Z107" s="183">
        <f>V107/R107</f>
        <v>0.562880670197514</v>
      </c>
      <c r="AA107" s="180"/>
      <c r="AB107" s="181">
        <f>(AA107-E107)*30</f>
        <v>-60</v>
      </c>
      <c r="AC107" s="182"/>
    </row>
    <row r="108" customHeight="1" spans="1:29">
      <c r="A108" s="103">
        <v>106</v>
      </c>
      <c r="B108" s="103">
        <v>339</v>
      </c>
      <c r="C108" s="104" t="s">
        <v>176</v>
      </c>
      <c r="D108" s="104" t="s">
        <v>41</v>
      </c>
      <c r="E108" s="147">
        <v>2</v>
      </c>
      <c r="F108" s="147">
        <v>1</v>
      </c>
      <c r="G108" s="148" t="s">
        <v>86</v>
      </c>
      <c r="H108" s="29">
        <v>100</v>
      </c>
      <c r="I108" s="28">
        <f>H108*3</f>
        <v>300</v>
      </c>
      <c r="J108" s="30">
        <v>8516.88062666667</v>
      </c>
      <c r="K108" s="30">
        <f>J108*3</f>
        <v>25550.64188</v>
      </c>
      <c r="L108" s="30">
        <f>J108*N108</f>
        <v>2037.08028360707</v>
      </c>
      <c r="M108" s="30">
        <f>L108*3</f>
        <v>6111.24085082122</v>
      </c>
      <c r="N108" s="46">
        <v>0.2391815</v>
      </c>
      <c r="O108" s="47">
        <f>J108*1.2</f>
        <v>10220.256752</v>
      </c>
      <c r="P108" s="47">
        <f>O108*3</f>
        <v>30660.770256</v>
      </c>
      <c r="Q108" s="47">
        <f>O108*S108</f>
        <v>2273.3815965055</v>
      </c>
      <c r="R108" s="47">
        <f>Q108*3</f>
        <v>6820.14478951649</v>
      </c>
      <c r="S108" s="48">
        <f>N108*0.93</f>
        <v>0.222438795</v>
      </c>
      <c r="T108" s="164">
        <v>4</v>
      </c>
      <c r="U108" s="165">
        <v>14478.7</v>
      </c>
      <c r="V108" s="165">
        <v>3484.54</v>
      </c>
      <c r="W108" s="167">
        <f>U108/K108</f>
        <v>0.566666781523533</v>
      </c>
      <c r="X108" s="167">
        <f>V108/M108</f>
        <v>0.570185349433863</v>
      </c>
      <c r="Y108" s="183">
        <f>U108/P108</f>
        <v>0.472222317936278</v>
      </c>
      <c r="Z108" s="183">
        <f>V108/R108</f>
        <v>0.510918771894143</v>
      </c>
      <c r="AA108" s="180"/>
      <c r="AB108" s="181">
        <f>(AA108-E108)*30</f>
        <v>-60</v>
      </c>
      <c r="AC108" s="182"/>
    </row>
    <row r="109" customHeight="1" spans="1:29">
      <c r="A109" s="103">
        <v>107</v>
      </c>
      <c r="B109" s="103">
        <v>591</v>
      </c>
      <c r="C109" s="104" t="s">
        <v>177</v>
      </c>
      <c r="D109" s="104" t="s">
        <v>27</v>
      </c>
      <c r="E109" s="147">
        <v>3</v>
      </c>
      <c r="F109" s="147">
        <v>0</v>
      </c>
      <c r="G109" s="148" t="s">
        <v>115</v>
      </c>
      <c r="H109" s="29">
        <v>150</v>
      </c>
      <c r="I109" s="28">
        <f>H109*3</f>
        <v>450</v>
      </c>
      <c r="J109" s="30">
        <v>10440.38599</v>
      </c>
      <c r="K109" s="30">
        <f>J109*3</f>
        <v>31321.15797</v>
      </c>
      <c r="L109" s="30">
        <f>J109*N109</f>
        <v>2651.42737553791</v>
      </c>
      <c r="M109" s="30">
        <f>L109*3</f>
        <v>7954.28212661374</v>
      </c>
      <c r="N109" s="46">
        <v>0.25395875</v>
      </c>
      <c r="O109" s="47">
        <f>J109*1.2</f>
        <v>12528.463188</v>
      </c>
      <c r="P109" s="47">
        <f>O109*3</f>
        <v>37585.389564</v>
      </c>
      <c r="Q109" s="47">
        <f>O109*S109</f>
        <v>2958.99295110031</v>
      </c>
      <c r="R109" s="47">
        <f>Q109*3</f>
        <v>8876.97885330093</v>
      </c>
      <c r="S109" s="48">
        <f>N109*0.93</f>
        <v>0.2361816375</v>
      </c>
      <c r="T109" s="164">
        <v>4</v>
      </c>
      <c r="U109" s="165">
        <v>17446.98</v>
      </c>
      <c r="V109" s="165">
        <v>4224.55</v>
      </c>
      <c r="W109" s="167">
        <f>U109/K109</f>
        <v>0.557034960735202</v>
      </c>
      <c r="X109" s="167">
        <f>V109/M109</f>
        <v>0.531103867420712</v>
      </c>
      <c r="Y109" s="183">
        <f>U109/P109</f>
        <v>0.464195800612668</v>
      </c>
      <c r="Z109" s="183">
        <f>V109/R109</f>
        <v>0.475899522778416</v>
      </c>
      <c r="AA109" s="180">
        <v>2</v>
      </c>
      <c r="AB109" s="181">
        <f>(AA109-E109)*30</f>
        <v>-30</v>
      </c>
      <c r="AC109" s="182"/>
    </row>
    <row r="110" customHeight="1" spans="1:29">
      <c r="A110" s="103">
        <v>108</v>
      </c>
      <c r="B110" s="103">
        <v>106568</v>
      </c>
      <c r="C110" s="104" t="s">
        <v>178</v>
      </c>
      <c r="D110" s="104" t="s">
        <v>34</v>
      </c>
      <c r="E110" s="147">
        <v>2</v>
      </c>
      <c r="F110" s="147">
        <v>0</v>
      </c>
      <c r="G110" s="149" t="s">
        <v>151</v>
      </c>
      <c r="H110" s="34">
        <v>100</v>
      </c>
      <c r="I110" s="33">
        <f>H110*3</f>
        <v>300</v>
      </c>
      <c r="J110" s="30">
        <v>5758.89026666667</v>
      </c>
      <c r="K110" s="30">
        <f>J110*3</f>
        <v>17276.6708</v>
      </c>
      <c r="L110" s="30">
        <f>J110*N110</f>
        <v>1329.98691263533</v>
      </c>
      <c r="M110" s="30">
        <f>L110*3</f>
        <v>3989.960737906</v>
      </c>
      <c r="N110" s="46">
        <v>0.230945</v>
      </c>
      <c r="O110" s="47">
        <f>J110*1.2</f>
        <v>6910.66832</v>
      </c>
      <c r="P110" s="47">
        <f>O110*3</f>
        <v>20732.00496</v>
      </c>
      <c r="Q110" s="47">
        <f>O110*S110</f>
        <v>1484.26539450103</v>
      </c>
      <c r="R110" s="47">
        <f>Q110*3</f>
        <v>4452.7961835031</v>
      </c>
      <c r="S110" s="48">
        <f>N110*0.93</f>
        <v>0.21477885</v>
      </c>
      <c r="T110" s="164">
        <v>3</v>
      </c>
      <c r="U110" s="165">
        <v>9602.77</v>
      </c>
      <c r="V110" s="165">
        <v>2453.41</v>
      </c>
      <c r="W110" s="167">
        <f>U110/K110</f>
        <v>0.555822942461808</v>
      </c>
      <c r="X110" s="167">
        <f>V110/M110</f>
        <v>0.614895774961332</v>
      </c>
      <c r="Y110" s="183">
        <f>U110/P110</f>
        <v>0.46318578538484</v>
      </c>
      <c r="Z110" s="183">
        <f>V110/R110</f>
        <v>0.550981877205495</v>
      </c>
      <c r="AA110" s="180"/>
      <c r="AB110" s="181">
        <f>(AA110-E110)*30</f>
        <v>-60</v>
      </c>
      <c r="AC110" s="182"/>
    </row>
    <row r="111" customHeight="1" spans="1:29">
      <c r="A111" s="103">
        <v>109</v>
      </c>
      <c r="B111" s="103">
        <v>104429</v>
      </c>
      <c r="C111" s="104" t="s">
        <v>179</v>
      </c>
      <c r="D111" s="104" t="s">
        <v>41</v>
      </c>
      <c r="E111" s="147">
        <v>3</v>
      </c>
      <c r="F111" s="147">
        <v>2</v>
      </c>
      <c r="G111" s="148" t="s">
        <v>139</v>
      </c>
      <c r="H111" s="29">
        <v>100</v>
      </c>
      <c r="I111" s="28">
        <f>H111*3</f>
        <v>300</v>
      </c>
      <c r="J111" s="30">
        <v>8149.519344</v>
      </c>
      <c r="K111" s="30">
        <f>J111*3</f>
        <v>24448.558032</v>
      </c>
      <c r="L111" s="30">
        <f>J111*N111</f>
        <v>1393.567807824</v>
      </c>
      <c r="M111" s="30">
        <f>L111*3</f>
        <v>4180.703423472</v>
      </c>
      <c r="N111" s="46">
        <v>0.171</v>
      </c>
      <c r="O111" s="47">
        <f>J111*1.2</f>
        <v>9779.4232128</v>
      </c>
      <c r="P111" s="47">
        <f>O111*3</f>
        <v>29338.2696384</v>
      </c>
      <c r="Q111" s="47">
        <f>O111*S111</f>
        <v>1555.22167353158</v>
      </c>
      <c r="R111" s="47">
        <f>Q111*3</f>
        <v>4665.66502059475</v>
      </c>
      <c r="S111" s="48">
        <f>N111*0.93</f>
        <v>0.15903</v>
      </c>
      <c r="T111" s="164">
        <v>4</v>
      </c>
      <c r="U111" s="165">
        <v>13578.06</v>
      </c>
      <c r="V111" s="165">
        <v>2153.68</v>
      </c>
      <c r="W111" s="167">
        <f>U111/K111</f>
        <v>0.555372631065933</v>
      </c>
      <c r="X111" s="167">
        <f>V111/M111</f>
        <v>0.515147759084859</v>
      </c>
      <c r="Y111" s="183">
        <f>U111/P111</f>
        <v>0.462810525888278</v>
      </c>
      <c r="Z111" s="183">
        <f>V111/R111</f>
        <v>0.461601934663852</v>
      </c>
      <c r="AA111" s="180"/>
      <c r="AB111" s="181">
        <f>(AA111-E111)*30</f>
        <v>-90</v>
      </c>
      <c r="AC111" s="182"/>
    </row>
    <row r="112" customHeight="1" spans="1:29">
      <c r="A112" s="103">
        <v>110</v>
      </c>
      <c r="B112" s="150">
        <v>105396</v>
      </c>
      <c r="C112" s="151" t="s">
        <v>180</v>
      </c>
      <c r="D112" s="151" t="s">
        <v>34</v>
      </c>
      <c r="E112" s="147">
        <v>2</v>
      </c>
      <c r="F112" s="147">
        <v>1</v>
      </c>
      <c r="G112" s="148" t="s">
        <v>131</v>
      </c>
      <c r="H112" s="29">
        <v>100</v>
      </c>
      <c r="I112" s="28">
        <f>H112*3</f>
        <v>300</v>
      </c>
      <c r="J112" s="30">
        <v>6811.60193033333</v>
      </c>
      <c r="K112" s="30">
        <f>J112*3</f>
        <v>20434.805791</v>
      </c>
      <c r="L112" s="30">
        <f>J112*N112</f>
        <v>1898.17718962261</v>
      </c>
      <c r="M112" s="30">
        <f>L112*3</f>
        <v>5694.53156886783</v>
      </c>
      <c r="N112" s="46">
        <v>0.27866825</v>
      </c>
      <c r="O112" s="47">
        <f>J112*1.2</f>
        <v>8173.92231639999</v>
      </c>
      <c r="P112" s="47">
        <f>O112*3</f>
        <v>24521.7669492</v>
      </c>
      <c r="Q112" s="47">
        <f>O112*S112</f>
        <v>2118.36574361883</v>
      </c>
      <c r="R112" s="47">
        <f>Q112*3</f>
        <v>6355.0972308565</v>
      </c>
      <c r="S112" s="48">
        <f>N112*0.93</f>
        <v>0.2591614725</v>
      </c>
      <c r="T112" s="164">
        <v>4</v>
      </c>
      <c r="U112" s="168">
        <v>14346.37</v>
      </c>
      <c r="V112" s="168">
        <v>4069.99</v>
      </c>
      <c r="W112" s="167">
        <f>U112/K112</f>
        <v>0.702055607806095</v>
      </c>
      <c r="X112" s="167">
        <f>V112/M112</f>
        <v>0.714719016090937</v>
      </c>
      <c r="Y112" s="183">
        <f>U112/P112</f>
        <v>0.585046339838412</v>
      </c>
      <c r="Z112" s="183">
        <f>V112/R112</f>
        <v>0.640429225887937</v>
      </c>
      <c r="AA112" s="180"/>
      <c r="AB112" s="181">
        <f>(AA112-E112)*30</f>
        <v>-60</v>
      </c>
      <c r="AC112" s="182"/>
    </row>
    <row r="113" customHeight="1" spans="1:29">
      <c r="A113" s="103" t="s">
        <v>52</v>
      </c>
      <c r="B113" s="101" t="s">
        <v>181</v>
      </c>
      <c r="C113" s="101" t="s">
        <v>182</v>
      </c>
      <c r="D113" s="186" t="s">
        <v>182</v>
      </c>
      <c r="E113" s="147">
        <f>SUM(E3:E112)</f>
        <v>314</v>
      </c>
      <c r="F113" s="147">
        <f>SUM(F3:F112)</f>
        <v>103</v>
      </c>
      <c r="G113" s="146"/>
      <c r="H113" s="24">
        <f>SUM(H3:H112)</f>
        <v>15800</v>
      </c>
      <c r="I113" s="22">
        <f>SUM(I3:I112)</f>
        <v>47400</v>
      </c>
      <c r="J113" s="30">
        <f>SUM(J1:J61)</f>
        <v>905024.831442</v>
      </c>
      <c r="K113" s="30">
        <f>SUM(K3:K112)</f>
        <v>4451218.605432</v>
      </c>
      <c r="L113" s="30">
        <f>SUM(L1:L61)</f>
        <v>206311.135056392</v>
      </c>
      <c r="M113" s="30">
        <f>SUM(M3:M112)</f>
        <v>1037879.93697699</v>
      </c>
      <c r="N113" s="46">
        <v>0.23021825</v>
      </c>
      <c r="O113" s="47">
        <f>SUM(O1:O61)</f>
        <v>1086029.7977304</v>
      </c>
      <c r="P113" s="47">
        <f>SUM(P3:P112)</f>
        <v>5341462.3265184</v>
      </c>
      <c r="Q113" s="47">
        <f>SUM(Q1:Q61)</f>
        <v>230243.226722934</v>
      </c>
      <c r="R113" s="47">
        <f>SUM(R3:R112)</f>
        <v>1158274.00966632</v>
      </c>
      <c r="S113" s="48">
        <f>N113*0.93</f>
        <v>0.2141029725</v>
      </c>
      <c r="T113" s="164">
        <f>SUM(T3:T112)</f>
        <v>770</v>
      </c>
      <c r="U113" s="165">
        <f>SUM(U3:U112)</f>
        <v>4466542.72</v>
      </c>
      <c r="V113" s="165">
        <f>SUM(V3:V112)</f>
        <v>929734.620000001</v>
      </c>
      <c r="W113" s="167">
        <f>U113/K113</f>
        <v>1.00344267849467</v>
      </c>
      <c r="X113" s="167">
        <f>V113/M113</f>
        <v>0.895801707765947</v>
      </c>
      <c r="Y113" s="183">
        <f>U113/P113</f>
        <v>0.836202232078892</v>
      </c>
      <c r="Z113" s="183">
        <f>V113/R113</f>
        <v>0.802689702299236</v>
      </c>
      <c r="AA113" s="180">
        <v>367</v>
      </c>
      <c r="AB113" s="181"/>
      <c r="AC113" s="182"/>
    </row>
  </sheetData>
  <sortState ref="A2:Z113">
    <sortCondition ref="W2" descending="1"/>
  </sortState>
  <mergeCells count="9">
    <mergeCell ref="K1:M1"/>
    <mergeCell ref="P1:R1"/>
    <mergeCell ref="U1:V1"/>
    <mergeCell ref="W1:X1"/>
    <mergeCell ref="Y1:Z1"/>
    <mergeCell ref="T1:T2"/>
    <mergeCell ref="AA1:AA2"/>
    <mergeCell ref="AB1:AB2"/>
    <mergeCell ref="AC1:A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M12" sqref="M12"/>
    </sheetView>
  </sheetViews>
  <sheetFormatPr defaultColWidth="9" defaultRowHeight="29" customHeight="1"/>
  <cols>
    <col min="1" max="1" width="9.75" customWidth="1"/>
    <col min="2" max="2" width="11.875" style="115" customWidth="1"/>
    <col min="3" max="3" width="10.75" style="115" customWidth="1"/>
    <col min="4" max="4" width="10.125" style="115" customWidth="1"/>
    <col min="5" max="5" width="10.375" style="115" customWidth="1"/>
    <col min="6" max="6" width="10.75" style="115" customWidth="1"/>
    <col min="7" max="7" width="10.5" style="115" customWidth="1"/>
    <col min="8" max="11" width="12.625" style="116"/>
    <col min="12" max="12" width="9" style="117"/>
  </cols>
  <sheetData>
    <row r="1" customHeight="1" spans="1:13">
      <c r="A1" s="118" t="s">
        <v>15</v>
      </c>
      <c r="B1" s="119" t="s">
        <v>183</v>
      </c>
      <c r="C1" s="120"/>
      <c r="D1" s="119" t="s">
        <v>184</v>
      </c>
      <c r="E1" s="120"/>
      <c r="F1" s="121" t="s">
        <v>6</v>
      </c>
      <c r="G1" s="122"/>
      <c r="H1" s="123" t="s">
        <v>185</v>
      </c>
      <c r="I1" s="123"/>
      <c r="J1" s="123"/>
      <c r="K1" s="123"/>
      <c r="L1" s="58" t="s">
        <v>186</v>
      </c>
      <c r="M1" s="59"/>
    </row>
    <row r="2" customHeight="1" spans="1:13">
      <c r="A2" s="124"/>
      <c r="B2" s="119" t="s">
        <v>22</v>
      </c>
      <c r="C2" s="119" t="s">
        <v>24</v>
      </c>
      <c r="D2" s="119" t="s">
        <v>22</v>
      </c>
      <c r="E2" s="119" t="s">
        <v>24</v>
      </c>
      <c r="F2" s="121" t="s">
        <v>21</v>
      </c>
      <c r="G2" s="121" t="s">
        <v>23</v>
      </c>
      <c r="H2" s="125" t="s">
        <v>187</v>
      </c>
      <c r="I2" s="125" t="s">
        <v>188</v>
      </c>
      <c r="J2" s="125" t="s">
        <v>189</v>
      </c>
      <c r="K2" s="125" t="s">
        <v>190</v>
      </c>
      <c r="L2" s="131" t="s">
        <v>191</v>
      </c>
      <c r="M2" s="132" t="s">
        <v>192</v>
      </c>
    </row>
    <row r="3" customHeight="1" spans="1:13">
      <c r="A3" s="126" t="s">
        <v>38</v>
      </c>
      <c r="B3" s="127">
        <v>448882.026617</v>
      </c>
      <c r="C3" s="127">
        <v>112154.218447335</v>
      </c>
      <c r="D3" s="127">
        <v>538658.4319404</v>
      </c>
      <c r="E3" s="127">
        <v>125164.107787225</v>
      </c>
      <c r="F3" s="128">
        <v>471408.31</v>
      </c>
      <c r="G3" s="128">
        <v>99217.64</v>
      </c>
      <c r="H3" s="129">
        <f>F3/B3</f>
        <v>1.05018308162786</v>
      </c>
      <c r="I3" s="130">
        <f>G3/C3</f>
        <v>0.884653661481224</v>
      </c>
      <c r="J3" s="130">
        <f>F3/D3</f>
        <v>0.875152568023216</v>
      </c>
      <c r="K3" s="130">
        <f>G3/E3</f>
        <v>0.792700413513647</v>
      </c>
      <c r="L3" s="105">
        <v>500</v>
      </c>
      <c r="M3" s="133">
        <v>0</v>
      </c>
    </row>
    <row r="4" customHeight="1" spans="1:13">
      <c r="A4" s="126" t="s">
        <v>27</v>
      </c>
      <c r="B4" s="127">
        <v>750530.024101</v>
      </c>
      <c r="C4" s="127">
        <v>176835.152124208</v>
      </c>
      <c r="D4" s="127">
        <v>900636.0289212</v>
      </c>
      <c r="E4" s="127">
        <v>197348.029770616</v>
      </c>
      <c r="F4" s="128">
        <v>758187.34</v>
      </c>
      <c r="G4" s="128">
        <v>155009.83</v>
      </c>
      <c r="H4" s="129">
        <f t="shared" ref="H4:H9" si="0">F4/B4</f>
        <v>1.0102025444061</v>
      </c>
      <c r="I4" s="130">
        <f t="shared" ref="I4:I9" si="1">G4/C4</f>
        <v>0.876578147149849</v>
      </c>
      <c r="J4" s="130">
        <f t="shared" ref="J4:J9" si="2">F4/D4</f>
        <v>0.841835453671748</v>
      </c>
      <c r="K4" s="130">
        <f t="shared" ref="K4:K9" si="3">G4/E4</f>
        <v>0.785464289560797</v>
      </c>
      <c r="L4" s="105">
        <v>500</v>
      </c>
      <c r="M4" s="133">
        <v>0</v>
      </c>
    </row>
    <row r="5" customHeight="1" spans="1:13">
      <c r="A5" s="126" t="s">
        <v>50</v>
      </c>
      <c r="B5" s="127">
        <v>795649.333146</v>
      </c>
      <c r="C5" s="127">
        <v>179687.420771928</v>
      </c>
      <c r="D5" s="127">
        <v>954779.1997752</v>
      </c>
      <c r="E5" s="127">
        <v>200531.161581472</v>
      </c>
      <c r="F5" s="128">
        <v>827409.69</v>
      </c>
      <c r="G5" s="128">
        <v>176357.82</v>
      </c>
      <c r="H5" s="129">
        <f t="shared" si="0"/>
        <v>1.03991753091581</v>
      </c>
      <c r="I5" s="130">
        <f t="shared" si="1"/>
        <v>0.981470039707709</v>
      </c>
      <c r="J5" s="130">
        <f t="shared" si="2"/>
        <v>0.866597942429843</v>
      </c>
      <c r="K5" s="130">
        <f t="shared" si="3"/>
        <v>0.879453440598304</v>
      </c>
      <c r="L5" s="105">
        <v>500</v>
      </c>
      <c r="M5" s="133">
        <v>0</v>
      </c>
    </row>
    <row r="6" customHeight="1" spans="1:13">
      <c r="A6" s="126" t="s">
        <v>34</v>
      </c>
      <c r="B6" s="127">
        <v>901555.624454</v>
      </c>
      <c r="C6" s="127">
        <v>226969.686675216</v>
      </c>
      <c r="D6" s="127">
        <v>1081866.7493448</v>
      </c>
      <c r="E6" s="127">
        <v>253298.170329541</v>
      </c>
      <c r="F6" s="128">
        <v>868093.21</v>
      </c>
      <c r="G6" s="128">
        <v>198195.51</v>
      </c>
      <c r="H6" s="130">
        <f t="shared" si="0"/>
        <v>0.96288369397699</v>
      </c>
      <c r="I6" s="130">
        <f t="shared" si="1"/>
        <v>0.873224582997329</v>
      </c>
      <c r="J6" s="130">
        <f t="shared" si="2"/>
        <v>0.802403078314159</v>
      </c>
      <c r="K6" s="130">
        <f t="shared" si="3"/>
        <v>0.782459303761048</v>
      </c>
      <c r="L6" s="105">
        <v>0</v>
      </c>
      <c r="M6" s="133">
        <v>0</v>
      </c>
    </row>
    <row r="7" customHeight="1" spans="1:13">
      <c r="A7" s="126" t="s">
        <v>119</v>
      </c>
      <c r="B7" s="127">
        <v>330000</v>
      </c>
      <c r="C7" s="127">
        <v>72059.685</v>
      </c>
      <c r="D7" s="127">
        <v>396000</v>
      </c>
      <c r="E7" s="127">
        <v>80418.60846</v>
      </c>
      <c r="F7" s="128">
        <v>326347.03</v>
      </c>
      <c r="G7" s="128">
        <v>65338.97</v>
      </c>
      <c r="H7" s="130">
        <f t="shared" si="0"/>
        <v>0.988930393939394</v>
      </c>
      <c r="I7" s="130">
        <f t="shared" si="1"/>
        <v>0.90673404969783</v>
      </c>
      <c r="J7" s="130">
        <f t="shared" si="2"/>
        <v>0.824108661616162</v>
      </c>
      <c r="K7" s="130">
        <f t="shared" si="3"/>
        <v>0.812485707614543</v>
      </c>
      <c r="L7" s="105">
        <v>0</v>
      </c>
      <c r="M7" s="133">
        <v>0</v>
      </c>
    </row>
    <row r="8" customHeight="1" spans="1:13">
      <c r="A8" s="126" t="s">
        <v>41</v>
      </c>
      <c r="B8" s="127">
        <v>1224601.597114</v>
      </c>
      <c r="C8" s="127">
        <v>270173.773958302</v>
      </c>
      <c r="D8" s="127">
        <v>1469521.9165368</v>
      </c>
      <c r="E8" s="127">
        <v>301513.931737465</v>
      </c>
      <c r="F8" s="128">
        <v>1215097.14</v>
      </c>
      <c r="G8" s="128">
        <v>235614.85</v>
      </c>
      <c r="H8" s="130">
        <f t="shared" si="0"/>
        <v>0.992238735327147</v>
      </c>
      <c r="I8" s="130">
        <f t="shared" si="1"/>
        <v>0.872086311517284</v>
      </c>
      <c r="J8" s="130">
        <f t="shared" si="2"/>
        <v>0.826865612772622</v>
      </c>
      <c r="K8" s="130">
        <f t="shared" si="3"/>
        <v>0.78143934723771</v>
      </c>
      <c r="L8" s="105">
        <v>0</v>
      </c>
      <c r="M8" s="133">
        <v>0</v>
      </c>
    </row>
    <row r="9" customHeight="1" spans="1:13">
      <c r="A9" s="126" t="s">
        <v>193</v>
      </c>
      <c r="B9" s="127">
        <f>SUM(B3:B8)</f>
        <v>4451218.605432</v>
      </c>
      <c r="C9" s="127">
        <f>SUM(C3:C8)</f>
        <v>1037879.93697699</v>
      </c>
      <c r="D9" s="127">
        <f>SUM(D3:D8)</f>
        <v>5341462.3265184</v>
      </c>
      <c r="E9" s="127">
        <f>SUM(E3:E8)</f>
        <v>1158274.00966632</v>
      </c>
      <c r="F9" s="128">
        <f>SUM(F3:F8)</f>
        <v>4466542.72</v>
      </c>
      <c r="G9" s="128">
        <f>SUM(G3:G8)</f>
        <v>929734.62</v>
      </c>
      <c r="H9" s="130">
        <f t="shared" si="0"/>
        <v>1.00344267849467</v>
      </c>
      <c r="I9" s="130">
        <f t="shared" si="1"/>
        <v>0.895801707765947</v>
      </c>
      <c r="J9" s="130">
        <f t="shared" si="2"/>
        <v>0.836202232078892</v>
      </c>
      <c r="K9" s="130">
        <f t="shared" si="3"/>
        <v>0.802689702299236</v>
      </c>
      <c r="L9" s="105">
        <v>1500</v>
      </c>
      <c r="M9" s="133">
        <v>0</v>
      </c>
    </row>
  </sheetData>
  <mergeCells count="6">
    <mergeCell ref="B1:C1"/>
    <mergeCell ref="D1:E1"/>
    <mergeCell ref="F1:G1"/>
    <mergeCell ref="H1:K1"/>
    <mergeCell ref="L1:M1"/>
    <mergeCell ref="A1:A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"/>
  <sheetViews>
    <sheetView workbookViewId="0">
      <selection activeCell="L12" sqref="L12"/>
    </sheetView>
  </sheetViews>
  <sheetFormatPr defaultColWidth="20" defaultRowHeight="13.5"/>
  <cols>
    <col min="1" max="1" width="10.75" style="106" customWidth="1"/>
    <col min="2" max="3" width="12" style="106" customWidth="1"/>
    <col min="4" max="4" width="9" style="106" customWidth="1"/>
    <col min="5" max="5" width="15.25" style="106" customWidth="1"/>
    <col min="6" max="6" width="20" style="106"/>
    <col min="7" max="7" width="8.875" style="106" customWidth="1"/>
    <col min="8" max="8" width="9.125" style="106" customWidth="1"/>
    <col min="9" max="9" width="10.5" style="106" customWidth="1"/>
    <col min="10" max="10" width="8.625" style="107" customWidth="1"/>
    <col min="11" max="16382" width="20" style="106"/>
  </cols>
  <sheetData>
    <row r="1" s="106" customFormat="1" ht="15.75" spans="1:10">
      <c r="A1" s="108" t="s">
        <v>194</v>
      </c>
      <c r="B1" s="108" t="s">
        <v>195</v>
      </c>
      <c r="C1" s="109" t="s">
        <v>196</v>
      </c>
      <c r="D1" s="108" t="s">
        <v>197</v>
      </c>
      <c r="E1" s="108" t="s">
        <v>198</v>
      </c>
      <c r="F1" s="108" t="s">
        <v>199</v>
      </c>
      <c r="G1" s="108" t="s">
        <v>200</v>
      </c>
      <c r="H1" s="108" t="s">
        <v>201</v>
      </c>
      <c r="I1" s="111" t="s">
        <v>202</v>
      </c>
      <c r="J1" s="112" t="s">
        <v>203</v>
      </c>
    </row>
    <row r="2" s="106" customFormat="1" spans="1:10">
      <c r="A2" s="110">
        <v>104533</v>
      </c>
      <c r="B2" s="110" t="s">
        <v>204</v>
      </c>
      <c r="C2" s="110">
        <v>11051</v>
      </c>
      <c r="D2" s="110" t="s">
        <v>205</v>
      </c>
      <c r="E2" s="110" t="s">
        <v>206</v>
      </c>
      <c r="F2" s="110" t="s">
        <v>207</v>
      </c>
      <c r="G2" s="110" t="s">
        <v>208</v>
      </c>
      <c r="H2" s="110" t="s">
        <v>209</v>
      </c>
      <c r="I2" s="113" t="s">
        <v>210</v>
      </c>
      <c r="J2" s="114">
        <v>-50</v>
      </c>
    </row>
    <row r="3" s="106" customFormat="1" spans="1:10">
      <c r="A3" s="110">
        <v>357</v>
      </c>
      <c r="B3" s="110" t="s">
        <v>211</v>
      </c>
      <c r="C3" s="110">
        <v>11453</v>
      </c>
      <c r="D3" s="110" t="s">
        <v>205</v>
      </c>
      <c r="E3" s="110" t="s">
        <v>206</v>
      </c>
      <c r="F3" s="110" t="s">
        <v>157</v>
      </c>
      <c r="G3" s="110" t="s">
        <v>208</v>
      </c>
      <c r="H3" s="110" t="s">
        <v>209</v>
      </c>
      <c r="I3" s="113" t="s">
        <v>210</v>
      </c>
      <c r="J3" s="114">
        <v>-50</v>
      </c>
    </row>
    <row r="4" s="106" customFormat="1" spans="1:10">
      <c r="A4" s="110">
        <v>106568</v>
      </c>
      <c r="B4" s="110" t="s">
        <v>212</v>
      </c>
      <c r="C4" s="110">
        <v>12717</v>
      </c>
      <c r="D4" s="110" t="s">
        <v>205</v>
      </c>
      <c r="E4" s="110" t="s">
        <v>206</v>
      </c>
      <c r="F4" s="110" t="s">
        <v>213</v>
      </c>
      <c r="G4" s="110" t="s">
        <v>208</v>
      </c>
      <c r="H4" s="110" t="s">
        <v>209</v>
      </c>
      <c r="I4" s="113" t="s">
        <v>210</v>
      </c>
      <c r="J4" s="114">
        <v>-50</v>
      </c>
    </row>
    <row r="5" s="106" customFormat="1" spans="1:10">
      <c r="A5" s="110">
        <v>724</v>
      </c>
      <c r="B5" s="110" t="s">
        <v>214</v>
      </c>
      <c r="C5" s="110">
        <v>11447</v>
      </c>
      <c r="D5" s="110" t="s">
        <v>205</v>
      </c>
      <c r="E5" s="110" t="s">
        <v>215</v>
      </c>
      <c r="F5" s="110" t="s">
        <v>216</v>
      </c>
      <c r="G5" s="110" t="s">
        <v>208</v>
      </c>
      <c r="H5" s="110" t="s">
        <v>209</v>
      </c>
      <c r="I5" s="113" t="s">
        <v>210</v>
      </c>
      <c r="J5" s="114">
        <v>-50</v>
      </c>
    </row>
    <row r="6" s="106" customFormat="1" spans="1:10">
      <c r="A6" s="110">
        <v>753</v>
      </c>
      <c r="B6" s="110" t="s">
        <v>217</v>
      </c>
      <c r="C6" s="110">
        <v>12275</v>
      </c>
      <c r="D6" s="110" t="s">
        <v>205</v>
      </c>
      <c r="E6" s="110" t="s">
        <v>206</v>
      </c>
      <c r="F6" s="110" t="s">
        <v>164</v>
      </c>
      <c r="G6" s="110" t="s">
        <v>208</v>
      </c>
      <c r="H6" s="110" t="s">
        <v>209</v>
      </c>
      <c r="I6" s="113" t="s">
        <v>210</v>
      </c>
      <c r="J6" s="114">
        <v>-50</v>
      </c>
    </row>
    <row r="7" s="106" customFormat="1" ht="12.75" spans="1:10">
      <c r="A7" s="110">
        <v>371</v>
      </c>
      <c r="B7" s="110" t="s">
        <v>218</v>
      </c>
      <c r="C7" s="110">
        <v>12682</v>
      </c>
      <c r="D7" s="110" t="s">
        <v>205</v>
      </c>
      <c r="E7" s="110" t="s">
        <v>206</v>
      </c>
      <c r="F7" s="110" t="s">
        <v>130</v>
      </c>
      <c r="G7" s="110" t="s">
        <v>208</v>
      </c>
      <c r="H7" s="110" t="s">
        <v>209</v>
      </c>
      <c r="I7" s="113" t="s">
        <v>210</v>
      </c>
      <c r="J7" s="114">
        <v>-50</v>
      </c>
    </row>
    <row r="8" s="106" customFormat="1" ht="12.75" spans="1:10">
      <c r="A8" s="110">
        <v>704</v>
      </c>
      <c r="B8" s="110" t="s">
        <v>219</v>
      </c>
      <c r="C8" s="110">
        <v>5698</v>
      </c>
      <c r="D8" s="110" t="s">
        <v>205</v>
      </c>
      <c r="E8" s="110" t="s">
        <v>206</v>
      </c>
      <c r="F8" s="110" t="s">
        <v>220</v>
      </c>
      <c r="G8" s="110" t="s">
        <v>208</v>
      </c>
      <c r="H8" s="110" t="s">
        <v>209</v>
      </c>
      <c r="I8" s="113" t="s">
        <v>210</v>
      </c>
      <c r="J8" s="114">
        <v>-50</v>
      </c>
    </row>
    <row r="9" s="106" customFormat="1" ht="12.75" spans="1:10">
      <c r="A9" s="110">
        <v>107829</v>
      </c>
      <c r="B9" s="110" t="s">
        <v>221</v>
      </c>
      <c r="C9" s="110">
        <v>12461</v>
      </c>
      <c r="D9" s="110" t="s">
        <v>205</v>
      </c>
      <c r="E9" s="110" t="s">
        <v>206</v>
      </c>
      <c r="F9" s="110" t="s">
        <v>222</v>
      </c>
      <c r="G9" s="110" t="s">
        <v>208</v>
      </c>
      <c r="H9" s="110" t="s">
        <v>209</v>
      </c>
      <c r="I9" s="113" t="s">
        <v>210</v>
      </c>
      <c r="J9" s="114">
        <v>-50</v>
      </c>
    </row>
    <row r="10" s="106" customFormat="1" spans="1:10">
      <c r="A10" s="110">
        <v>744</v>
      </c>
      <c r="B10" s="110" t="s">
        <v>223</v>
      </c>
      <c r="C10" s="110">
        <v>12510</v>
      </c>
      <c r="D10" s="110" t="s">
        <v>205</v>
      </c>
      <c r="E10" s="110" t="s">
        <v>206</v>
      </c>
      <c r="F10" s="110" t="s">
        <v>224</v>
      </c>
      <c r="G10" s="110" t="s">
        <v>208</v>
      </c>
      <c r="H10" s="110" t="s">
        <v>209</v>
      </c>
      <c r="I10" s="113" t="s">
        <v>210</v>
      </c>
      <c r="J10" s="114">
        <v>-50</v>
      </c>
    </row>
    <row r="11" s="106" customFormat="1" spans="1:10">
      <c r="A11" s="110">
        <v>373</v>
      </c>
      <c r="B11" s="110" t="s">
        <v>225</v>
      </c>
      <c r="C11" s="110">
        <v>12507</v>
      </c>
      <c r="D11" s="110" t="s">
        <v>205</v>
      </c>
      <c r="E11" s="110" t="s">
        <v>206</v>
      </c>
      <c r="F11" s="110" t="s">
        <v>94</v>
      </c>
      <c r="G11" s="110" t="s">
        <v>208</v>
      </c>
      <c r="H11" s="110" t="s">
        <v>209</v>
      </c>
      <c r="I11" s="113" t="s">
        <v>210</v>
      </c>
      <c r="J11" s="114">
        <v>-50</v>
      </c>
    </row>
    <row r="12" s="106" customFormat="1" spans="1:10">
      <c r="A12" s="110">
        <v>307</v>
      </c>
      <c r="B12" s="110" t="s">
        <v>226</v>
      </c>
      <c r="C12" s="110">
        <v>9679</v>
      </c>
      <c r="D12" s="110" t="s">
        <v>205</v>
      </c>
      <c r="E12" s="110" t="s">
        <v>215</v>
      </c>
      <c r="F12" s="110" t="s">
        <v>227</v>
      </c>
      <c r="G12" s="110" t="s">
        <v>208</v>
      </c>
      <c r="H12" s="110" t="s">
        <v>209</v>
      </c>
      <c r="I12" s="113" t="s">
        <v>210</v>
      </c>
      <c r="J12" s="114">
        <v>-50</v>
      </c>
    </row>
    <row r="13" s="106" customFormat="1" spans="1:10">
      <c r="A13" s="110">
        <v>745</v>
      </c>
      <c r="B13" s="110" t="s">
        <v>228</v>
      </c>
      <c r="C13" s="110">
        <v>12460</v>
      </c>
      <c r="D13" s="110" t="s">
        <v>205</v>
      </c>
      <c r="E13" s="110" t="s">
        <v>206</v>
      </c>
      <c r="F13" s="110" t="s">
        <v>93</v>
      </c>
      <c r="G13" s="110" t="s">
        <v>208</v>
      </c>
      <c r="H13" s="110" t="s">
        <v>209</v>
      </c>
      <c r="I13" s="113" t="s">
        <v>210</v>
      </c>
      <c r="J13" s="114">
        <v>-50</v>
      </c>
    </row>
    <row r="14" s="106" customFormat="1" spans="1:10">
      <c r="A14" s="110">
        <v>744</v>
      </c>
      <c r="B14" s="110" t="s">
        <v>229</v>
      </c>
      <c r="C14" s="110">
        <v>8957</v>
      </c>
      <c r="D14" s="110" t="s">
        <v>205</v>
      </c>
      <c r="E14" s="110" t="s">
        <v>206</v>
      </c>
      <c r="F14" s="110" t="s">
        <v>224</v>
      </c>
      <c r="G14" s="110" t="s">
        <v>208</v>
      </c>
      <c r="H14" s="110" t="s">
        <v>209</v>
      </c>
      <c r="I14" s="113" t="s">
        <v>210</v>
      </c>
      <c r="J14" s="114">
        <v>-50</v>
      </c>
    </row>
    <row r="15" s="106" customFormat="1" spans="1:10">
      <c r="A15" s="110">
        <v>752</v>
      </c>
      <c r="B15" s="110" t="s">
        <v>230</v>
      </c>
      <c r="C15" s="110">
        <v>12448</v>
      </c>
      <c r="D15" s="110" t="s">
        <v>205</v>
      </c>
      <c r="E15" s="110" t="s">
        <v>206</v>
      </c>
      <c r="F15" s="110" t="s">
        <v>104</v>
      </c>
      <c r="G15" s="110" t="s">
        <v>208</v>
      </c>
      <c r="H15" s="110" t="s">
        <v>209</v>
      </c>
      <c r="I15" s="113" t="s">
        <v>210</v>
      </c>
      <c r="J15" s="114">
        <v>-50</v>
      </c>
    </row>
    <row r="16" s="106" customFormat="1" spans="1:10">
      <c r="A16" s="110">
        <v>744</v>
      </c>
      <c r="B16" s="110" t="s">
        <v>231</v>
      </c>
      <c r="C16" s="110">
        <v>11620</v>
      </c>
      <c r="D16" s="110" t="s">
        <v>205</v>
      </c>
      <c r="E16" s="110" t="s">
        <v>206</v>
      </c>
      <c r="F16" s="110" t="s">
        <v>224</v>
      </c>
      <c r="G16" s="110" t="s">
        <v>208</v>
      </c>
      <c r="H16" s="110" t="s">
        <v>209</v>
      </c>
      <c r="I16" s="113" t="s">
        <v>210</v>
      </c>
      <c r="J16" s="114">
        <v>-50</v>
      </c>
    </row>
    <row r="17" s="106" customFormat="1" spans="1:10">
      <c r="A17" s="110">
        <v>744</v>
      </c>
      <c r="B17" s="110" t="s">
        <v>232</v>
      </c>
      <c r="C17" s="110">
        <v>11769</v>
      </c>
      <c r="D17" s="110" t="s">
        <v>205</v>
      </c>
      <c r="E17" s="110" t="s">
        <v>206</v>
      </c>
      <c r="F17" s="110" t="s">
        <v>224</v>
      </c>
      <c r="G17" s="110" t="s">
        <v>208</v>
      </c>
      <c r="H17" s="110" t="s">
        <v>209</v>
      </c>
      <c r="I17" s="113" t="s">
        <v>210</v>
      </c>
      <c r="J17" s="114">
        <v>-50</v>
      </c>
    </row>
    <row r="18" s="106" customFormat="1" spans="1:10">
      <c r="A18" s="110">
        <v>367</v>
      </c>
      <c r="B18" s="110" t="s">
        <v>233</v>
      </c>
      <c r="C18" s="110">
        <v>10043</v>
      </c>
      <c r="D18" s="110" t="s">
        <v>205</v>
      </c>
      <c r="E18" s="110" t="s">
        <v>206</v>
      </c>
      <c r="F18" s="110" t="s">
        <v>234</v>
      </c>
      <c r="G18" s="110" t="s">
        <v>208</v>
      </c>
      <c r="H18" s="110" t="s">
        <v>209</v>
      </c>
      <c r="I18" s="113" t="s">
        <v>210</v>
      </c>
      <c r="J18" s="114">
        <v>-50</v>
      </c>
    </row>
    <row r="19" s="106" customFormat="1" spans="1:10">
      <c r="A19" s="110">
        <v>343</v>
      </c>
      <c r="B19" s="110" t="s">
        <v>235</v>
      </c>
      <c r="C19" s="110">
        <v>12255</v>
      </c>
      <c r="D19" s="110" t="s">
        <v>205</v>
      </c>
      <c r="E19" s="110" t="s">
        <v>236</v>
      </c>
      <c r="F19" s="110" t="s">
        <v>237</v>
      </c>
      <c r="G19" s="110" t="s">
        <v>208</v>
      </c>
      <c r="H19" s="110" t="s">
        <v>209</v>
      </c>
      <c r="I19" s="113" t="s">
        <v>210</v>
      </c>
      <c r="J19" s="114">
        <v>-50</v>
      </c>
    </row>
    <row r="20" s="106" customFormat="1" spans="1:10">
      <c r="A20" s="110">
        <v>712</v>
      </c>
      <c r="B20" s="110" t="s">
        <v>238</v>
      </c>
      <c r="C20" s="110">
        <v>8972</v>
      </c>
      <c r="D20" s="110" t="s">
        <v>205</v>
      </c>
      <c r="E20" s="110" t="s">
        <v>206</v>
      </c>
      <c r="F20" s="110" t="s">
        <v>166</v>
      </c>
      <c r="G20" s="110" t="s">
        <v>208</v>
      </c>
      <c r="H20" s="110" t="s">
        <v>209</v>
      </c>
      <c r="I20" s="113" t="s">
        <v>210</v>
      </c>
      <c r="J20" s="114">
        <v>-50</v>
      </c>
    </row>
    <row r="21" s="106" customFormat="1" spans="1:10">
      <c r="A21" s="110">
        <v>104838</v>
      </c>
      <c r="B21" s="110" t="s">
        <v>239</v>
      </c>
      <c r="C21" s="110">
        <v>12539</v>
      </c>
      <c r="D21" s="110" t="s">
        <v>205</v>
      </c>
      <c r="E21" s="110" t="s">
        <v>206</v>
      </c>
      <c r="F21" s="110" t="s">
        <v>240</v>
      </c>
      <c r="G21" s="110" t="s">
        <v>241</v>
      </c>
      <c r="H21" s="110" t="s">
        <v>242</v>
      </c>
      <c r="I21" s="113" t="s">
        <v>243</v>
      </c>
      <c r="J21" s="114">
        <v>-50</v>
      </c>
    </row>
    <row r="22" s="106" customFormat="1" spans="1:10">
      <c r="A22" s="110">
        <v>307</v>
      </c>
      <c r="B22" s="110" t="s">
        <v>244</v>
      </c>
      <c r="C22" s="110">
        <v>11986</v>
      </c>
      <c r="D22" s="110" t="s">
        <v>205</v>
      </c>
      <c r="E22" s="110" t="s">
        <v>215</v>
      </c>
      <c r="F22" s="110" t="s">
        <v>227</v>
      </c>
      <c r="G22" s="110" t="s">
        <v>241</v>
      </c>
      <c r="H22" s="110" t="s">
        <v>242</v>
      </c>
      <c r="I22" s="113" t="s">
        <v>245</v>
      </c>
      <c r="J22" s="114">
        <v>-50</v>
      </c>
    </row>
    <row r="23" s="106" customFormat="1" spans="1:10">
      <c r="A23" s="110">
        <v>367</v>
      </c>
      <c r="B23" s="110" t="s">
        <v>246</v>
      </c>
      <c r="C23" s="110">
        <v>11799</v>
      </c>
      <c r="D23" s="110" t="s">
        <v>205</v>
      </c>
      <c r="E23" s="110" t="s">
        <v>206</v>
      </c>
      <c r="F23" s="110" t="s">
        <v>234</v>
      </c>
      <c r="G23" s="110" t="s">
        <v>241</v>
      </c>
      <c r="H23" s="110" t="s">
        <v>242</v>
      </c>
      <c r="I23" s="113" t="s">
        <v>245</v>
      </c>
      <c r="J23" s="114">
        <v>-50</v>
      </c>
    </row>
    <row r="24" s="106" customFormat="1" spans="1:10">
      <c r="A24" s="110">
        <v>733</v>
      </c>
      <c r="B24" s="110" t="s">
        <v>247</v>
      </c>
      <c r="C24" s="110">
        <v>12752</v>
      </c>
      <c r="D24" s="110" t="s">
        <v>205</v>
      </c>
      <c r="E24" s="110" t="s">
        <v>215</v>
      </c>
      <c r="F24" s="110" t="s">
        <v>248</v>
      </c>
      <c r="G24" s="110" t="s">
        <v>241</v>
      </c>
      <c r="H24" s="110" t="s">
        <v>242</v>
      </c>
      <c r="I24" s="113" t="s">
        <v>249</v>
      </c>
      <c r="J24" s="114">
        <v>-45</v>
      </c>
    </row>
    <row r="25" s="106" customFormat="1" spans="1:10">
      <c r="A25" s="110">
        <v>367</v>
      </c>
      <c r="B25" s="110" t="s">
        <v>250</v>
      </c>
      <c r="C25" s="110">
        <v>12277</v>
      </c>
      <c r="D25" s="110" t="s">
        <v>205</v>
      </c>
      <c r="E25" s="110" t="s">
        <v>206</v>
      </c>
      <c r="F25" s="110" t="s">
        <v>234</v>
      </c>
      <c r="G25" s="110" t="s">
        <v>241</v>
      </c>
      <c r="H25" s="110" t="s">
        <v>242</v>
      </c>
      <c r="I25" s="113" t="s">
        <v>251</v>
      </c>
      <c r="J25" s="114">
        <v>-40</v>
      </c>
    </row>
    <row r="26" s="106" customFormat="1" spans="1:10">
      <c r="A26" s="110">
        <v>515</v>
      </c>
      <c r="B26" s="110" t="s">
        <v>252</v>
      </c>
      <c r="C26" s="110">
        <v>11333</v>
      </c>
      <c r="D26" s="110" t="s">
        <v>205</v>
      </c>
      <c r="E26" s="110" t="s">
        <v>236</v>
      </c>
      <c r="F26" s="110" t="s">
        <v>78</v>
      </c>
      <c r="G26" s="110" t="s">
        <v>241</v>
      </c>
      <c r="H26" s="110" t="s">
        <v>242</v>
      </c>
      <c r="I26" s="113" t="s">
        <v>251</v>
      </c>
      <c r="J26" s="114">
        <v>-40</v>
      </c>
    </row>
    <row r="27" s="106" customFormat="1" spans="1:10">
      <c r="A27" s="110">
        <v>727</v>
      </c>
      <c r="B27" s="110" t="s">
        <v>253</v>
      </c>
      <c r="C27" s="110">
        <v>12439</v>
      </c>
      <c r="D27" s="110" t="s">
        <v>205</v>
      </c>
      <c r="E27" s="110" t="s">
        <v>206</v>
      </c>
      <c r="F27" s="110" t="s">
        <v>128</v>
      </c>
      <c r="G27" s="110" t="s">
        <v>241</v>
      </c>
      <c r="H27" s="110" t="s">
        <v>242</v>
      </c>
      <c r="I27" s="113" t="s">
        <v>254</v>
      </c>
      <c r="J27" s="114">
        <v>-35</v>
      </c>
    </row>
    <row r="28" s="106" customFormat="1" spans="1:10">
      <c r="A28" s="110">
        <v>103198</v>
      </c>
      <c r="B28" s="110" t="s">
        <v>255</v>
      </c>
      <c r="C28" s="110">
        <v>12480</v>
      </c>
      <c r="D28" s="110" t="s">
        <v>205</v>
      </c>
      <c r="E28" s="110" t="s">
        <v>206</v>
      </c>
      <c r="F28" s="110" t="s">
        <v>256</v>
      </c>
      <c r="G28" s="110" t="s">
        <v>241</v>
      </c>
      <c r="H28" s="110" t="s">
        <v>242</v>
      </c>
      <c r="I28" s="113" t="s">
        <v>257</v>
      </c>
      <c r="J28" s="114">
        <v>-25</v>
      </c>
    </row>
    <row r="29" s="106" customFormat="1" spans="1:10">
      <c r="A29" s="110">
        <v>103198</v>
      </c>
      <c r="B29" s="110" t="s">
        <v>258</v>
      </c>
      <c r="C29" s="110">
        <v>12508</v>
      </c>
      <c r="D29" s="110" t="s">
        <v>205</v>
      </c>
      <c r="E29" s="110" t="s">
        <v>206</v>
      </c>
      <c r="F29" s="110" t="s">
        <v>256</v>
      </c>
      <c r="G29" s="110" t="s">
        <v>241</v>
      </c>
      <c r="H29" s="110" t="s">
        <v>242</v>
      </c>
      <c r="I29" s="113" t="s">
        <v>259</v>
      </c>
      <c r="J29" s="114">
        <v>-20</v>
      </c>
    </row>
    <row r="30" s="106" customFormat="1" spans="1:10">
      <c r="A30" s="110">
        <v>347</v>
      </c>
      <c r="B30" s="110" t="s">
        <v>260</v>
      </c>
      <c r="C30" s="110">
        <v>12147</v>
      </c>
      <c r="D30" s="110" t="s">
        <v>205</v>
      </c>
      <c r="E30" s="110" t="s">
        <v>206</v>
      </c>
      <c r="F30" s="110" t="s">
        <v>163</v>
      </c>
      <c r="G30" s="110" t="s">
        <v>241</v>
      </c>
      <c r="H30" s="110" t="s">
        <v>242</v>
      </c>
      <c r="I30" s="113" t="s">
        <v>259</v>
      </c>
      <c r="J30" s="114">
        <v>-20</v>
      </c>
    </row>
    <row r="31" s="106" customFormat="1" spans="1:10">
      <c r="A31" s="110">
        <v>515</v>
      </c>
      <c r="B31" s="110" t="s">
        <v>261</v>
      </c>
      <c r="C31" s="110">
        <v>12509</v>
      </c>
      <c r="D31" s="110" t="s">
        <v>205</v>
      </c>
      <c r="E31" s="110" t="s">
        <v>206</v>
      </c>
      <c r="F31" s="110" t="s">
        <v>78</v>
      </c>
      <c r="G31" s="110" t="s">
        <v>241</v>
      </c>
      <c r="H31" s="110" t="s">
        <v>242</v>
      </c>
      <c r="I31" s="113" t="s">
        <v>262</v>
      </c>
      <c r="J31" s="114">
        <v>-15</v>
      </c>
    </row>
    <row r="32" s="106" customFormat="1" spans="1:10">
      <c r="A32" s="110">
        <v>718</v>
      </c>
      <c r="B32" s="110" t="s">
        <v>263</v>
      </c>
      <c r="C32" s="110">
        <v>11993</v>
      </c>
      <c r="D32" s="110" t="s">
        <v>205</v>
      </c>
      <c r="E32" s="110" t="s">
        <v>206</v>
      </c>
      <c r="F32" s="110" t="s">
        <v>264</v>
      </c>
      <c r="G32" s="110" t="s">
        <v>241</v>
      </c>
      <c r="H32" s="110" t="s">
        <v>242</v>
      </c>
      <c r="I32" s="113" t="s">
        <v>262</v>
      </c>
      <c r="J32" s="114">
        <v>-15</v>
      </c>
    </row>
    <row r="33" s="106" customFormat="1" spans="1:10">
      <c r="A33" s="110">
        <v>373</v>
      </c>
      <c r="B33" s="110" t="s">
        <v>265</v>
      </c>
      <c r="C33" s="110">
        <v>8075</v>
      </c>
      <c r="D33" s="110" t="s">
        <v>205</v>
      </c>
      <c r="E33" s="110" t="s">
        <v>206</v>
      </c>
      <c r="F33" s="110" t="s">
        <v>94</v>
      </c>
      <c r="G33" s="110" t="s">
        <v>241</v>
      </c>
      <c r="H33" s="110" t="s">
        <v>242</v>
      </c>
      <c r="I33" s="113" t="s">
        <v>266</v>
      </c>
      <c r="J33" s="114">
        <v>-10</v>
      </c>
    </row>
    <row r="34" s="106" customFormat="1" spans="1:10">
      <c r="A34" s="110">
        <v>102935</v>
      </c>
      <c r="B34" s="110" t="s">
        <v>267</v>
      </c>
      <c r="C34" s="110">
        <v>11844</v>
      </c>
      <c r="D34" s="110" t="s">
        <v>205</v>
      </c>
      <c r="E34" s="110" t="s">
        <v>236</v>
      </c>
      <c r="F34" s="110" t="s">
        <v>268</v>
      </c>
      <c r="G34" s="110" t="s">
        <v>241</v>
      </c>
      <c r="H34" s="110" t="s">
        <v>242</v>
      </c>
      <c r="I34" s="113" t="s">
        <v>266</v>
      </c>
      <c r="J34" s="114">
        <v>-10</v>
      </c>
    </row>
    <row r="35" s="106" customFormat="1" spans="1:10">
      <c r="A35" s="110">
        <v>733</v>
      </c>
      <c r="B35" s="110" t="s">
        <v>269</v>
      </c>
      <c r="C35" s="110">
        <v>11004</v>
      </c>
      <c r="D35" s="110" t="s">
        <v>205</v>
      </c>
      <c r="E35" s="110" t="s">
        <v>206</v>
      </c>
      <c r="F35" s="110" t="s">
        <v>248</v>
      </c>
      <c r="G35" s="110" t="s">
        <v>241</v>
      </c>
      <c r="H35" s="110" t="s">
        <v>242</v>
      </c>
      <c r="I35" s="113" t="s">
        <v>266</v>
      </c>
      <c r="J35" s="114">
        <v>-10</v>
      </c>
    </row>
    <row r="36" s="106" customFormat="1" spans="1:10">
      <c r="A36" s="110">
        <v>571</v>
      </c>
      <c r="B36" s="110" t="s">
        <v>270</v>
      </c>
      <c r="C36" s="110">
        <v>12048</v>
      </c>
      <c r="D36" s="110" t="s">
        <v>205</v>
      </c>
      <c r="E36" s="110" t="s">
        <v>206</v>
      </c>
      <c r="F36" s="110" t="s">
        <v>271</v>
      </c>
      <c r="G36" s="110" t="s">
        <v>241</v>
      </c>
      <c r="H36" s="110" t="s">
        <v>242</v>
      </c>
      <c r="I36" s="113" t="s">
        <v>266</v>
      </c>
      <c r="J36" s="114">
        <v>-10</v>
      </c>
    </row>
    <row r="37" s="106" customFormat="1" spans="1:10">
      <c r="A37" s="110">
        <v>591</v>
      </c>
      <c r="B37" s="110" t="s">
        <v>272</v>
      </c>
      <c r="C37" s="110">
        <v>7645</v>
      </c>
      <c r="D37" s="110" t="s">
        <v>205</v>
      </c>
      <c r="E37" s="110" t="s">
        <v>273</v>
      </c>
      <c r="F37" s="110" t="s">
        <v>274</v>
      </c>
      <c r="G37" s="110" t="s">
        <v>241</v>
      </c>
      <c r="H37" s="110" t="s">
        <v>242</v>
      </c>
      <c r="I37" s="113" t="s">
        <v>266</v>
      </c>
      <c r="J37" s="114">
        <v>-10</v>
      </c>
    </row>
    <row r="38" s="106" customFormat="1" spans="1:10">
      <c r="A38" s="110">
        <v>709</v>
      </c>
      <c r="B38" s="110" t="s">
        <v>275</v>
      </c>
      <c r="C38" s="110">
        <v>7388</v>
      </c>
      <c r="D38" s="110" t="s">
        <v>205</v>
      </c>
      <c r="E38" s="110" t="s">
        <v>273</v>
      </c>
      <c r="F38" s="110" t="s">
        <v>276</v>
      </c>
      <c r="G38" s="110" t="s">
        <v>241</v>
      </c>
      <c r="H38" s="110" t="s">
        <v>242</v>
      </c>
      <c r="I38" s="113" t="s">
        <v>266</v>
      </c>
      <c r="J38" s="114">
        <v>-10</v>
      </c>
    </row>
    <row r="39" s="106" customFormat="1" spans="1:10">
      <c r="A39" s="110">
        <v>307</v>
      </c>
      <c r="B39" s="110" t="s">
        <v>277</v>
      </c>
      <c r="C39" s="110">
        <v>5527</v>
      </c>
      <c r="D39" s="110" t="s">
        <v>205</v>
      </c>
      <c r="E39" s="110" t="s">
        <v>278</v>
      </c>
      <c r="F39" s="110" t="s">
        <v>227</v>
      </c>
      <c r="G39" s="110" t="s">
        <v>241</v>
      </c>
      <c r="H39" s="110" t="s">
        <v>242</v>
      </c>
      <c r="I39" s="113" t="s">
        <v>266</v>
      </c>
      <c r="J39" s="114">
        <v>-10</v>
      </c>
    </row>
    <row r="40" s="106" customFormat="1" spans="1:10">
      <c r="A40" s="110">
        <v>56</v>
      </c>
      <c r="B40" s="110" t="s">
        <v>279</v>
      </c>
      <c r="C40" s="110">
        <v>7948</v>
      </c>
      <c r="D40" s="110" t="s">
        <v>205</v>
      </c>
      <c r="E40" s="110" t="s">
        <v>206</v>
      </c>
      <c r="F40" s="110" t="s">
        <v>280</v>
      </c>
      <c r="G40" s="110" t="s">
        <v>241</v>
      </c>
      <c r="H40" s="110" t="s">
        <v>242</v>
      </c>
      <c r="I40" s="113" t="s">
        <v>266</v>
      </c>
      <c r="J40" s="114">
        <v>-10</v>
      </c>
    </row>
    <row r="41" s="106" customFormat="1" spans="1:10">
      <c r="A41" s="110">
        <v>582</v>
      </c>
      <c r="B41" s="110" t="s">
        <v>281</v>
      </c>
      <c r="C41" s="110">
        <v>12463</v>
      </c>
      <c r="D41" s="110" t="s">
        <v>205</v>
      </c>
      <c r="E41" s="110" t="s">
        <v>206</v>
      </c>
      <c r="F41" s="110" t="s">
        <v>282</v>
      </c>
      <c r="G41" s="110" t="s">
        <v>241</v>
      </c>
      <c r="H41" s="110" t="s">
        <v>242</v>
      </c>
      <c r="I41" s="113" t="s">
        <v>266</v>
      </c>
      <c r="J41" s="114">
        <v>-10</v>
      </c>
    </row>
    <row r="42" s="106" customFormat="1" spans="1:10">
      <c r="A42" s="110">
        <v>106569</v>
      </c>
      <c r="B42" s="110" t="s">
        <v>283</v>
      </c>
      <c r="C42" s="110">
        <v>12452</v>
      </c>
      <c r="D42" s="110" t="s">
        <v>205</v>
      </c>
      <c r="E42" s="110" t="s">
        <v>206</v>
      </c>
      <c r="F42" s="110" t="s">
        <v>284</v>
      </c>
      <c r="G42" s="110" t="s">
        <v>241</v>
      </c>
      <c r="H42" s="110" t="s">
        <v>242</v>
      </c>
      <c r="I42" s="113" t="s">
        <v>285</v>
      </c>
      <c r="J42" s="114">
        <v>-5</v>
      </c>
    </row>
    <row r="43" s="106" customFormat="1" spans="1:10">
      <c r="A43" s="110">
        <v>391</v>
      </c>
      <c r="B43" s="110" t="s">
        <v>286</v>
      </c>
      <c r="C43" s="110">
        <v>4246</v>
      </c>
      <c r="D43" s="110" t="s">
        <v>205</v>
      </c>
      <c r="E43" s="110" t="s">
        <v>206</v>
      </c>
      <c r="F43" s="110" t="s">
        <v>287</v>
      </c>
      <c r="G43" s="110" t="s">
        <v>241</v>
      </c>
      <c r="H43" s="110" t="s">
        <v>242</v>
      </c>
      <c r="I43" s="113" t="s">
        <v>285</v>
      </c>
      <c r="J43" s="114">
        <v>-5</v>
      </c>
    </row>
    <row r="44" s="106" customFormat="1" spans="1:10">
      <c r="A44" s="110">
        <v>754</v>
      </c>
      <c r="B44" s="110" t="s">
        <v>288</v>
      </c>
      <c r="C44" s="110">
        <v>12377</v>
      </c>
      <c r="D44" s="110" t="s">
        <v>205</v>
      </c>
      <c r="E44" s="110" t="s">
        <v>206</v>
      </c>
      <c r="F44" s="110" t="s">
        <v>289</v>
      </c>
      <c r="G44" s="110" t="s">
        <v>241</v>
      </c>
      <c r="H44" s="110" t="s">
        <v>242</v>
      </c>
      <c r="I44" s="113" t="s">
        <v>285</v>
      </c>
      <c r="J44" s="114">
        <v>-5</v>
      </c>
    </row>
    <row r="45" s="106" customFormat="1" spans="1:10">
      <c r="A45" s="110">
        <v>511</v>
      </c>
      <c r="B45" s="110" t="s">
        <v>290</v>
      </c>
      <c r="C45" s="110" t="e">
        <v>#N/A</v>
      </c>
      <c r="D45" s="110" t="s">
        <v>205</v>
      </c>
      <c r="E45" s="110" t="s">
        <v>236</v>
      </c>
      <c r="F45" s="110" t="s">
        <v>291</v>
      </c>
      <c r="G45" s="110" t="s">
        <v>241</v>
      </c>
      <c r="H45" s="110" t="s">
        <v>242</v>
      </c>
      <c r="I45" s="113" t="s">
        <v>285</v>
      </c>
      <c r="J45" s="114">
        <v>-5</v>
      </c>
    </row>
    <row r="46" s="106" customFormat="1" spans="1:10">
      <c r="A46" s="110">
        <v>349</v>
      </c>
      <c r="B46" s="110" t="s">
        <v>292</v>
      </c>
      <c r="C46" s="110">
        <v>12091</v>
      </c>
      <c r="D46" s="110" t="s">
        <v>205</v>
      </c>
      <c r="E46" s="110" t="s">
        <v>206</v>
      </c>
      <c r="F46" s="110" t="s">
        <v>293</v>
      </c>
      <c r="G46" s="110" t="s">
        <v>241</v>
      </c>
      <c r="H46" s="110" t="s">
        <v>242</v>
      </c>
      <c r="I46" s="113" t="s">
        <v>285</v>
      </c>
      <c r="J46" s="114">
        <v>-5</v>
      </c>
    </row>
    <row r="47" s="106" customFormat="1" spans="1:10">
      <c r="A47" s="110">
        <v>572</v>
      </c>
      <c r="B47" s="110" t="s">
        <v>294</v>
      </c>
      <c r="C47" s="110">
        <v>11058</v>
      </c>
      <c r="D47" s="110" t="s">
        <v>205</v>
      </c>
      <c r="E47" s="110" t="s">
        <v>206</v>
      </c>
      <c r="F47" s="110" t="s">
        <v>295</v>
      </c>
      <c r="G47" s="110" t="s">
        <v>241</v>
      </c>
      <c r="H47" s="110" t="s">
        <v>242</v>
      </c>
      <c r="I47" s="113" t="s">
        <v>285</v>
      </c>
      <c r="J47" s="114">
        <v>-5</v>
      </c>
    </row>
    <row r="48" s="106" customFormat="1" spans="1:10">
      <c r="A48" s="110">
        <v>578</v>
      </c>
      <c r="B48" s="110" t="s">
        <v>296</v>
      </c>
      <c r="C48" s="110">
        <v>9331</v>
      </c>
      <c r="D48" s="110" t="s">
        <v>205</v>
      </c>
      <c r="E48" s="110" t="s">
        <v>273</v>
      </c>
      <c r="F48" s="110" t="s">
        <v>125</v>
      </c>
      <c r="G48" s="110" t="s">
        <v>241</v>
      </c>
      <c r="H48" s="110" t="s">
        <v>242</v>
      </c>
      <c r="I48" s="113" t="s">
        <v>285</v>
      </c>
      <c r="J48" s="114">
        <v>-5</v>
      </c>
    </row>
    <row r="49" s="106" customFormat="1" spans="1:10">
      <c r="A49" s="110">
        <v>585</v>
      </c>
      <c r="B49" s="110" t="s">
        <v>297</v>
      </c>
      <c r="C49" s="110">
        <v>7046</v>
      </c>
      <c r="D49" s="110" t="s">
        <v>205</v>
      </c>
      <c r="E49" s="110" t="s">
        <v>206</v>
      </c>
      <c r="F49" s="110" t="s">
        <v>298</v>
      </c>
      <c r="G49" s="110" t="s">
        <v>241</v>
      </c>
      <c r="H49" s="110" t="s">
        <v>242</v>
      </c>
      <c r="I49" s="113" t="s">
        <v>285</v>
      </c>
      <c r="J49" s="114">
        <v>-5</v>
      </c>
    </row>
    <row r="50" s="106" customFormat="1" spans="1:10">
      <c r="A50" s="110">
        <v>107728</v>
      </c>
      <c r="B50" s="110" t="s">
        <v>299</v>
      </c>
      <c r="C50" s="110">
        <v>12532</v>
      </c>
      <c r="D50" s="110" t="s">
        <v>205</v>
      </c>
      <c r="E50" s="110" t="s">
        <v>206</v>
      </c>
      <c r="F50" s="110" t="s">
        <v>300</v>
      </c>
      <c r="G50" s="110" t="s">
        <v>241</v>
      </c>
      <c r="H50" s="110" t="s">
        <v>242</v>
      </c>
      <c r="I50" s="113" t="s">
        <v>285</v>
      </c>
      <c r="J50" s="114">
        <v>-5</v>
      </c>
    </row>
    <row r="51" s="106" customFormat="1" spans="1:10">
      <c r="A51" s="110">
        <v>513</v>
      </c>
      <c r="B51" s="110" t="s">
        <v>301</v>
      </c>
      <c r="C51" s="110">
        <v>5457</v>
      </c>
      <c r="D51" s="110" t="s">
        <v>205</v>
      </c>
      <c r="E51" s="110" t="s">
        <v>302</v>
      </c>
      <c r="F51" s="110" t="s">
        <v>303</v>
      </c>
      <c r="G51" s="110" t="s">
        <v>241</v>
      </c>
      <c r="H51" s="110" t="s">
        <v>242</v>
      </c>
      <c r="I51" s="113" t="s">
        <v>285</v>
      </c>
      <c r="J51" s="114">
        <v>-5</v>
      </c>
    </row>
    <row r="52" s="106" customFormat="1" spans="1:10">
      <c r="A52" s="110">
        <v>102934</v>
      </c>
      <c r="B52" s="110" t="s">
        <v>304</v>
      </c>
      <c r="C52" s="110">
        <v>4117</v>
      </c>
      <c r="D52" s="110" t="s">
        <v>205</v>
      </c>
      <c r="E52" s="110" t="s">
        <v>273</v>
      </c>
      <c r="F52" s="110" t="s">
        <v>305</v>
      </c>
      <c r="G52" s="110" t="s">
        <v>241</v>
      </c>
      <c r="H52" s="110" t="s">
        <v>242</v>
      </c>
      <c r="I52" s="113" t="s">
        <v>285</v>
      </c>
      <c r="J52" s="114">
        <v>-5</v>
      </c>
    </row>
    <row r="53" s="106" customFormat="1" spans="1:10">
      <c r="A53" s="110">
        <v>329</v>
      </c>
      <c r="B53" s="110" t="s">
        <v>306</v>
      </c>
      <c r="C53" s="110">
        <v>12493</v>
      </c>
      <c r="D53" s="110" t="s">
        <v>205</v>
      </c>
      <c r="E53" s="110" t="s">
        <v>206</v>
      </c>
      <c r="F53" s="110" t="s">
        <v>307</v>
      </c>
      <c r="G53" s="110" t="s">
        <v>241</v>
      </c>
      <c r="H53" s="110" t="s">
        <v>242</v>
      </c>
      <c r="I53" s="113" t="s">
        <v>285</v>
      </c>
      <c r="J53" s="114">
        <v>-5</v>
      </c>
    </row>
    <row r="54" s="106" customFormat="1" spans="1:10">
      <c r="A54" s="110">
        <v>740</v>
      </c>
      <c r="B54" s="110" t="s">
        <v>308</v>
      </c>
      <c r="C54" s="110">
        <v>9328</v>
      </c>
      <c r="D54" s="110" t="s">
        <v>205</v>
      </c>
      <c r="E54" s="110" t="s">
        <v>273</v>
      </c>
      <c r="F54" s="110" t="s">
        <v>148</v>
      </c>
      <c r="G54" s="110" t="s">
        <v>241</v>
      </c>
      <c r="H54" s="110" t="s">
        <v>242</v>
      </c>
      <c r="I54" s="113" t="s">
        <v>285</v>
      </c>
      <c r="J54" s="114">
        <v>-5</v>
      </c>
    </row>
    <row r="55" s="106" customFormat="1" spans="1:10">
      <c r="A55" s="110">
        <v>511</v>
      </c>
      <c r="B55" s="110" t="s">
        <v>309</v>
      </c>
      <c r="C55" s="110" t="e">
        <v>#N/A</v>
      </c>
      <c r="D55" s="110" t="s">
        <v>205</v>
      </c>
      <c r="E55" s="110" t="s">
        <v>215</v>
      </c>
      <c r="F55" s="110" t="s">
        <v>291</v>
      </c>
      <c r="G55" s="110" t="s">
        <v>241</v>
      </c>
      <c r="H55" s="110" t="s">
        <v>242</v>
      </c>
      <c r="I55" s="113" t="s">
        <v>285</v>
      </c>
      <c r="J55" s="114">
        <v>-5</v>
      </c>
    </row>
    <row r="56" s="106" customFormat="1" spans="1:10">
      <c r="A56" s="110">
        <v>571</v>
      </c>
      <c r="B56" s="110" t="s">
        <v>310</v>
      </c>
      <c r="C56" s="110">
        <v>12476</v>
      </c>
      <c r="D56" s="110" t="s">
        <v>205</v>
      </c>
      <c r="E56" s="110" t="s">
        <v>206</v>
      </c>
      <c r="F56" s="110" t="s">
        <v>271</v>
      </c>
      <c r="G56" s="110" t="s">
        <v>241</v>
      </c>
      <c r="H56" s="110" t="s">
        <v>242</v>
      </c>
      <c r="I56" s="113" t="s">
        <v>285</v>
      </c>
      <c r="J56" s="114">
        <v>-5</v>
      </c>
    </row>
    <row r="57" s="106" customFormat="1" spans="1:10">
      <c r="A57" s="110">
        <v>742</v>
      </c>
      <c r="B57" s="110" t="s">
        <v>311</v>
      </c>
      <c r="C57" s="110">
        <v>12462</v>
      </c>
      <c r="D57" s="110" t="s">
        <v>205</v>
      </c>
      <c r="E57" s="110" t="s">
        <v>206</v>
      </c>
      <c r="F57" s="110" t="s">
        <v>312</v>
      </c>
      <c r="G57" s="110" t="s">
        <v>241</v>
      </c>
      <c r="H57" s="110" t="s">
        <v>242</v>
      </c>
      <c r="I57" s="113" t="s">
        <v>285</v>
      </c>
      <c r="J57" s="114">
        <v>-5</v>
      </c>
    </row>
    <row r="58" s="106" customFormat="1" spans="1:10">
      <c r="A58" s="110">
        <v>750</v>
      </c>
      <c r="B58" s="110" t="s">
        <v>313</v>
      </c>
      <c r="C58" s="110">
        <v>11762</v>
      </c>
      <c r="D58" s="110" t="s">
        <v>205</v>
      </c>
      <c r="E58" s="110" t="s">
        <v>236</v>
      </c>
      <c r="F58" s="110" t="s">
        <v>314</v>
      </c>
      <c r="G58" s="110" t="s">
        <v>241</v>
      </c>
      <c r="H58" s="110" t="s">
        <v>242</v>
      </c>
      <c r="I58" s="113" t="s">
        <v>285</v>
      </c>
      <c r="J58" s="114">
        <v>-5</v>
      </c>
    </row>
    <row r="59" s="106" customFormat="1" spans="1:10">
      <c r="A59" s="110">
        <v>740</v>
      </c>
      <c r="B59" s="110" t="s">
        <v>315</v>
      </c>
      <c r="C59" s="110">
        <v>9749</v>
      </c>
      <c r="D59" s="110" t="s">
        <v>205</v>
      </c>
      <c r="E59" s="110" t="s">
        <v>206</v>
      </c>
      <c r="F59" s="110" t="s">
        <v>148</v>
      </c>
      <c r="G59" s="110" t="s">
        <v>241</v>
      </c>
      <c r="H59" s="110" t="s">
        <v>242</v>
      </c>
      <c r="I59" s="113" t="s">
        <v>285</v>
      </c>
      <c r="J59" s="114">
        <v>-5</v>
      </c>
    </row>
    <row r="60" s="106" customFormat="1" spans="1:10">
      <c r="A60" s="110">
        <v>572</v>
      </c>
      <c r="B60" s="110" t="s">
        <v>316</v>
      </c>
      <c r="C60" s="110">
        <v>12466</v>
      </c>
      <c r="D60" s="110" t="s">
        <v>205</v>
      </c>
      <c r="E60" s="110" t="s">
        <v>206</v>
      </c>
      <c r="F60" s="110" t="s">
        <v>295</v>
      </c>
      <c r="G60" s="110" t="s">
        <v>241</v>
      </c>
      <c r="H60" s="110" t="s">
        <v>242</v>
      </c>
      <c r="I60" s="113" t="s">
        <v>285</v>
      </c>
      <c r="J60" s="114">
        <v>-5</v>
      </c>
    </row>
    <row r="61" s="106" customFormat="1" spans="1:10">
      <c r="A61" s="110">
        <v>571</v>
      </c>
      <c r="B61" s="110" t="s">
        <v>317</v>
      </c>
      <c r="C61" s="110">
        <v>5471</v>
      </c>
      <c r="D61" s="110" t="s">
        <v>205</v>
      </c>
      <c r="E61" s="110" t="s">
        <v>273</v>
      </c>
      <c r="F61" s="110" t="s">
        <v>271</v>
      </c>
      <c r="G61" s="110" t="s">
        <v>241</v>
      </c>
      <c r="H61" s="110" t="s">
        <v>242</v>
      </c>
      <c r="I61" s="113" t="s">
        <v>285</v>
      </c>
      <c r="J61" s="114">
        <v>-5</v>
      </c>
    </row>
    <row r="62" s="106" customFormat="1" spans="1:10">
      <c r="A62" s="110">
        <v>709</v>
      </c>
      <c r="B62" s="110" t="s">
        <v>318</v>
      </c>
      <c r="C62" s="110">
        <v>7662</v>
      </c>
      <c r="D62" s="110" t="s">
        <v>205</v>
      </c>
      <c r="E62" s="110" t="s">
        <v>206</v>
      </c>
      <c r="F62" s="110" t="s">
        <v>276</v>
      </c>
      <c r="G62" s="110" t="s">
        <v>241</v>
      </c>
      <c r="H62" s="110" t="s">
        <v>242</v>
      </c>
      <c r="I62" s="113" t="s">
        <v>285</v>
      </c>
      <c r="J62" s="114">
        <v>-5</v>
      </c>
    </row>
    <row r="63" s="106" customFormat="1" spans="1:10">
      <c r="A63" s="110">
        <v>573</v>
      </c>
      <c r="B63" s="110" t="s">
        <v>319</v>
      </c>
      <c r="C63" s="110">
        <v>5501</v>
      </c>
      <c r="D63" s="110" t="s">
        <v>205</v>
      </c>
      <c r="E63" s="110" t="s">
        <v>273</v>
      </c>
      <c r="F63" s="110" t="s">
        <v>320</v>
      </c>
      <c r="G63" s="110" t="s">
        <v>241</v>
      </c>
      <c r="H63" s="110" t="s">
        <v>242</v>
      </c>
      <c r="I63" s="113" t="s">
        <v>285</v>
      </c>
      <c r="J63" s="114">
        <v>-5</v>
      </c>
    </row>
    <row r="64" s="106" customFormat="1" spans="1:10">
      <c r="A64" s="110">
        <v>545</v>
      </c>
      <c r="B64" s="110" t="s">
        <v>321</v>
      </c>
      <c r="C64" s="110">
        <v>11382</v>
      </c>
      <c r="D64" s="110" t="s">
        <v>205</v>
      </c>
      <c r="E64" s="110" t="s">
        <v>215</v>
      </c>
      <c r="F64" s="110" t="s">
        <v>76</v>
      </c>
      <c r="G64" s="110" t="s">
        <v>241</v>
      </c>
      <c r="H64" s="110" t="s">
        <v>242</v>
      </c>
      <c r="I64" s="113" t="s">
        <v>285</v>
      </c>
      <c r="J64" s="114">
        <v>-5</v>
      </c>
    </row>
    <row r="65" s="106" customFormat="1" spans="1:10">
      <c r="A65" s="110">
        <v>387</v>
      </c>
      <c r="B65" s="110" t="s">
        <v>322</v>
      </c>
      <c r="C65" s="110" t="e">
        <v>#N/A</v>
      </c>
      <c r="D65" s="110" t="s">
        <v>205</v>
      </c>
      <c r="E65" s="110" t="s">
        <v>273</v>
      </c>
      <c r="F65" s="110" t="s">
        <v>323</v>
      </c>
      <c r="G65" s="110" t="s">
        <v>241</v>
      </c>
      <c r="H65" s="110" t="s">
        <v>242</v>
      </c>
      <c r="I65" s="113" t="s">
        <v>285</v>
      </c>
      <c r="J65" s="114">
        <v>-5</v>
      </c>
    </row>
    <row r="66" s="106" customFormat="1" spans="1:10">
      <c r="A66" s="110">
        <v>571</v>
      </c>
      <c r="B66" s="110" t="s">
        <v>324</v>
      </c>
      <c r="C66" s="110">
        <v>6454</v>
      </c>
      <c r="D66" s="110" t="s">
        <v>205</v>
      </c>
      <c r="E66" s="110" t="s">
        <v>206</v>
      </c>
      <c r="F66" s="110" t="s">
        <v>271</v>
      </c>
      <c r="G66" s="110" t="s">
        <v>241</v>
      </c>
      <c r="H66" s="110" t="s">
        <v>242</v>
      </c>
      <c r="I66" s="113" t="s">
        <v>285</v>
      </c>
      <c r="J66" s="114">
        <v>-5</v>
      </c>
    </row>
    <row r="67" s="106" customFormat="1" spans="1:10">
      <c r="A67" s="110">
        <v>539</v>
      </c>
      <c r="B67" s="110" t="s">
        <v>325</v>
      </c>
      <c r="C67" s="110">
        <v>6733</v>
      </c>
      <c r="D67" s="110" t="s">
        <v>205</v>
      </c>
      <c r="E67" s="110" t="s">
        <v>302</v>
      </c>
      <c r="F67" s="110" t="s">
        <v>326</v>
      </c>
      <c r="G67" s="110" t="s">
        <v>241</v>
      </c>
      <c r="H67" s="110" t="s">
        <v>242</v>
      </c>
      <c r="I67" s="113" t="s">
        <v>285</v>
      </c>
      <c r="J67" s="114">
        <v>-5</v>
      </c>
    </row>
    <row r="68" s="106" customFormat="1" spans="1:10">
      <c r="A68" s="110">
        <v>594</v>
      </c>
      <c r="B68" s="110" t="s">
        <v>244</v>
      </c>
      <c r="C68" s="110">
        <v>11986</v>
      </c>
      <c r="D68" s="110" t="s">
        <v>205</v>
      </c>
      <c r="E68" s="110" t="s">
        <v>273</v>
      </c>
      <c r="F68" s="110" t="s">
        <v>327</v>
      </c>
      <c r="G68" s="110" t="s">
        <v>241</v>
      </c>
      <c r="H68" s="110" t="s">
        <v>242</v>
      </c>
      <c r="I68" s="113" t="s">
        <v>285</v>
      </c>
      <c r="J68" s="114">
        <v>-5</v>
      </c>
    </row>
    <row r="69" s="106" customFormat="1" spans="1:10">
      <c r="A69" s="110">
        <v>307</v>
      </c>
      <c r="B69" s="110" t="s">
        <v>328</v>
      </c>
      <c r="C69" s="110">
        <v>11622</v>
      </c>
      <c r="D69" s="110" t="s">
        <v>205</v>
      </c>
      <c r="E69" s="110" t="s">
        <v>206</v>
      </c>
      <c r="F69" s="110" t="s">
        <v>227</v>
      </c>
      <c r="G69" s="110" t="s">
        <v>241</v>
      </c>
      <c r="H69" s="110" t="s">
        <v>242</v>
      </c>
      <c r="I69" s="113" t="s">
        <v>285</v>
      </c>
      <c r="J69" s="114">
        <v>-5</v>
      </c>
    </row>
    <row r="70" s="106" customFormat="1" spans="1:10">
      <c r="A70" s="110">
        <v>514</v>
      </c>
      <c r="B70" s="110" t="s">
        <v>329</v>
      </c>
      <c r="C70" s="110">
        <v>12338</v>
      </c>
      <c r="D70" s="110" t="s">
        <v>205</v>
      </c>
      <c r="E70" s="110" t="s">
        <v>206</v>
      </c>
      <c r="F70" s="110" t="s">
        <v>330</v>
      </c>
      <c r="G70" s="110" t="s">
        <v>241</v>
      </c>
      <c r="H70" s="110" t="s">
        <v>242</v>
      </c>
      <c r="I70" s="113" t="s">
        <v>285</v>
      </c>
      <c r="J70" s="114">
        <v>-5</v>
      </c>
    </row>
    <row r="71" s="106" customFormat="1" spans="1:10">
      <c r="A71" s="110">
        <v>591</v>
      </c>
      <c r="B71" s="110" t="s">
        <v>331</v>
      </c>
      <c r="C71" s="110">
        <v>7644</v>
      </c>
      <c r="D71" s="110" t="s">
        <v>205</v>
      </c>
      <c r="E71" s="110" t="s">
        <v>206</v>
      </c>
      <c r="F71" s="110" t="s">
        <v>274</v>
      </c>
      <c r="G71" s="110" t="s">
        <v>241</v>
      </c>
      <c r="H71" s="110" t="s">
        <v>242</v>
      </c>
      <c r="I71" s="113" t="s">
        <v>285</v>
      </c>
      <c r="J71" s="114">
        <v>-5</v>
      </c>
    </row>
    <row r="72" s="106" customFormat="1" spans="1:10">
      <c r="A72" s="110">
        <v>587</v>
      </c>
      <c r="B72" s="110" t="s">
        <v>332</v>
      </c>
      <c r="C72" s="110">
        <v>12109</v>
      </c>
      <c r="D72" s="110" t="s">
        <v>205</v>
      </c>
      <c r="E72" s="110" t="s">
        <v>215</v>
      </c>
      <c r="F72" s="110" t="s">
        <v>333</v>
      </c>
      <c r="G72" s="110" t="s">
        <v>241</v>
      </c>
      <c r="H72" s="110" t="s">
        <v>242</v>
      </c>
      <c r="I72" s="113" t="s">
        <v>285</v>
      </c>
      <c r="J72" s="114">
        <v>-5</v>
      </c>
    </row>
    <row r="73" s="106" customFormat="1" spans="1:10">
      <c r="A73" s="110">
        <v>104430</v>
      </c>
      <c r="B73" s="110" t="s">
        <v>334</v>
      </c>
      <c r="C73" s="110">
        <v>12397</v>
      </c>
      <c r="D73" s="110" t="s">
        <v>205</v>
      </c>
      <c r="E73" s="110" t="s">
        <v>206</v>
      </c>
      <c r="F73" s="110" t="s">
        <v>335</v>
      </c>
      <c r="G73" s="110" t="s">
        <v>241</v>
      </c>
      <c r="H73" s="110" t="s">
        <v>242</v>
      </c>
      <c r="I73" s="113" t="s">
        <v>285</v>
      </c>
      <c r="J73" s="114">
        <v>-5</v>
      </c>
    </row>
    <row r="74" s="106" customFormat="1" spans="1:10">
      <c r="A74" s="110">
        <v>732</v>
      </c>
      <c r="B74" s="110" t="s">
        <v>336</v>
      </c>
      <c r="C74" s="110">
        <v>9138</v>
      </c>
      <c r="D74" s="110" t="s">
        <v>205</v>
      </c>
      <c r="E74" s="110" t="s">
        <v>206</v>
      </c>
      <c r="F74" s="110" t="s">
        <v>337</v>
      </c>
      <c r="G74" s="110" t="s">
        <v>241</v>
      </c>
      <c r="H74" s="110" t="s">
        <v>242</v>
      </c>
      <c r="I74" s="113" t="s">
        <v>285</v>
      </c>
      <c r="J74" s="114">
        <v>-5</v>
      </c>
    </row>
    <row r="75" s="106" customFormat="1" spans="1:10">
      <c r="A75" s="110">
        <v>359</v>
      </c>
      <c r="B75" s="110" t="s">
        <v>338</v>
      </c>
      <c r="C75" s="110">
        <v>11231</v>
      </c>
      <c r="D75" s="110" t="s">
        <v>205</v>
      </c>
      <c r="E75" s="110" t="s">
        <v>206</v>
      </c>
      <c r="F75" s="110" t="s">
        <v>90</v>
      </c>
      <c r="G75" s="110" t="s">
        <v>241</v>
      </c>
      <c r="H75" s="110" t="s">
        <v>242</v>
      </c>
      <c r="I75" s="113" t="s">
        <v>285</v>
      </c>
      <c r="J75" s="114">
        <v>-5</v>
      </c>
    </row>
    <row r="76" s="106" customFormat="1" spans="1:10">
      <c r="A76" s="110">
        <v>329</v>
      </c>
      <c r="B76" s="110" t="s">
        <v>339</v>
      </c>
      <c r="C76" s="110">
        <v>11711</v>
      </c>
      <c r="D76" s="110" t="s">
        <v>205</v>
      </c>
      <c r="E76" s="110" t="s">
        <v>215</v>
      </c>
      <c r="F76" s="110" t="s">
        <v>307</v>
      </c>
      <c r="G76" s="110" t="s">
        <v>241</v>
      </c>
      <c r="H76" s="110" t="s">
        <v>242</v>
      </c>
      <c r="I76" s="113" t="s">
        <v>285</v>
      </c>
      <c r="J76" s="114">
        <v>-5</v>
      </c>
    </row>
    <row r="77" s="106" customFormat="1" spans="1:10">
      <c r="A77" s="110">
        <v>399</v>
      </c>
      <c r="B77" s="110" t="s">
        <v>340</v>
      </c>
      <c r="C77" s="110">
        <v>12440</v>
      </c>
      <c r="D77" s="110" t="s">
        <v>205</v>
      </c>
      <c r="E77" s="110" t="s">
        <v>206</v>
      </c>
      <c r="F77" s="110" t="s">
        <v>135</v>
      </c>
      <c r="G77" s="110" t="s">
        <v>241</v>
      </c>
      <c r="H77" s="110" t="s">
        <v>242</v>
      </c>
      <c r="I77" s="113" t="s">
        <v>285</v>
      </c>
      <c r="J77" s="114">
        <v>-5</v>
      </c>
    </row>
    <row r="78" s="106" customFormat="1" spans="1:10">
      <c r="A78" s="110">
        <v>56</v>
      </c>
      <c r="B78" s="110" t="s">
        <v>341</v>
      </c>
      <c r="C78" s="110">
        <v>11830</v>
      </c>
      <c r="D78" s="110" t="s">
        <v>205</v>
      </c>
      <c r="E78" s="110" t="s">
        <v>215</v>
      </c>
      <c r="F78" s="110" t="s">
        <v>280</v>
      </c>
      <c r="G78" s="110" t="s">
        <v>241</v>
      </c>
      <c r="H78" s="110" t="s">
        <v>242</v>
      </c>
      <c r="I78" s="113" t="s">
        <v>285</v>
      </c>
      <c r="J78" s="114">
        <v>-5</v>
      </c>
    </row>
    <row r="79" s="106" customFormat="1" spans="1:10">
      <c r="A79" s="110">
        <v>582</v>
      </c>
      <c r="B79" s="110" t="s">
        <v>342</v>
      </c>
      <c r="C79" s="110">
        <v>12496</v>
      </c>
      <c r="D79" s="110" t="s">
        <v>205</v>
      </c>
      <c r="E79" s="110" t="s">
        <v>206</v>
      </c>
      <c r="F79" s="110" t="s">
        <v>282</v>
      </c>
      <c r="G79" s="110" t="s">
        <v>241</v>
      </c>
      <c r="H79" s="110" t="s">
        <v>242</v>
      </c>
      <c r="I79" s="113" t="s">
        <v>285</v>
      </c>
      <c r="J79" s="114">
        <v>-5</v>
      </c>
    </row>
    <row r="80" s="106" customFormat="1" spans="1:10">
      <c r="A80" s="110">
        <v>399</v>
      </c>
      <c r="B80" s="110" t="s">
        <v>343</v>
      </c>
      <c r="C80" s="110">
        <v>5407</v>
      </c>
      <c r="D80" s="110" t="s">
        <v>205</v>
      </c>
      <c r="E80" s="110" t="s">
        <v>206</v>
      </c>
      <c r="F80" s="110" t="s">
        <v>135</v>
      </c>
      <c r="G80" s="110" t="s">
        <v>241</v>
      </c>
      <c r="H80" s="110" t="s">
        <v>242</v>
      </c>
      <c r="I80" s="113" t="s">
        <v>285</v>
      </c>
      <c r="J80" s="114">
        <v>-5</v>
      </c>
    </row>
    <row r="81" s="106" customFormat="1" spans="1:10">
      <c r="A81" s="110">
        <v>710</v>
      </c>
      <c r="B81" s="110" t="s">
        <v>344</v>
      </c>
      <c r="C81" s="110">
        <v>11459</v>
      </c>
      <c r="D81" s="110" t="s">
        <v>205</v>
      </c>
      <c r="E81" s="110" t="s">
        <v>215</v>
      </c>
      <c r="F81" s="110" t="s">
        <v>345</v>
      </c>
      <c r="G81" s="110" t="s">
        <v>241</v>
      </c>
      <c r="H81" s="110" t="s">
        <v>242</v>
      </c>
      <c r="I81" s="113" t="s">
        <v>285</v>
      </c>
      <c r="J81" s="114">
        <v>-5</v>
      </c>
    </row>
    <row r="82" s="106" customFormat="1" spans="1:10">
      <c r="A82" s="110">
        <v>307</v>
      </c>
      <c r="B82" s="110" t="s">
        <v>346</v>
      </c>
      <c r="C82" s="110" t="e">
        <v>#N/A</v>
      </c>
      <c r="D82" s="110" t="s">
        <v>205</v>
      </c>
      <c r="E82" s="110" t="s">
        <v>347</v>
      </c>
      <c r="F82" s="110" t="s">
        <v>227</v>
      </c>
      <c r="G82" s="110" t="s">
        <v>241</v>
      </c>
      <c r="H82" s="110" t="s">
        <v>242</v>
      </c>
      <c r="I82" s="113" t="s">
        <v>285</v>
      </c>
      <c r="J82" s="114">
        <v>-5</v>
      </c>
    </row>
    <row r="83" s="106" customFormat="1" spans="1:10">
      <c r="A83" s="110">
        <v>347</v>
      </c>
      <c r="B83" s="110" t="s">
        <v>348</v>
      </c>
      <c r="C83" s="110">
        <v>12528</v>
      </c>
      <c r="D83" s="110" t="s">
        <v>205</v>
      </c>
      <c r="E83" s="110" t="s">
        <v>206</v>
      </c>
      <c r="F83" s="110" t="s">
        <v>163</v>
      </c>
      <c r="G83" s="110" t="s">
        <v>241</v>
      </c>
      <c r="H83" s="110" t="s">
        <v>242</v>
      </c>
      <c r="I83" s="113" t="s">
        <v>285</v>
      </c>
      <c r="J83" s="114">
        <v>-5</v>
      </c>
    </row>
    <row r="84" s="106" customFormat="1" spans="1:10">
      <c r="A84" s="110">
        <v>738</v>
      </c>
      <c r="B84" s="110" t="s">
        <v>349</v>
      </c>
      <c r="C84" s="110">
        <v>5521</v>
      </c>
      <c r="D84" s="110" t="s">
        <v>205</v>
      </c>
      <c r="E84" s="110" t="s">
        <v>206</v>
      </c>
      <c r="F84" s="110" t="s">
        <v>350</v>
      </c>
      <c r="G84" s="110" t="s">
        <v>241</v>
      </c>
      <c r="H84" s="110" t="s">
        <v>242</v>
      </c>
      <c r="I84" s="113" t="s">
        <v>285</v>
      </c>
      <c r="J84" s="114">
        <v>-5</v>
      </c>
    </row>
    <row r="85" s="106" customFormat="1" spans="1:10">
      <c r="A85" s="110">
        <v>716</v>
      </c>
      <c r="B85" s="110" t="s">
        <v>351</v>
      </c>
      <c r="C85" s="110">
        <v>8354</v>
      </c>
      <c r="D85" s="110" t="s">
        <v>205</v>
      </c>
      <c r="E85" s="110" t="s">
        <v>273</v>
      </c>
      <c r="F85" s="110" t="s">
        <v>352</v>
      </c>
      <c r="G85" s="110" t="s">
        <v>241</v>
      </c>
      <c r="H85" s="110" t="s">
        <v>242</v>
      </c>
      <c r="I85" s="113" t="s">
        <v>285</v>
      </c>
      <c r="J85" s="114">
        <v>-5</v>
      </c>
    </row>
    <row r="86" s="106" customFormat="1" spans="1:10">
      <c r="A86" s="110">
        <v>373</v>
      </c>
      <c r="B86" s="110" t="s">
        <v>353</v>
      </c>
      <c r="C86" s="110">
        <v>8903</v>
      </c>
      <c r="D86" s="110" t="s">
        <v>205</v>
      </c>
      <c r="E86" s="110" t="s">
        <v>302</v>
      </c>
      <c r="F86" s="110" t="s">
        <v>94</v>
      </c>
      <c r="G86" s="110" t="s">
        <v>241</v>
      </c>
      <c r="H86" s="110" t="s">
        <v>242</v>
      </c>
      <c r="I86" s="113" t="s">
        <v>285</v>
      </c>
      <c r="J86" s="114">
        <v>-5</v>
      </c>
    </row>
    <row r="87" s="106" customFormat="1" spans="1:10">
      <c r="A87" s="110">
        <v>724</v>
      </c>
      <c r="B87" s="110" t="s">
        <v>354</v>
      </c>
      <c r="C87" s="110">
        <v>12489</v>
      </c>
      <c r="D87" s="110" t="s">
        <v>205</v>
      </c>
      <c r="E87" s="110" t="s">
        <v>206</v>
      </c>
      <c r="F87" s="110" t="s">
        <v>216</v>
      </c>
      <c r="G87" s="110" t="s">
        <v>241</v>
      </c>
      <c r="H87" s="110" t="s">
        <v>242</v>
      </c>
      <c r="I87" s="113" t="s">
        <v>285</v>
      </c>
      <c r="J87" s="114">
        <v>-5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I21" sqref="I21"/>
    </sheetView>
  </sheetViews>
  <sheetFormatPr defaultColWidth="9" defaultRowHeight="13.5" outlineLevelCol="4"/>
  <cols>
    <col min="1" max="1" width="4" style="94" customWidth="1"/>
    <col min="2" max="2" width="13.25" style="94" customWidth="1"/>
    <col min="3" max="3" width="28" style="95" customWidth="1"/>
    <col min="4" max="4" width="17.25" style="95" customWidth="1"/>
    <col min="5" max="5" width="23" style="96" customWidth="1"/>
  </cols>
  <sheetData>
    <row r="1" spans="1:5">
      <c r="A1" s="97" t="s">
        <v>355</v>
      </c>
      <c r="B1" s="98"/>
      <c r="C1" s="98"/>
      <c r="D1" s="98"/>
      <c r="E1" s="99"/>
    </row>
    <row r="2" spans="1:5">
      <c r="A2" s="100" t="s">
        <v>12</v>
      </c>
      <c r="B2" s="100" t="s">
        <v>13</v>
      </c>
      <c r="C2" s="101" t="s">
        <v>14</v>
      </c>
      <c r="D2" s="101" t="s">
        <v>15</v>
      </c>
      <c r="E2" s="102" t="s">
        <v>356</v>
      </c>
    </row>
    <row r="3" spans="1:5">
      <c r="A3" s="103">
        <v>1</v>
      </c>
      <c r="B3" s="103">
        <v>546</v>
      </c>
      <c r="C3" s="104" t="s">
        <v>35</v>
      </c>
      <c r="D3" s="104" t="s">
        <v>34</v>
      </c>
      <c r="E3" s="105">
        <v>-100</v>
      </c>
    </row>
    <row r="4" spans="1:5">
      <c r="A4" s="103">
        <v>2</v>
      </c>
      <c r="B4" s="103">
        <v>754</v>
      </c>
      <c r="C4" s="104" t="s">
        <v>37</v>
      </c>
      <c r="D4" s="104" t="s">
        <v>38</v>
      </c>
      <c r="E4" s="105">
        <v>-100</v>
      </c>
    </row>
    <row r="5" spans="1:5">
      <c r="A5" s="103">
        <v>3</v>
      </c>
      <c r="B5" s="103">
        <v>101453</v>
      </c>
      <c r="C5" s="104" t="s">
        <v>47</v>
      </c>
      <c r="D5" s="104" t="s">
        <v>38</v>
      </c>
      <c r="E5" s="105">
        <v>-100</v>
      </c>
    </row>
    <row r="6" spans="1:5">
      <c r="A6" s="103">
        <v>4</v>
      </c>
      <c r="B6" s="103">
        <v>571</v>
      </c>
      <c r="C6" s="104" t="s">
        <v>57</v>
      </c>
      <c r="D6" s="104" t="s">
        <v>34</v>
      </c>
      <c r="E6" s="105">
        <v>-100</v>
      </c>
    </row>
    <row r="7" spans="1:5">
      <c r="A7" s="103">
        <v>5</v>
      </c>
      <c r="B7" s="103">
        <v>585</v>
      </c>
      <c r="C7" s="104" t="s">
        <v>59</v>
      </c>
      <c r="D7" s="104" t="s">
        <v>41</v>
      </c>
      <c r="E7" s="105">
        <v>-100</v>
      </c>
    </row>
    <row r="8" spans="1:5">
      <c r="A8" s="103">
        <v>6</v>
      </c>
      <c r="B8" s="103">
        <v>517</v>
      </c>
      <c r="C8" s="104" t="s">
        <v>65</v>
      </c>
      <c r="D8" s="104" t="s">
        <v>50</v>
      </c>
      <c r="E8" s="105">
        <v>-100</v>
      </c>
    </row>
    <row r="9" spans="1:5">
      <c r="A9" s="103">
        <v>7</v>
      </c>
      <c r="B9" s="103">
        <v>103198</v>
      </c>
      <c r="C9" s="104" t="s">
        <v>69</v>
      </c>
      <c r="D9" s="104" t="s">
        <v>41</v>
      </c>
      <c r="E9" s="105">
        <v>-100</v>
      </c>
    </row>
    <row r="10" spans="1:5">
      <c r="A10" s="103">
        <v>8</v>
      </c>
      <c r="B10" s="103">
        <v>573</v>
      </c>
      <c r="C10" s="104" t="s">
        <v>72</v>
      </c>
      <c r="D10" s="104" t="s">
        <v>34</v>
      </c>
      <c r="E10" s="105">
        <v>-100</v>
      </c>
    </row>
    <row r="11" spans="1:5">
      <c r="A11" s="103">
        <v>9</v>
      </c>
      <c r="B11" s="103">
        <v>343</v>
      </c>
      <c r="C11" s="104" t="s">
        <v>97</v>
      </c>
      <c r="D11" s="104" t="s">
        <v>41</v>
      </c>
      <c r="E11" s="105">
        <v>-100</v>
      </c>
    </row>
    <row r="12" spans="1:5">
      <c r="A12" s="103">
        <v>10</v>
      </c>
      <c r="B12" s="103">
        <v>724</v>
      </c>
      <c r="C12" s="104" t="s">
        <v>98</v>
      </c>
      <c r="D12" s="104" t="s">
        <v>34</v>
      </c>
      <c r="E12" s="105">
        <v>-100</v>
      </c>
    </row>
    <row r="13" spans="1:5">
      <c r="A13" s="103">
        <v>11</v>
      </c>
      <c r="B13" s="103">
        <v>329</v>
      </c>
      <c r="C13" s="104" t="s">
        <v>99</v>
      </c>
      <c r="D13" s="104" t="s">
        <v>38</v>
      </c>
      <c r="E13" s="105">
        <v>-100</v>
      </c>
    </row>
    <row r="14" spans="1:5">
      <c r="A14" s="103">
        <v>12</v>
      </c>
      <c r="B14" s="103">
        <v>308</v>
      </c>
      <c r="C14" s="104" t="s">
        <v>109</v>
      </c>
      <c r="D14" s="104" t="s">
        <v>50</v>
      </c>
      <c r="E14" s="105">
        <v>-100</v>
      </c>
    </row>
    <row r="15" spans="1:5">
      <c r="A15" s="103">
        <v>13</v>
      </c>
      <c r="B15" s="103">
        <v>108656</v>
      </c>
      <c r="C15" s="104" t="s">
        <v>114</v>
      </c>
      <c r="D15" s="104" t="s">
        <v>27</v>
      </c>
      <c r="E15" s="105">
        <v>-100</v>
      </c>
    </row>
    <row r="16" spans="1:5">
      <c r="A16" s="103">
        <v>14</v>
      </c>
      <c r="B16" s="103">
        <v>307</v>
      </c>
      <c r="C16" s="104" t="s">
        <v>118</v>
      </c>
      <c r="D16" s="104" t="s">
        <v>119</v>
      </c>
      <c r="E16" s="105">
        <v>-100</v>
      </c>
    </row>
    <row r="17" spans="1:5">
      <c r="A17" s="103">
        <v>15</v>
      </c>
      <c r="B17" s="103">
        <v>733</v>
      </c>
      <c r="C17" s="104" t="s">
        <v>123</v>
      </c>
      <c r="D17" s="104" t="s">
        <v>34</v>
      </c>
      <c r="E17" s="105">
        <v>-100</v>
      </c>
    </row>
    <row r="18" spans="1:5">
      <c r="A18" s="103">
        <v>16</v>
      </c>
      <c r="B18" s="103">
        <v>582</v>
      </c>
      <c r="C18" s="104" t="s">
        <v>124</v>
      </c>
      <c r="D18" s="104" t="s">
        <v>41</v>
      </c>
      <c r="E18" s="105">
        <v>-100</v>
      </c>
    </row>
    <row r="19" spans="1:5">
      <c r="A19" s="103">
        <v>17</v>
      </c>
      <c r="B19" s="103">
        <v>399</v>
      </c>
      <c r="C19" s="104" t="s">
        <v>135</v>
      </c>
      <c r="D19" s="104" t="s">
        <v>34</v>
      </c>
      <c r="E19" s="105">
        <v>-100</v>
      </c>
    </row>
    <row r="20" spans="1:5">
      <c r="A20" s="103">
        <v>18</v>
      </c>
      <c r="B20" s="103">
        <v>103639</v>
      </c>
      <c r="C20" s="104" t="s">
        <v>143</v>
      </c>
      <c r="D20" s="104" t="s">
        <v>34</v>
      </c>
      <c r="E20" s="105">
        <v>-100</v>
      </c>
    </row>
    <row r="21" spans="1:5">
      <c r="A21" s="103">
        <v>19</v>
      </c>
      <c r="B21" s="103">
        <v>106066</v>
      </c>
      <c r="C21" s="104" t="s">
        <v>154</v>
      </c>
      <c r="D21" s="104" t="s">
        <v>119</v>
      </c>
      <c r="E21" s="105">
        <v>-100</v>
      </c>
    </row>
    <row r="22" spans="1:5">
      <c r="A22" s="103">
        <v>20</v>
      </c>
      <c r="B22" s="103">
        <v>741</v>
      </c>
      <c r="C22" s="104" t="s">
        <v>156</v>
      </c>
      <c r="D22" s="104" t="s">
        <v>41</v>
      </c>
      <c r="E22" s="105">
        <v>-100</v>
      </c>
    </row>
    <row r="23" spans="1:5">
      <c r="A23" s="103">
        <v>21</v>
      </c>
      <c r="B23" s="103">
        <v>357</v>
      </c>
      <c r="C23" s="104" t="s">
        <v>157</v>
      </c>
      <c r="D23" s="104" t="s">
        <v>41</v>
      </c>
      <c r="E23" s="105">
        <v>-100</v>
      </c>
    </row>
    <row r="24" spans="1:5">
      <c r="A24" s="103">
        <v>22</v>
      </c>
      <c r="B24" s="103">
        <v>753</v>
      </c>
      <c r="C24" s="104" t="s">
        <v>164</v>
      </c>
      <c r="D24" s="104" t="s">
        <v>34</v>
      </c>
      <c r="E24" s="105">
        <v>-100</v>
      </c>
    </row>
    <row r="25" spans="1:5">
      <c r="A25" s="103">
        <v>23</v>
      </c>
      <c r="B25" s="103">
        <v>744</v>
      </c>
      <c r="C25" s="104" t="s">
        <v>170</v>
      </c>
      <c r="D25" s="104" t="s">
        <v>50</v>
      </c>
      <c r="E25" s="105">
        <v>-100</v>
      </c>
    </row>
    <row r="26" spans="1:5">
      <c r="A26" s="103">
        <v>24</v>
      </c>
      <c r="B26" s="103">
        <v>106568</v>
      </c>
      <c r="C26" s="104" t="s">
        <v>178</v>
      </c>
      <c r="D26" s="104" t="s">
        <v>34</v>
      </c>
      <c r="E26" s="105">
        <v>-100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8"/>
  <sheetViews>
    <sheetView workbookViewId="0">
      <selection activeCell="C125" sqref="C125"/>
    </sheetView>
  </sheetViews>
  <sheetFormatPr defaultColWidth="9" defaultRowHeight="13.5"/>
  <cols>
    <col min="1" max="1" width="4.375" style="7" customWidth="1"/>
    <col min="2" max="2" width="8" style="7"/>
    <col min="3" max="3" width="22" style="8" customWidth="1"/>
    <col min="4" max="4" width="9.5" style="8" customWidth="1"/>
    <col min="5" max="5" width="7.75" style="9" customWidth="1"/>
    <col min="6" max="6" width="8.5" style="10" customWidth="1"/>
    <col min="7" max="7" width="8.5" style="11" hidden="1" customWidth="1"/>
    <col min="8" max="8" width="10.125" style="12" hidden="1" customWidth="1"/>
    <col min="9" max="9" width="9" style="12" hidden="1" customWidth="1"/>
    <col min="10" max="10" width="9" style="13" hidden="1" customWidth="1"/>
    <col min="11" max="11" width="10.75" style="12" hidden="1" customWidth="1"/>
    <col min="12" max="12" width="9.125" style="12" hidden="1" customWidth="1"/>
    <col min="13" max="13" width="7.625" style="13" hidden="1" customWidth="1"/>
    <col min="14" max="14" width="9.375" style="14" customWidth="1"/>
    <col min="15" max="15" width="8.875" style="14" hidden="1" customWidth="1"/>
    <col min="16" max="16" width="10.5" style="16" customWidth="1"/>
    <col min="17" max="17" width="11" style="16" hidden="1" customWidth="1"/>
    <col min="18" max="19" width="10" style="16" hidden="1" customWidth="1"/>
    <col min="20" max="20" width="9.875" style="17" customWidth="1"/>
    <col min="21" max="21" width="9" style="17"/>
    <col min="22" max="22" width="12.75" style="18" customWidth="1"/>
    <col min="23" max="23" width="5.375" customWidth="1"/>
    <col min="24" max="24" width="9" style="19"/>
  </cols>
  <sheetData>
    <row r="1" spans="1:22">
      <c r="A1" s="20" t="s">
        <v>0</v>
      </c>
      <c r="B1" s="20"/>
      <c r="C1" s="20"/>
      <c r="D1" s="20"/>
      <c r="E1" s="20"/>
      <c r="F1" s="20"/>
      <c r="G1" s="20"/>
      <c r="H1" s="21" t="s">
        <v>1</v>
      </c>
      <c r="I1" s="35"/>
      <c r="J1" s="36"/>
      <c r="K1" s="37" t="s">
        <v>3</v>
      </c>
      <c r="L1" s="38"/>
      <c r="M1" s="39"/>
      <c r="N1" s="40"/>
      <c r="O1" s="40"/>
      <c r="P1" s="54" t="s">
        <v>183</v>
      </c>
      <c r="Q1" s="54"/>
      <c r="R1" s="54" t="s">
        <v>357</v>
      </c>
      <c r="S1" s="54"/>
      <c r="T1" s="55">
        <v>43841</v>
      </c>
      <c r="U1" s="56"/>
      <c r="V1" s="57"/>
    </row>
    <row r="2" spans="1:24">
      <c r="A2" s="22" t="s">
        <v>12</v>
      </c>
      <c r="B2" s="22" t="s">
        <v>13</v>
      </c>
      <c r="C2" s="23" t="s">
        <v>14</v>
      </c>
      <c r="D2" s="23" t="s">
        <v>15</v>
      </c>
      <c r="E2" s="22" t="s">
        <v>358</v>
      </c>
      <c r="F2" s="24" t="s">
        <v>19</v>
      </c>
      <c r="G2" s="22" t="s">
        <v>20</v>
      </c>
      <c r="H2" s="25" t="s">
        <v>21</v>
      </c>
      <c r="I2" s="25" t="s">
        <v>23</v>
      </c>
      <c r="J2" s="42" t="s">
        <v>25</v>
      </c>
      <c r="K2" s="43" t="s">
        <v>21</v>
      </c>
      <c r="L2" s="43" t="s">
        <v>23</v>
      </c>
      <c r="M2" s="44" t="s">
        <v>25</v>
      </c>
      <c r="N2" s="45" t="s">
        <v>21</v>
      </c>
      <c r="O2" s="45" t="s">
        <v>23</v>
      </c>
      <c r="P2" s="54" t="s">
        <v>359</v>
      </c>
      <c r="Q2" s="54" t="s">
        <v>360</v>
      </c>
      <c r="R2" s="54" t="s">
        <v>359</v>
      </c>
      <c r="S2" s="54" t="s">
        <v>360</v>
      </c>
      <c r="T2" s="58" t="s">
        <v>361</v>
      </c>
      <c r="U2" s="59" t="s">
        <v>362</v>
      </c>
      <c r="V2" s="58" t="s">
        <v>363</v>
      </c>
      <c r="X2" s="19" t="s">
        <v>364</v>
      </c>
    </row>
    <row r="3" hidden="1" spans="1:23">
      <c r="A3" s="26">
        <v>1</v>
      </c>
      <c r="B3" s="26">
        <v>307</v>
      </c>
      <c r="C3" s="27" t="s">
        <v>118</v>
      </c>
      <c r="D3" s="27" t="s">
        <v>119</v>
      </c>
      <c r="E3" s="28" t="s">
        <v>120</v>
      </c>
      <c r="F3" s="29">
        <v>300</v>
      </c>
      <c r="G3" s="28">
        <f t="shared" ref="G3:G66" si="0">F3*3</f>
        <v>900</v>
      </c>
      <c r="H3" s="30">
        <v>100000</v>
      </c>
      <c r="I3" s="30">
        <f t="shared" ref="I3:I66" si="1">H3*J3</f>
        <v>21172.65</v>
      </c>
      <c r="J3" s="46">
        <v>0.2117265</v>
      </c>
      <c r="K3" s="47">
        <f t="shared" ref="K3:K66" si="2">H3*1.2</f>
        <v>120000</v>
      </c>
      <c r="L3" s="47">
        <f t="shared" ref="L3:L66" si="3">K3*M3</f>
        <v>23628.6774</v>
      </c>
      <c r="M3" s="48">
        <f t="shared" ref="M3:M66" si="4">J3*0.93</f>
        <v>0.196905645</v>
      </c>
      <c r="N3" s="14">
        <v>101167.34</v>
      </c>
      <c r="O3" s="14">
        <v>20664.97</v>
      </c>
      <c r="P3" s="49">
        <f>N3/H3</f>
        <v>1.0116734</v>
      </c>
      <c r="Q3" s="61">
        <f>O3/I3</f>
        <v>0.976021896172657</v>
      </c>
      <c r="R3" s="61">
        <f>N3/K3</f>
        <v>0.843061166666667</v>
      </c>
      <c r="S3" s="61">
        <f>O3/L3</f>
        <v>0.87457159155256</v>
      </c>
      <c r="T3" s="62">
        <v>300</v>
      </c>
      <c r="U3" s="63">
        <v>300</v>
      </c>
      <c r="V3" s="64" t="s">
        <v>365</v>
      </c>
      <c r="W3" t="s">
        <v>366</v>
      </c>
    </row>
    <row r="4" spans="1:24">
      <c r="A4" s="31">
        <v>2</v>
      </c>
      <c r="B4" s="31">
        <v>582</v>
      </c>
      <c r="C4" s="32" t="s">
        <v>282</v>
      </c>
      <c r="D4" s="32" t="s">
        <v>41</v>
      </c>
      <c r="E4" s="33" t="s">
        <v>51</v>
      </c>
      <c r="F4" s="34">
        <v>200</v>
      </c>
      <c r="G4" s="33">
        <f t="shared" si="0"/>
        <v>600</v>
      </c>
      <c r="H4" s="30">
        <v>45500</v>
      </c>
      <c r="I4" s="30">
        <f t="shared" si="1"/>
        <v>7996.625</v>
      </c>
      <c r="J4" s="46">
        <v>0.17575</v>
      </c>
      <c r="K4" s="47">
        <f t="shared" si="2"/>
        <v>54600</v>
      </c>
      <c r="L4" s="47">
        <f t="shared" si="3"/>
        <v>8924.2335</v>
      </c>
      <c r="M4" s="48">
        <f t="shared" si="4"/>
        <v>0.1634475</v>
      </c>
      <c r="N4" s="79">
        <v>57164.3</v>
      </c>
      <c r="O4" s="18">
        <v>8837.7</v>
      </c>
      <c r="P4" s="52">
        <f t="shared" ref="P4:P40" si="5">N4/H4</f>
        <v>1.25635824175824</v>
      </c>
      <c r="Q4" s="65">
        <f t="shared" ref="Q4:Q40" si="6">O4/I4</f>
        <v>1.10517874728401</v>
      </c>
      <c r="R4" s="65">
        <f t="shared" ref="R4:R40" si="7">N4/K4</f>
        <v>1.0469652014652</v>
      </c>
      <c r="S4" s="65">
        <f t="shared" ref="S4:S40" si="8">O4/L4</f>
        <v>0.990303536992841</v>
      </c>
      <c r="T4" s="66"/>
      <c r="U4" s="67">
        <v>200</v>
      </c>
      <c r="V4" s="70" t="s">
        <v>52</v>
      </c>
      <c r="X4" s="60" t="s">
        <v>367</v>
      </c>
    </row>
    <row r="5" spans="1:24">
      <c r="A5" s="31">
        <v>3</v>
      </c>
      <c r="B5" s="31">
        <v>337</v>
      </c>
      <c r="C5" s="32" t="s">
        <v>368</v>
      </c>
      <c r="D5" s="32" t="s">
        <v>50</v>
      </c>
      <c r="E5" s="33" t="s">
        <v>51</v>
      </c>
      <c r="F5" s="34">
        <v>200</v>
      </c>
      <c r="G5" s="33">
        <f t="shared" si="0"/>
        <v>600</v>
      </c>
      <c r="H5" s="30">
        <v>43000</v>
      </c>
      <c r="I5" s="30">
        <f t="shared" si="1"/>
        <v>7353</v>
      </c>
      <c r="J5" s="46">
        <v>0.171</v>
      </c>
      <c r="K5" s="47">
        <f t="shared" si="2"/>
        <v>51600</v>
      </c>
      <c r="L5" s="47">
        <f t="shared" si="3"/>
        <v>8205.948</v>
      </c>
      <c r="M5" s="48">
        <f t="shared" si="4"/>
        <v>0.15903</v>
      </c>
      <c r="N5" s="79">
        <v>59459.8</v>
      </c>
      <c r="O5" s="18">
        <v>10521.9</v>
      </c>
      <c r="P5" s="52">
        <f t="shared" si="5"/>
        <v>1.38278604651163</v>
      </c>
      <c r="Q5" s="65">
        <f t="shared" si="6"/>
        <v>1.43096695226438</v>
      </c>
      <c r="R5" s="65">
        <f t="shared" si="7"/>
        <v>1.15232170542636</v>
      </c>
      <c r="S5" s="65">
        <f t="shared" si="8"/>
        <v>1.2822284518498</v>
      </c>
      <c r="T5" s="69">
        <v>200</v>
      </c>
      <c r="U5" s="67">
        <v>200</v>
      </c>
      <c r="V5" s="70" t="s">
        <v>365</v>
      </c>
      <c r="X5" s="60" t="s">
        <v>367</v>
      </c>
    </row>
    <row r="6" spans="1:24">
      <c r="A6" s="31">
        <v>4</v>
      </c>
      <c r="B6" s="31">
        <v>750</v>
      </c>
      <c r="C6" s="32" t="s">
        <v>369</v>
      </c>
      <c r="D6" s="32" t="s">
        <v>34</v>
      </c>
      <c r="E6" s="33" t="s">
        <v>51</v>
      </c>
      <c r="F6" s="34">
        <v>200</v>
      </c>
      <c r="G6" s="33">
        <f t="shared" si="0"/>
        <v>600</v>
      </c>
      <c r="H6" s="30">
        <v>36000</v>
      </c>
      <c r="I6" s="30">
        <f t="shared" si="1"/>
        <v>9447.75</v>
      </c>
      <c r="J6" s="46">
        <v>0.2624375</v>
      </c>
      <c r="K6" s="47">
        <f t="shared" si="2"/>
        <v>43200</v>
      </c>
      <c r="L6" s="47">
        <f t="shared" si="3"/>
        <v>10543.689</v>
      </c>
      <c r="M6" s="48">
        <f t="shared" si="4"/>
        <v>0.244066875</v>
      </c>
      <c r="N6" s="79">
        <v>40620.2</v>
      </c>
      <c r="O6" s="18">
        <v>10258</v>
      </c>
      <c r="P6" s="52">
        <f t="shared" si="5"/>
        <v>1.12833888888889</v>
      </c>
      <c r="Q6" s="65">
        <f t="shared" si="6"/>
        <v>1.08576116006457</v>
      </c>
      <c r="R6" s="65">
        <f t="shared" si="7"/>
        <v>0.940282407407407</v>
      </c>
      <c r="S6" s="65">
        <f t="shared" si="8"/>
        <v>0.972904265290829</v>
      </c>
      <c r="T6" s="66"/>
      <c r="U6" s="67">
        <v>200</v>
      </c>
      <c r="V6" s="70" t="s">
        <v>52</v>
      </c>
      <c r="X6" s="60" t="s">
        <v>367</v>
      </c>
    </row>
    <row r="7" hidden="1" spans="1:23">
      <c r="A7" s="26">
        <v>5</v>
      </c>
      <c r="B7" s="26">
        <v>341</v>
      </c>
      <c r="C7" s="27" t="s">
        <v>103</v>
      </c>
      <c r="D7" s="27" t="s">
        <v>27</v>
      </c>
      <c r="E7" s="28" t="s">
        <v>66</v>
      </c>
      <c r="F7" s="29">
        <v>200</v>
      </c>
      <c r="G7" s="28">
        <f t="shared" si="0"/>
        <v>600</v>
      </c>
      <c r="H7" s="30">
        <v>37000</v>
      </c>
      <c r="I7" s="30">
        <f t="shared" si="1"/>
        <v>7914.54975</v>
      </c>
      <c r="J7" s="46">
        <v>0.21390675</v>
      </c>
      <c r="K7" s="47">
        <f t="shared" si="2"/>
        <v>44400</v>
      </c>
      <c r="L7" s="47">
        <f t="shared" si="3"/>
        <v>8832.637521</v>
      </c>
      <c r="M7" s="48">
        <f t="shared" si="4"/>
        <v>0.1989332775</v>
      </c>
      <c r="N7" s="14">
        <v>39516.32</v>
      </c>
      <c r="O7" s="14">
        <v>8649.36</v>
      </c>
      <c r="P7" s="61">
        <f t="shared" si="5"/>
        <v>1.06800864864865</v>
      </c>
      <c r="Q7" s="61">
        <f t="shared" si="6"/>
        <v>1.09284296305043</v>
      </c>
      <c r="R7" s="61">
        <f t="shared" si="7"/>
        <v>0.890007207207207</v>
      </c>
      <c r="S7" s="61">
        <f t="shared" si="8"/>
        <v>0.979249966891062</v>
      </c>
      <c r="T7" s="62"/>
      <c r="U7" s="63">
        <v>200</v>
      </c>
      <c r="V7" s="64"/>
      <c r="W7" t="s">
        <v>366</v>
      </c>
    </row>
    <row r="8" hidden="1" spans="1:23">
      <c r="A8" s="26">
        <v>6</v>
      </c>
      <c r="B8" s="26">
        <v>517</v>
      </c>
      <c r="C8" s="27" t="s">
        <v>65</v>
      </c>
      <c r="D8" s="27" t="s">
        <v>50</v>
      </c>
      <c r="E8" s="28" t="s">
        <v>66</v>
      </c>
      <c r="F8" s="29">
        <v>200</v>
      </c>
      <c r="G8" s="28">
        <f t="shared" si="0"/>
        <v>600</v>
      </c>
      <c r="H8" s="30">
        <v>35000</v>
      </c>
      <c r="I8" s="30">
        <f t="shared" si="1"/>
        <v>7297.3775</v>
      </c>
      <c r="J8" s="46">
        <v>0.2084965</v>
      </c>
      <c r="K8" s="47">
        <f t="shared" si="2"/>
        <v>42000</v>
      </c>
      <c r="L8" s="47">
        <f t="shared" si="3"/>
        <v>8143.87329</v>
      </c>
      <c r="M8" s="48">
        <f t="shared" si="4"/>
        <v>0.193901745</v>
      </c>
      <c r="N8" s="14">
        <v>46741.94</v>
      </c>
      <c r="O8" s="14">
        <v>9143.89</v>
      </c>
      <c r="P8" s="49">
        <f t="shared" si="5"/>
        <v>1.335484</v>
      </c>
      <c r="Q8" s="61">
        <f t="shared" si="6"/>
        <v>1.25303782077877</v>
      </c>
      <c r="R8" s="61">
        <f t="shared" si="7"/>
        <v>1.11290333333333</v>
      </c>
      <c r="S8" s="61">
        <f t="shared" si="8"/>
        <v>1.12279374621753</v>
      </c>
      <c r="T8" s="62">
        <v>200</v>
      </c>
      <c r="U8" s="63">
        <v>200</v>
      </c>
      <c r="V8" s="64" t="s">
        <v>365</v>
      </c>
      <c r="W8" t="s">
        <v>366</v>
      </c>
    </row>
    <row r="9" hidden="1" spans="1:23">
      <c r="A9" s="26">
        <v>7</v>
      </c>
      <c r="B9" s="26">
        <v>343</v>
      </c>
      <c r="C9" s="27" t="s">
        <v>97</v>
      </c>
      <c r="D9" s="27" t="s">
        <v>41</v>
      </c>
      <c r="E9" s="28" t="s">
        <v>66</v>
      </c>
      <c r="F9" s="29">
        <v>200</v>
      </c>
      <c r="G9" s="28">
        <f t="shared" si="0"/>
        <v>600</v>
      </c>
      <c r="H9" s="30">
        <v>27000</v>
      </c>
      <c r="I9" s="30">
        <f t="shared" si="1"/>
        <v>5710.07475</v>
      </c>
      <c r="J9" s="46">
        <v>0.21148425</v>
      </c>
      <c r="K9" s="47">
        <f t="shared" si="2"/>
        <v>32400</v>
      </c>
      <c r="L9" s="47">
        <f t="shared" si="3"/>
        <v>6372.443421</v>
      </c>
      <c r="M9" s="48">
        <f t="shared" si="4"/>
        <v>0.1966803525</v>
      </c>
      <c r="N9" s="14">
        <v>29549.36</v>
      </c>
      <c r="O9" s="14">
        <v>6675.69</v>
      </c>
      <c r="P9" s="61">
        <f t="shared" si="5"/>
        <v>1.09442074074074</v>
      </c>
      <c r="Q9" s="61">
        <f t="shared" si="6"/>
        <v>1.16910728708061</v>
      </c>
      <c r="R9" s="61">
        <f t="shared" si="7"/>
        <v>0.912017283950617</v>
      </c>
      <c r="S9" s="61">
        <f t="shared" si="8"/>
        <v>1.04758717480342</v>
      </c>
      <c r="T9" s="62"/>
      <c r="U9" s="63">
        <v>200</v>
      </c>
      <c r="V9" s="64"/>
      <c r="W9" t="s">
        <v>366</v>
      </c>
    </row>
    <row r="10" hidden="1" spans="1:22">
      <c r="A10" s="31">
        <v>8</v>
      </c>
      <c r="B10" s="31">
        <v>385</v>
      </c>
      <c r="C10" s="32" t="s">
        <v>171</v>
      </c>
      <c r="D10" s="32" t="s">
        <v>27</v>
      </c>
      <c r="E10" s="33" t="s">
        <v>58</v>
      </c>
      <c r="F10" s="34">
        <v>200</v>
      </c>
      <c r="G10" s="33">
        <f t="shared" si="0"/>
        <v>600</v>
      </c>
      <c r="H10" s="30">
        <v>26000</v>
      </c>
      <c r="I10" s="30">
        <f t="shared" si="1"/>
        <v>5084.989</v>
      </c>
      <c r="J10" s="46">
        <v>0.1955765</v>
      </c>
      <c r="K10" s="47">
        <f t="shared" si="2"/>
        <v>31200</v>
      </c>
      <c r="L10" s="47">
        <f t="shared" si="3"/>
        <v>5674.847724</v>
      </c>
      <c r="M10" s="48">
        <f t="shared" si="4"/>
        <v>0.181886145</v>
      </c>
      <c r="N10" s="14">
        <v>20114.73</v>
      </c>
      <c r="O10" s="14">
        <v>4376.17</v>
      </c>
      <c r="P10" s="65">
        <f t="shared" si="5"/>
        <v>0.773643461538462</v>
      </c>
      <c r="Q10" s="65">
        <f t="shared" si="6"/>
        <v>0.860605598163536</v>
      </c>
      <c r="R10" s="65">
        <f t="shared" si="7"/>
        <v>0.644702884615385</v>
      </c>
      <c r="S10" s="65">
        <f t="shared" si="8"/>
        <v>0.771151969680588</v>
      </c>
      <c r="T10" s="69"/>
      <c r="U10" s="67">
        <v>0</v>
      </c>
      <c r="V10" s="70"/>
    </row>
    <row r="11" hidden="1" spans="1:23">
      <c r="A11" s="31">
        <v>9</v>
      </c>
      <c r="B11" s="31">
        <v>730</v>
      </c>
      <c r="C11" s="32" t="s">
        <v>160</v>
      </c>
      <c r="D11" s="32" t="s">
        <v>41</v>
      </c>
      <c r="E11" s="33" t="s">
        <v>58</v>
      </c>
      <c r="F11" s="34">
        <v>200</v>
      </c>
      <c r="G11" s="33">
        <f t="shared" si="0"/>
        <v>600</v>
      </c>
      <c r="H11" s="30">
        <v>27000</v>
      </c>
      <c r="I11" s="30">
        <f t="shared" si="1"/>
        <v>6457.9005</v>
      </c>
      <c r="J11" s="46">
        <v>0.2391815</v>
      </c>
      <c r="K11" s="47">
        <f t="shared" si="2"/>
        <v>32400</v>
      </c>
      <c r="L11" s="47">
        <f t="shared" si="3"/>
        <v>7207.016958</v>
      </c>
      <c r="M11" s="48">
        <f t="shared" si="4"/>
        <v>0.222438795</v>
      </c>
      <c r="N11" s="14">
        <v>36445.17</v>
      </c>
      <c r="O11" s="14">
        <v>9316.17</v>
      </c>
      <c r="P11" s="52">
        <f t="shared" si="5"/>
        <v>1.34982111111111</v>
      </c>
      <c r="Q11" s="65">
        <f t="shared" si="6"/>
        <v>1.4426004240852</v>
      </c>
      <c r="R11" s="65">
        <f t="shared" si="7"/>
        <v>1.12485092592593</v>
      </c>
      <c r="S11" s="65">
        <f t="shared" si="8"/>
        <v>1.29265270975376</v>
      </c>
      <c r="T11" s="69">
        <v>200</v>
      </c>
      <c r="U11" s="67">
        <v>200</v>
      </c>
      <c r="V11" s="70" t="s">
        <v>370</v>
      </c>
      <c r="W11" t="s">
        <v>366</v>
      </c>
    </row>
    <row r="12" hidden="1" spans="1:23">
      <c r="A12" s="31">
        <v>10</v>
      </c>
      <c r="B12" s="31">
        <v>571</v>
      </c>
      <c r="C12" s="32" t="s">
        <v>57</v>
      </c>
      <c r="D12" s="32" t="s">
        <v>34</v>
      </c>
      <c r="E12" s="33" t="s">
        <v>58</v>
      </c>
      <c r="F12" s="34">
        <v>200</v>
      </c>
      <c r="G12" s="33">
        <f t="shared" si="0"/>
        <v>600</v>
      </c>
      <c r="H12" s="30">
        <v>25000</v>
      </c>
      <c r="I12" s="30">
        <f t="shared" si="1"/>
        <v>6365.11875</v>
      </c>
      <c r="J12" s="46">
        <v>0.25460475</v>
      </c>
      <c r="K12" s="47">
        <f t="shared" si="2"/>
        <v>30000</v>
      </c>
      <c r="L12" s="47">
        <f t="shared" si="3"/>
        <v>7103.472525</v>
      </c>
      <c r="M12" s="48">
        <f t="shared" si="4"/>
        <v>0.2367824175</v>
      </c>
      <c r="N12" s="14">
        <v>33435.67</v>
      </c>
      <c r="O12" s="14">
        <v>6528.9</v>
      </c>
      <c r="P12" s="65">
        <f t="shared" si="5"/>
        <v>1.3374268</v>
      </c>
      <c r="Q12" s="65">
        <f t="shared" si="6"/>
        <v>1.02573105961299</v>
      </c>
      <c r="R12" s="65">
        <f t="shared" si="7"/>
        <v>1.11452233333333</v>
      </c>
      <c r="S12" s="65">
        <f t="shared" si="8"/>
        <v>0.91911385269981</v>
      </c>
      <c r="T12" s="69"/>
      <c r="U12" s="67">
        <v>200</v>
      </c>
      <c r="V12" s="70"/>
      <c r="W12" t="s">
        <v>366</v>
      </c>
    </row>
    <row r="13" hidden="1" spans="1:23">
      <c r="A13" s="26">
        <v>11</v>
      </c>
      <c r="B13" s="26">
        <v>365</v>
      </c>
      <c r="C13" s="27" t="s">
        <v>101</v>
      </c>
      <c r="D13" s="27" t="s">
        <v>41</v>
      </c>
      <c r="E13" s="28" t="s">
        <v>102</v>
      </c>
      <c r="F13" s="29">
        <v>200</v>
      </c>
      <c r="G13" s="28">
        <f t="shared" si="0"/>
        <v>600</v>
      </c>
      <c r="H13" s="30">
        <v>19500</v>
      </c>
      <c r="I13" s="30">
        <f t="shared" si="1"/>
        <v>4133.390625</v>
      </c>
      <c r="J13" s="46">
        <v>0.21196875</v>
      </c>
      <c r="K13" s="47">
        <f t="shared" si="2"/>
        <v>23400</v>
      </c>
      <c r="L13" s="47">
        <f t="shared" si="3"/>
        <v>4612.8639375</v>
      </c>
      <c r="M13" s="48">
        <f t="shared" si="4"/>
        <v>0.1971309375</v>
      </c>
      <c r="N13" s="14">
        <v>20467.29</v>
      </c>
      <c r="O13" s="14">
        <v>5572.11</v>
      </c>
      <c r="P13" s="49">
        <f t="shared" si="5"/>
        <v>1.04960461538462</v>
      </c>
      <c r="Q13" s="61">
        <f t="shared" si="6"/>
        <v>1.34807244355232</v>
      </c>
      <c r="R13" s="61">
        <f t="shared" si="7"/>
        <v>0.874670512820513</v>
      </c>
      <c r="S13" s="61">
        <f t="shared" si="8"/>
        <v>1.20795021823685</v>
      </c>
      <c r="T13" s="62">
        <v>200</v>
      </c>
      <c r="U13" s="63">
        <v>200</v>
      </c>
      <c r="V13" s="64" t="s">
        <v>371</v>
      </c>
      <c r="W13" t="s">
        <v>366</v>
      </c>
    </row>
    <row r="14" hidden="1" spans="1:22">
      <c r="A14" s="26">
        <v>12</v>
      </c>
      <c r="B14" s="26">
        <v>102934</v>
      </c>
      <c r="C14" s="27" t="s">
        <v>126</v>
      </c>
      <c r="D14" s="27" t="s">
        <v>41</v>
      </c>
      <c r="E14" s="28" t="s">
        <v>102</v>
      </c>
      <c r="F14" s="29">
        <v>200</v>
      </c>
      <c r="G14" s="28">
        <f t="shared" si="0"/>
        <v>600</v>
      </c>
      <c r="H14" s="30">
        <v>21000</v>
      </c>
      <c r="I14" s="30">
        <f t="shared" si="1"/>
        <v>4219.026</v>
      </c>
      <c r="J14" s="46">
        <v>0.200906</v>
      </c>
      <c r="K14" s="47">
        <f t="shared" si="2"/>
        <v>25200</v>
      </c>
      <c r="L14" s="47">
        <f t="shared" si="3"/>
        <v>4708.433016</v>
      </c>
      <c r="M14" s="48">
        <f t="shared" si="4"/>
        <v>0.18684258</v>
      </c>
      <c r="N14" s="14">
        <v>18162.14</v>
      </c>
      <c r="O14" s="14">
        <v>4387.03</v>
      </c>
      <c r="P14" s="61">
        <f t="shared" si="5"/>
        <v>0.864863809523809</v>
      </c>
      <c r="Q14" s="61">
        <f t="shared" si="6"/>
        <v>1.0398205652205</v>
      </c>
      <c r="R14" s="61">
        <f t="shared" si="7"/>
        <v>0.720719841269841</v>
      </c>
      <c r="S14" s="61">
        <f t="shared" si="8"/>
        <v>0.931738857724465</v>
      </c>
      <c r="T14" s="62"/>
      <c r="U14" s="63">
        <v>0</v>
      </c>
      <c r="V14" s="64"/>
    </row>
    <row r="15" hidden="1" spans="1:23">
      <c r="A15" s="26">
        <v>13</v>
      </c>
      <c r="B15" s="26">
        <v>709</v>
      </c>
      <c r="C15" s="27" t="s">
        <v>136</v>
      </c>
      <c r="D15" s="27" t="s">
        <v>41</v>
      </c>
      <c r="E15" s="28" t="s">
        <v>102</v>
      </c>
      <c r="F15" s="29">
        <v>200</v>
      </c>
      <c r="G15" s="28">
        <f t="shared" si="0"/>
        <v>600</v>
      </c>
      <c r="H15" s="30">
        <v>18000</v>
      </c>
      <c r="I15" s="30">
        <f t="shared" si="1"/>
        <v>4434.6285</v>
      </c>
      <c r="J15" s="46">
        <v>0.24636825</v>
      </c>
      <c r="K15" s="47">
        <f t="shared" si="2"/>
        <v>21600</v>
      </c>
      <c r="L15" s="47">
        <f t="shared" si="3"/>
        <v>4949.045406</v>
      </c>
      <c r="M15" s="48">
        <f t="shared" si="4"/>
        <v>0.2291224725</v>
      </c>
      <c r="N15" s="14">
        <v>18196.21</v>
      </c>
      <c r="O15" s="14">
        <v>3571.2</v>
      </c>
      <c r="P15" s="61">
        <f t="shared" si="5"/>
        <v>1.01090055555556</v>
      </c>
      <c r="Q15" s="61">
        <f t="shared" si="6"/>
        <v>0.805298572360684</v>
      </c>
      <c r="R15" s="61">
        <f t="shared" si="7"/>
        <v>0.84241712962963</v>
      </c>
      <c r="S15" s="61">
        <f t="shared" si="8"/>
        <v>0.721593702832154</v>
      </c>
      <c r="T15" s="62"/>
      <c r="U15" s="63">
        <v>200</v>
      </c>
      <c r="V15" s="64"/>
      <c r="W15" t="s">
        <v>366</v>
      </c>
    </row>
    <row r="16" hidden="1" spans="1:23">
      <c r="A16" s="31">
        <v>14</v>
      </c>
      <c r="B16" s="31">
        <v>514</v>
      </c>
      <c r="C16" s="32" t="s">
        <v>53</v>
      </c>
      <c r="D16" s="32" t="s">
        <v>27</v>
      </c>
      <c r="E16" s="33" t="s">
        <v>54</v>
      </c>
      <c r="F16" s="34">
        <v>200</v>
      </c>
      <c r="G16" s="33">
        <f t="shared" si="0"/>
        <v>600</v>
      </c>
      <c r="H16" s="30">
        <v>20000</v>
      </c>
      <c r="I16" s="30">
        <f t="shared" si="1"/>
        <v>5012.96</v>
      </c>
      <c r="J16" s="46">
        <v>0.250648</v>
      </c>
      <c r="K16" s="47">
        <f t="shared" si="2"/>
        <v>24000</v>
      </c>
      <c r="L16" s="47">
        <f t="shared" si="3"/>
        <v>5594.46336</v>
      </c>
      <c r="M16" s="48">
        <f t="shared" si="4"/>
        <v>0.23310264</v>
      </c>
      <c r="N16" s="14">
        <v>20116.48</v>
      </c>
      <c r="O16" s="14">
        <v>2707.73</v>
      </c>
      <c r="P16" s="65">
        <f t="shared" si="5"/>
        <v>1.005824</v>
      </c>
      <c r="Q16" s="65">
        <f t="shared" si="6"/>
        <v>0.540145941719064</v>
      </c>
      <c r="R16" s="65">
        <f t="shared" si="7"/>
        <v>0.838186666666667</v>
      </c>
      <c r="S16" s="65">
        <f t="shared" si="8"/>
        <v>0.484001739891635</v>
      </c>
      <c r="T16" s="69"/>
      <c r="U16" s="67">
        <v>200</v>
      </c>
      <c r="V16" s="70"/>
      <c r="W16" t="s">
        <v>366</v>
      </c>
    </row>
    <row r="17" hidden="1" spans="1:22">
      <c r="A17" s="31">
        <v>15</v>
      </c>
      <c r="B17" s="31">
        <v>712</v>
      </c>
      <c r="C17" s="32" t="s">
        <v>166</v>
      </c>
      <c r="D17" s="32" t="s">
        <v>34</v>
      </c>
      <c r="E17" s="33" t="s">
        <v>54</v>
      </c>
      <c r="F17" s="34">
        <v>200</v>
      </c>
      <c r="G17" s="33">
        <f t="shared" si="0"/>
        <v>600</v>
      </c>
      <c r="H17" s="30">
        <v>18000</v>
      </c>
      <c r="I17" s="30">
        <f t="shared" si="1"/>
        <v>4681.7235</v>
      </c>
      <c r="J17" s="46">
        <v>0.26009575</v>
      </c>
      <c r="K17" s="47">
        <f t="shared" si="2"/>
        <v>21600</v>
      </c>
      <c r="L17" s="47">
        <f t="shared" si="3"/>
        <v>5224.803426</v>
      </c>
      <c r="M17" s="48">
        <f t="shared" si="4"/>
        <v>0.2418890475</v>
      </c>
      <c r="N17" s="14">
        <v>15078.78</v>
      </c>
      <c r="O17" s="14">
        <v>4182.78</v>
      </c>
      <c r="P17" s="65">
        <f t="shared" si="5"/>
        <v>0.83771</v>
      </c>
      <c r="Q17" s="65">
        <f t="shared" si="6"/>
        <v>0.893427388439321</v>
      </c>
      <c r="R17" s="65">
        <f t="shared" si="7"/>
        <v>0.698091666666667</v>
      </c>
      <c r="S17" s="65">
        <f t="shared" si="8"/>
        <v>0.800562176020897</v>
      </c>
      <c r="T17" s="69"/>
      <c r="U17" s="67">
        <v>0</v>
      </c>
      <c r="V17" s="70"/>
    </row>
    <row r="18" hidden="1" spans="1:23">
      <c r="A18" s="31">
        <v>16</v>
      </c>
      <c r="B18" s="31">
        <v>581</v>
      </c>
      <c r="C18" s="32" t="s">
        <v>63</v>
      </c>
      <c r="D18" s="32" t="s">
        <v>41</v>
      </c>
      <c r="E18" s="33" t="s">
        <v>54</v>
      </c>
      <c r="F18" s="34">
        <v>200</v>
      </c>
      <c r="G18" s="33">
        <f t="shared" si="0"/>
        <v>600</v>
      </c>
      <c r="H18" s="30">
        <v>18000</v>
      </c>
      <c r="I18" s="30">
        <f t="shared" si="1"/>
        <v>4877.946</v>
      </c>
      <c r="J18" s="46">
        <v>0.270997</v>
      </c>
      <c r="K18" s="47">
        <f t="shared" si="2"/>
        <v>21600</v>
      </c>
      <c r="L18" s="47">
        <f t="shared" si="3"/>
        <v>5443.787736</v>
      </c>
      <c r="M18" s="48">
        <f t="shared" si="4"/>
        <v>0.25202721</v>
      </c>
      <c r="N18" s="14">
        <v>20943.32</v>
      </c>
      <c r="O18" s="14">
        <v>4771.9</v>
      </c>
      <c r="P18" s="52">
        <f t="shared" si="5"/>
        <v>1.16351777777778</v>
      </c>
      <c r="Q18" s="65">
        <f t="shared" si="6"/>
        <v>0.978260111940559</v>
      </c>
      <c r="R18" s="65">
        <f t="shared" si="7"/>
        <v>0.969598148148148</v>
      </c>
      <c r="S18" s="65">
        <f t="shared" si="8"/>
        <v>0.87657716123706</v>
      </c>
      <c r="T18" s="69">
        <v>200</v>
      </c>
      <c r="U18" s="67">
        <v>200</v>
      </c>
      <c r="V18" s="70" t="s">
        <v>372</v>
      </c>
      <c r="W18" t="s">
        <v>366</v>
      </c>
    </row>
    <row r="19" hidden="1" spans="1:23">
      <c r="A19" s="26">
        <v>17</v>
      </c>
      <c r="B19" s="26">
        <v>707</v>
      </c>
      <c r="C19" s="27" t="s">
        <v>116</v>
      </c>
      <c r="D19" s="27" t="s">
        <v>34</v>
      </c>
      <c r="E19" s="28" t="s">
        <v>60</v>
      </c>
      <c r="F19" s="29">
        <v>200</v>
      </c>
      <c r="G19" s="28">
        <f t="shared" si="0"/>
        <v>600</v>
      </c>
      <c r="H19" s="30">
        <v>18000</v>
      </c>
      <c r="I19" s="30">
        <f t="shared" si="1"/>
        <v>4552.362</v>
      </c>
      <c r="J19" s="46">
        <v>0.252909</v>
      </c>
      <c r="K19" s="47">
        <f t="shared" si="2"/>
        <v>21600</v>
      </c>
      <c r="L19" s="47">
        <f t="shared" si="3"/>
        <v>5080.435992</v>
      </c>
      <c r="M19" s="48">
        <f t="shared" si="4"/>
        <v>0.23520537</v>
      </c>
      <c r="N19" s="14">
        <v>18255.39</v>
      </c>
      <c r="O19" s="14">
        <v>3675.71</v>
      </c>
      <c r="P19" s="61">
        <f t="shared" si="5"/>
        <v>1.01418833333333</v>
      </c>
      <c r="Q19" s="61">
        <f t="shared" si="6"/>
        <v>0.807429198293106</v>
      </c>
      <c r="R19" s="61">
        <f t="shared" si="7"/>
        <v>0.845156944444444</v>
      </c>
      <c r="S19" s="61">
        <f t="shared" si="8"/>
        <v>0.723502865854038</v>
      </c>
      <c r="T19" s="62"/>
      <c r="U19" s="63">
        <v>200</v>
      </c>
      <c r="V19" s="64"/>
      <c r="W19" t="s">
        <v>366</v>
      </c>
    </row>
    <row r="20" hidden="1" spans="1:22">
      <c r="A20" s="26">
        <v>18</v>
      </c>
      <c r="B20" s="26">
        <v>744</v>
      </c>
      <c r="C20" s="27" t="s">
        <v>170</v>
      </c>
      <c r="D20" s="27" t="s">
        <v>50</v>
      </c>
      <c r="E20" s="28" t="s">
        <v>60</v>
      </c>
      <c r="F20" s="29">
        <v>200</v>
      </c>
      <c r="G20" s="28">
        <f t="shared" si="0"/>
        <v>600</v>
      </c>
      <c r="H20" s="30">
        <v>17500</v>
      </c>
      <c r="I20" s="30">
        <f t="shared" si="1"/>
        <v>4010.44875</v>
      </c>
      <c r="J20" s="46">
        <v>0.2291685</v>
      </c>
      <c r="K20" s="47">
        <f t="shared" si="2"/>
        <v>21000</v>
      </c>
      <c r="L20" s="47">
        <f t="shared" si="3"/>
        <v>4475.660805</v>
      </c>
      <c r="M20" s="48">
        <f t="shared" si="4"/>
        <v>0.213126705</v>
      </c>
      <c r="N20" s="14">
        <v>11256.23</v>
      </c>
      <c r="O20" s="14">
        <v>3101.63</v>
      </c>
      <c r="P20" s="61">
        <f t="shared" si="5"/>
        <v>0.643213142857143</v>
      </c>
      <c r="Q20" s="61">
        <f t="shared" si="6"/>
        <v>0.773387267447315</v>
      </c>
      <c r="R20" s="61">
        <f t="shared" si="7"/>
        <v>0.536010952380952</v>
      </c>
      <c r="S20" s="61">
        <f t="shared" si="8"/>
        <v>0.692999343590784</v>
      </c>
      <c r="T20" s="62"/>
      <c r="U20" s="63">
        <v>0</v>
      </c>
      <c r="V20" s="64"/>
    </row>
    <row r="21" hidden="1" spans="1:23">
      <c r="A21" s="26">
        <v>19</v>
      </c>
      <c r="B21" s="26">
        <v>585</v>
      </c>
      <c r="C21" s="27" t="s">
        <v>59</v>
      </c>
      <c r="D21" s="27" t="s">
        <v>41</v>
      </c>
      <c r="E21" s="28" t="s">
        <v>60</v>
      </c>
      <c r="F21" s="29">
        <v>200</v>
      </c>
      <c r="G21" s="28">
        <f t="shared" si="0"/>
        <v>600</v>
      </c>
      <c r="H21" s="30">
        <v>17000</v>
      </c>
      <c r="I21" s="30">
        <f t="shared" si="1"/>
        <v>4027.6485</v>
      </c>
      <c r="J21" s="46">
        <v>0.2369205</v>
      </c>
      <c r="K21" s="47">
        <f t="shared" si="2"/>
        <v>20400</v>
      </c>
      <c r="L21" s="47">
        <f t="shared" si="3"/>
        <v>4494.855726</v>
      </c>
      <c r="M21" s="48">
        <f t="shared" si="4"/>
        <v>0.220336065</v>
      </c>
      <c r="N21" s="14">
        <v>17805.56</v>
      </c>
      <c r="O21" s="14">
        <v>2948.55</v>
      </c>
      <c r="P21" s="49">
        <f t="shared" si="5"/>
        <v>1.04738588235294</v>
      </c>
      <c r="Q21" s="61">
        <f t="shared" si="6"/>
        <v>0.732077290260061</v>
      </c>
      <c r="R21" s="61">
        <f t="shared" si="7"/>
        <v>0.872821568627451</v>
      </c>
      <c r="S21" s="61">
        <f t="shared" si="8"/>
        <v>0.655983235000055</v>
      </c>
      <c r="T21" s="62">
        <v>200</v>
      </c>
      <c r="U21" s="63">
        <v>200</v>
      </c>
      <c r="V21" s="64" t="s">
        <v>373</v>
      </c>
      <c r="W21" t="s">
        <v>366</v>
      </c>
    </row>
    <row r="22" hidden="1" spans="1:23">
      <c r="A22" s="31">
        <v>20</v>
      </c>
      <c r="B22" s="31">
        <v>373</v>
      </c>
      <c r="C22" s="32" t="s">
        <v>94</v>
      </c>
      <c r="D22" s="32" t="s">
        <v>50</v>
      </c>
      <c r="E22" s="33" t="s">
        <v>95</v>
      </c>
      <c r="F22" s="34">
        <v>200</v>
      </c>
      <c r="G22" s="33">
        <f t="shared" si="0"/>
        <v>600</v>
      </c>
      <c r="H22" s="30">
        <v>16000</v>
      </c>
      <c r="I22" s="30">
        <f t="shared" si="1"/>
        <v>4031.04</v>
      </c>
      <c r="J22" s="46">
        <v>0.25194</v>
      </c>
      <c r="K22" s="47">
        <f t="shared" si="2"/>
        <v>19200</v>
      </c>
      <c r="L22" s="47">
        <f t="shared" si="3"/>
        <v>4498.64064</v>
      </c>
      <c r="M22" s="48">
        <f t="shared" si="4"/>
        <v>0.2343042</v>
      </c>
      <c r="N22" s="14">
        <v>16936.54</v>
      </c>
      <c r="O22" s="14">
        <v>3250.18</v>
      </c>
      <c r="P22" s="52">
        <f t="shared" si="5"/>
        <v>1.05853375</v>
      </c>
      <c r="Q22" s="65">
        <f t="shared" si="6"/>
        <v>0.806288203540525</v>
      </c>
      <c r="R22" s="65">
        <f t="shared" si="7"/>
        <v>0.882111458333333</v>
      </c>
      <c r="S22" s="65">
        <f t="shared" si="8"/>
        <v>0.722480469122335</v>
      </c>
      <c r="T22" s="69">
        <v>400</v>
      </c>
      <c r="U22" s="67">
        <v>200</v>
      </c>
      <c r="V22" s="70" t="s">
        <v>374</v>
      </c>
      <c r="W22" t="s">
        <v>366</v>
      </c>
    </row>
    <row r="23" hidden="1" spans="1:22">
      <c r="A23" s="31">
        <v>21</v>
      </c>
      <c r="B23" s="31">
        <v>578</v>
      </c>
      <c r="C23" s="32" t="s">
        <v>125</v>
      </c>
      <c r="D23" s="32" t="s">
        <v>50</v>
      </c>
      <c r="E23" s="33" t="s">
        <v>95</v>
      </c>
      <c r="F23" s="34">
        <v>200</v>
      </c>
      <c r="G23" s="33">
        <f t="shared" si="0"/>
        <v>600</v>
      </c>
      <c r="H23" s="30">
        <v>16500</v>
      </c>
      <c r="I23" s="30">
        <f t="shared" si="1"/>
        <v>4238.284875</v>
      </c>
      <c r="J23" s="46">
        <v>0.25686575</v>
      </c>
      <c r="K23" s="47">
        <f t="shared" si="2"/>
        <v>19800</v>
      </c>
      <c r="L23" s="47">
        <f t="shared" si="3"/>
        <v>4729.9259205</v>
      </c>
      <c r="M23" s="48">
        <f t="shared" si="4"/>
        <v>0.2388851475</v>
      </c>
      <c r="N23" s="14">
        <v>13332.68</v>
      </c>
      <c r="O23" s="14">
        <v>3447.54</v>
      </c>
      <c r="P23" s="65">
        <f t="shared" si="5"/>
        <v>0.808041212121212</v>
      </c>
      <c r="Q23" s="65">
        <f t="shared" si="6"/>
        <v>0.813428096902052</v>
      </c>
      <c r="R23" s="65">
        <f t="shared" si="7"/>
        <v>0.673367676767677</v>
      </c>
      <c r="S23" s="65">
        <f t="shared" si="8"/>
        <v>0.728878223030512</v>
      </c>
      <c r="T23" s="69"/>
      <c r="U23" s="67">
        <v>0</v>
      </c>
      <c r="V23" s="70"/>
    </row>
    <row r="24" hidden="1" spans="1:22">
      <c r="A24" s="31">
        <v>22</v>
      </c>
      <c r="B24" s="31">
        <v>387</v>
      </c>
      <c r="C24" s="32" t="s">
        <v>167</v>
      </c>
      <c r="D24" s="32" t="s">
        <v>34</v>
      </c>
      <c r="E24" s="33" t="s">
        <v>95</v>
      </c>
      <c r="F24" s="34">
        <v>200</v>
      </c>
      <c r="G24" s="33">
        <f t="shared" si="0"/>
        <v>600</v>
      </c>
      <c r="H24" s="30">
        <v>16141.122725</v>
      </c>
      <c r="I24" s="30">
        <f t="shared" si="1"/>
        <v>3439.66114685546</v>
      </c>
      <c r="J24" s="46">
        <v>0.21309925</v>
      </c>
      <c r="K24" s="47">
        <f t="shared" si="2"/>
        <v>19369.34727</v>
      </c>
      <c r="L24" s="47">
        <f t="shared" si="3"/>
        <v>3838.66183989069</v>
      </c>
      <c r="M24" s="48">
        <f t="shared" si="4"/>
        <v>0.1981823025</v>
      </c>
      <c r="N24" s="14">
        <v>12183.81</v>
      </c>
      <c r="O24" s="14">
        <v>2284.08</v>
      </c>
      <c r="P24" s="65">
        <f t="shared" si="5"/>
        <v>0.754830392382138</v>
      </c>
      <c r="Q24" s="65">
        <f t="shared" si="6"/>
        <v>0.664042154875665</v>
      </c>
      <c r="R24" s="65">
        <f t="shared" si="7"/>
        <v>0.629025326985115</v>
      </c>
      <c r="S24" s="65">
        <f t="shared" si="8"/>
        <v>0.595019852039127</v>
      </c>
      <c r="T24" s="69"/>
      <c r="U24" s="67">
        <v>0</v>
      </c>
      <c r="V24" s="70"/>
    </row>
    <row r="25" hidden="1" spans="1:23">
      <c r="A25" s="26">
        <v>23</v>
      </c>
      <c r="B25" s="26">
        <v>54</v>
      </c>
      <c r="C25" s="27" t="s">
        <v>81</v>
      </c>
      <c r="D25" s="27" t="s">
        <v>38</v>
      </c>
      <c r="E25" s="28" t="s">
        <v>82</v>
      </c>
      <c r="F25" s="29">
        <v>200</v>
      </c>
      <c r="G25" s="28">
        <f t="shared" si="0"/>
        <v>600</v>
      </c>
      <c r="H25" s="30">
        <v>16771.518025</v>
      </c>
      <c r="I25" s="30">
        <f t="shared" si="1"/>
        <v>4725.15298092992</v>
      </c>
      <c r="J25" s="46">
        <v>0.28173675</v>
      </c>
      <c r="K25" s="47">
        <f t="shared" si="2"/>
        <v>20125.82163</v>
      </c>
      <c r="L25" s="47">
        <f t="shared" si="3"/>
        <v>5273.27072671779</v>
      </c>
      <c r="M25" s="48">
        <f t="shared" si="4"/>
        <v>0.2620151775</v>
      </c>
      <c r="N25" s="14">
        <v>19025.02</v>
      </c>
      <c r="O25" s="14">
        <v>4639.75</v>
      </c>
      <c r="P25" s="49">
        <f t="shared" si="5"/>
        <v>1.13436481847623</v>
      </c>
      <c r="Q25" s="61">
        <f t="shared" si="6"/>
        <v>0.981925880225551</v>
      </c>
      <c r="R25" s="61">
        <f t="shared" si="7"/>
        <v>0.945304015396861</v>
      </c>
      <c r="S25" s="61">
        <f t="shared" si="8"/>
        <v>0.879861899843684</v>
      </c>
      <c r="T25" s="62">
        <v>200</v>
      </c>
      <c r="U25" s="63">
        <v>200</v>
      </c>
      <c r="V25" s="64" t="s">
        <v>375</v>
      </c>
      <c r="W25" t="s">
        <v>366</v>
      </c>
    </row>
    <row r="26" hidden="1" spans="1:22">
      <c r="A26" s="26">
        <v>24</v>
      </c>
      <c r="B26" s="26">
        <v>377</v>
      </c>
      <c r="C26" s="27" t="s">
        <v>159</v>
      </c>
      <c r="D26" s="27" t="s">
        <v>34</v>
      </c>
      <c r="E26" s="28" t="s">
        <v>82</v>
      </c>
      <c r="F26" s="29">
        <v>200</v>
      </c>
      <c r="G26" s="28">
        <f t="shared" si="0"/>
        <v>600</v>
      </c>
      <c r="H26" s="30">
        <v>14645.7737933333</v>
      </c>
      <c r="I26" s="30">
        <f t="shared" si="1"/>
        <v>3666.20332481616</v>
      </c>
      <c r="J26" s="46">
        <v>0.250325</v>
      </c>
      <c r="K26" s="47">
        <f t="shared" si="2"/>
        <v>17574.928552</v>
      </c>
      <c r="L26" s="47">
        <f t="shared" si="3"/>
        <v>4091.48291049483</v>
      </c>
      <c r="M26" s="48">
        <f t="shared" si="4"/>
        <v>0.23280225</v>
      </c>
      <c r="N26" s="14">
        <v>8390.01</v>
      </c>
      <c r="O26" s="14">
        <v>2146.84</v>
      </c>
      <c r="P26" s="61">
        <f t="shared" si="5"/>
        <v>0.572862186620628</v>
      </c>
      <c r="Q26" s="61">
        <f t="shared" si="6"/>
        <v>0.585575815031386</v>
      </c>
      <c r="R26" s="61">
        <f t="shared" si="7"/>
        <v>0.477385155517189</v>
      </c>
      <c r="S26" s="61">
        <f t="shared" si="8"/>
        <v>0.52470951167687</v>
      </c>
      <c r="T26" s="62"/>
      <c r="U26" s="63">
        <v>0</v>
      </c>
      <c r="V26" s="64"/>
    </row>
    <row r="27" hidden="1" spans="1:23">
      <c r="A27" s="26">
        <v>25</v>
      </c>
      <c r="B27" s="26">
        <v>724</v>
      </c>
      <c r="C27" s="27" t="s">
        <v>98</v>
      </c>
      <c r="D27" s="27" t="s">
        <v>34</v>
      </c>
      <c r="E27" s="28" t="s">
        <v>82</v>
      </c>
      <c r="F27" s="29">
        <v>200</v>
      </c>
      <c r="G27" s="28">
        <f t="shared" si="0"/>
        <v>600</v>
      </c>
      <c r="H27" s="30">
        <v>14491.71086</v>
      </c>
      <c r="I27" s="30">
        <f t="shared" si="1"/>
        <v>3549.23374234918</v>
      </c>
      <c r="J27" s="46">
        <v>0.24491475</v>
      </c>
      <c r="K27" s="47">
        <f t="shared" si="2"/>
        <v>17390.053032</v>
      </c>
      <c r="L27" s="47">
        <f t="shared" si="3"/>
        <v>3960.94485646169</v>
      </c>
      <c r="M27" s="48">
        <f t="shared" si="4"/>
        <v>0.2277707175</v>
      </c>
      <c r="N27" s="14">
        <v>15454.9</v>
      </c>
      <c r="O27" s="14">
        <v>3138.34</v>
      </c>
      <c r="P27" s="61">
        <f t="shared" si="5"/>
        <v>1.06646483284859</v>
      </c>
      <c r="Q27" s="61">
        <f t="shared" si="6"/>
        <v>0.88423029527573</v>
      </c>
      <c r="R27" s="61">
        <f t="shared" si="7"/>
        <v>0.888720694040492</v>
      </c>
      <c r="S27" s="61">
        <f t="shared" si="8"/>
        <v>0.792321053114452</v>
      </c>
      <c r="T27" s="62"/>
      <c r="U27" s="63">
        <v>200</v>
      </c>
      <c r="V27" s="64"/>
      <c r="W27" t="s">
        <v>366</v>
      </c>
    </row>
    <row r="28" hidden="1" spans="1:23">
      <c r="A28" s="31">
        <v>26</v>
      </c>
      <c r="B28" s="31">
        <v>546</v>
      </c>
      <c r="C28" s="32" t="s">
        <v>35</v>
      </c>
      <c r="D28" s="32" t="s">
        <v>34</v>
      </c>
      <c r="E28" s="33" t="s">
        <v>36</v>
      </c>
      <c r="F28" s="34">
        <v>200</v>
      </c>
      <c r="G28" s="33">
        <f t="shared" si="0"/>
        <v>600</v>
      </c>
      <c r="H28" s="30">
        <v>14398.32734</v>
      </c>
      <c r="I28" s="30">
        <f t="shared" si="1"/>
        <v>4198.38307199775</v>
      </c>
      <c r="J28" s="46">
        <v>0.29158825</v>
      </c>
      <c r="K28" s="47">
        <f t="shared" si="2"/>
        <v>17277.992808</v>
      </c>
      <c r="L28" s="47">
        <f t="shared" si="3"/>
        <v>4685.39550834949</v>
      </c>
      <c r="M28" s="48">
        <f t="shared" si="4"/>
        <v>0.2711770725</v>
      </c>
      <c r="N28" s="14">
        <v>17474.4</v>
      </c>
      <c r="O28" s="14">
        <v>4975.96</v>
      </c>
      <c r="P28" s="65">
        <f t="shared" si="5"/>
        <v>1.21364097282706</v>
      </c>
      <c r="Q28" s="65">
        <f t="shared" si="6"/>
        <v>1.18520866597155</v>
      </c>
      <c r="R28" s="65">
        <f t="shared" si="7"/>
        <v>1.01136747735588</v>
      </c>
      <c r="S28" s="65">
        <f t="shared" si="8"/>
        <v>1.06201493366626</v>
      </c>
      <c r="T28" s="69"/>
      <c r="U28" s="67">
        <v>200</v>
      </c>
      <c r="V28" s="70"/>
      <c r="W28" t="s">
        <v>366</v>
      </c>
    </row>
    <row r="29" hidden="1" spans="1:22">
      <c r="A29" s="31">
        <v>27</v>
      </c>
      <c r="B29" s="31">
        <v>511</v>
      </c>
      <c r="C29" s="32" t="s">
        <v>134</v>
      </c>
      <c r="D29" s="32" t="s">
        <v>50</v>
      </c>
      <c r="E29" s="33" t="s">
        <v>36</v>
      </c>
      <c r="F29" s="34">
        <v>200</v>
      </c>
      <c r="G29" s="33">
        <f t="shared" si="0"/>
        <v>600</v>
      </c>
      <c r="H29" s="30">
        <v>14388.6932666667</v>
      </c>
      <c r="I29" s="30">
        <f t="shared" si="1"/>
        <v>3720.36211406924</v>
      </c>
      <c r="J29" s="46">
        <v>0.2585615</v>
      </c>
      <c r="K29" s="47">
        <f t="shared" si="2"/>
        <v>17266.43192</v>
      </c>
      <c r="L29" s="47">
        <f t="shared" si="3"/>
        <v>4151.92411930127</v>
      </c>
      <c r="M29" s="48">
        <f t="shared" si="4"/>
        <v>0.240462195</v>
      </c>
      <c r="N29" s="14">
        <v>12392.72</v>
      </c>
      <c r="O29" s="14">
        <v>2629.22</v>
      </c>
      <c r="P29" s="65">
        <f t="shared" si="5"/>
        <v>0.861281825272443</v>
      </c>
      <c r="Q29" s="65">
        <f t="shared" si="6"/>
        <v>0.706710776904516</v>
      </c>
      <c r="R29" s="65">
        <f t="shared" si="7"/>
        <v>0.717734854393704</v>
      </c>
      <c r="S29" s="65">
        <f t="shared" si="8"/>
        <v>0.633253384323043</v>
      </c>
      <c r="T29" s="69"/>
      <c r="U29" s="67">
        <v>0</v>
      </c>
      <c r="V29" s="70"/>
    </row>
    <row r="30" hidden="1" spans="1:23">
      <c r="A30" s="31">
        <v>28</v>
      </c>
      <c r="B30" s="31">
        <v>748</v>
      </c>
      <c r="C30" s="32" t="s">
        <v>64</v>
      </c>
      <c r="D30" s="32" t="s">
        <v>27</v>
      </c>
      <c r="E30" s="33" t="s">
        <v>36</v>
      </c>
      <c r="F30" s="34">
        <v>200</v>
      </c>
      <c r="G30" s="33">
        <f t="shared" si="0"/>
        <v>600</v>
      </c>
      <c r="H30" s="30">
        <v>15532.48376</v>
      </c>
      <c r="I30" s="30">
        <f t="shared" si="1"/>
        <v>3964.67812910282</v>
      </c>
      <c r="J30" s="46">
        <v>0.25525075</v>
      </c>
      <c r="K30" s="47">
        <f t="shared" si="2"/>
        <v>18638.980512</v>
      </c>
      <c r="L30" s="47">
        <f t="shared" si="3"/>
        <v>4424.58079207875</v>
      </c>
      <c r="M30" s="48">
        <f t="shared" si="4"/>
        <v>0.2373831975</v>
      </c>
      <c r="N30" s="14">
        <v>19026.9</v>
      </c>
      <c r="O30" s="14">
        <v>3989.84</v>
      </c>
      <c r="P30" s="52">
        <f t="shared" si="5"/>
        <v>1.22497472355316</v>
      </c>
      <c r="Q30" s="65">
        <f t="shared" si="6"/>
        <v>1.00634651037936</v>
      </c>
      <c r="R30" s="65">
        <f t="shared" si="7"/>
        <v>1.02081226962764</v>
      </c>
      <c r="S30" s="65">
        <f t="shared" si="8"/>
        <v>0.901744184927743</v>
      </c>
      <c r="T30" s="69">
        <v>200</v>
      </c>
      <c r="U30" s="67">
        <v>200</v>
      </c>
      <c r="V30" s="70" t="s">
        <v>376</v>
      </c>
      <c r="W30" t="s">
        <v>366</v>
      </c>
    </row>
    <row r="31" hidden="1" spans="1:23">
      <c r="A31" s="26">
        <v>29</v>
      </c>
      <c r="B31" s="26">
        <v>379</v>
      </c>
      <c r="C31" s="27" t="s">
        <v>152</v>
      </c>
      <c r="D31" s="27" t="s">
        <v>41</v>
      </c>
      <c r="E31" s="28" t="s">
        <v>84</v>
      </c>
      <c r="F31" s="29">
        <v>150</v>
      </c>
      <c r="G31" s="28">
        <f t="shared" si="0"/>
        <v>450</v>
      </c>
      <c r="H31" s="30">
        <v>14348.5961266667</v>
      </c>
      <c r="I31" s="30">
        <f t="shared" si="1"/>
        <v>2952.2380016578</v>
      </c>
      <c r="J31" s="46">
        <v>0.205751</v>
      </c>
      <c r="K31" s="47">
        <f t="shared" si="2"/>
        <v>17218.315352</v>
      </c>
      <c r="L31" s="47">
        <f t="shared" si="3"/>
        <v>3294.6976098501</v>
      </c>
      <c r="M31" s="48">
        <f t="shared" si="4"/>
        <v>0.19134843</v>
      </c>
      <c r="N31" s="14">
        <v>14961.02</v>
      </c>
      <c r="O31" s="14">
        <v>1915.44</v>
      </c>
      <c r="P31" s="61">
        <f t="shared" si="5"/>
        <v>1.04268179743349</v>
      </c>
      <c r="Q31" s="61">
        <f t="shared" si="6"/>
        <v>0.648809479088205</v>
      </c>
      <c r="R31" s="61">
        <f t="shared" si="7"/>
        <v>0.868901497861241</v>
      </c>
      <c r="S31" s="61">
        <f t="shared" si="8"/>
        <v>0.581370500975095</v>
      </c>
      <c r="T31" s="62"/>
      <c r="U31" s="63">
        <v>150</v>
      </c>
      <c r="V31" s="64"/>
      <c r="W31" t="s">
        <v>366</v>
      </c>
    </row>
    <row r="32" hidden="1" spans="1:23">
      <c r="A32" s="26">
        <v>30</v>
      </c>
      <c r="B32" s="26">
        <v>746</v>
      </c>
      <c r="C32" s="27" t="s">
        <v>83</v>
      </c>
      <c r="D32" s="27" t="s">
        <v>27</v>
      </c>
      <c r="E32" s="28" t="s">
        <v>84</v>
      </c>
      <c r="F32" s="29">
        <v>150</v>
      </c>
      <c r="G32" s="28">
        <f t="shared" si="0"/>
        <v>450</v>
      </c>
      <c r="H32" s="30">
        <v>14340.38926</v>
      </c>
      <c r="I32" s="30">
        <f t="shared" si="1"/>
        <v>3821.3552280585</v>
      </c>
      <c r="J32" s="46">
        <v>0.266475</v>
      </c>
      <c r="K32" s="47">
        <f t="shared" si="2"/>
        <v>17208.467112</v>
      </c>
      <c r="L32" s="47">
        <f t="shared" si="3"/>
        <v>4264.63243451329</v>
      </c>
      <c r="M32" s="48">
        <f t="shared" si="4"/>
        <v>0.24782175</v>
      </c>
      <c r="N32" s="14">
        <v>19229.16</v>
      </c>
      <c r="O32" s="14">
        <v>4237.47</v>
      </c>
      <c r="P32" s="49">
        <f t="shared" si="5"/>
        <v>1.34090920764866</v>
      </c>
      <c r="Q32" s="61">
        <f t="shared" si="6"/>
        <v>1.10889193678885</v>
      </c>
      <c r="R32" s="61">
        <f t="shared" si="7"/>
        <v>1.11742433970722</v>
      </c>
      <c r="S32" s="61">
        <f t="shared" si="8"/>
        <v>0.993630767731946</v>
      </c>
      <c r="T32" s="62">
        <v>150</v>
      </c>
      <c r="U32" s="63">
        <v>150</v>
      </c>
      <c r="V32" s="64" t="s">
        <v>365</v>
      </c>
      <c r="W32" t="s">
        <v>366</v>
      </c>
    </row>
    <row r="33" hidden="1" spans="1:23">
      <c r="A33" s="26">
        <v>31</v>
      </c>
      <c r="B33" s="26">
        <v>399</v>
      </c>
      <c r="C33" s="27" t="s">
        <v>135</v>
      </c>
      <c r="D33" s="27" t="s">
        <v>34</v>
      </c>
      <c r="E33" s="28" t="s">
        <v>84</v>
      </c>
      <c r="F33" s="29">
        <v>150</v>
      </c>
      <c r="G33" s="28">
        <f t="shared" si="0"/>
        <v>450</v>
      </c>
      <c r="H33" s="30">
        <v>14135.7675733333</v>
      </c>
      <c r="I33" s="30">
        <f t="shared" si="1"/>
        <v>3416.39945201917</v>
      </c>
      <c r="J33" s="46">
        <v>0.24168475</v>
      </c>
      <c r="K33" s="47">
        <f t="shared" si="2"/>
        <v>16962.921088</v>
      </c>
      <c r="L33" s="47">
        <f t="shared" si="3"/>
        <v>3812.70178845339</v>
      </c>
      <c r="M33" s="48">
        <f t="shared" si="4"/>
        <v>0.2247668175</v>
      </c>
      <c r="N33" s="14">
        <v>14482.8</v>
      </c>
      <c r="O33" s="14">
        <v>3274.06</v>
      </c>
      <c r="P33" s="61">
        <f t="shared" si="5"/>
        <v>1.02454995279643</v>
      </c>
      <c r="Q33" s="61">
        <f t="shared" si="6"/>
        <v>0.958336414105486</v>
      </c>
      <c r="R33" s="61">
        <f t="shared" si="7"/>
        <v>0.85379162733036</v>
      </c>
      <c r="S33" s="61">
        <f t="shared" si="8"/>
        <v>0.858724385399182</v>
      </c>
      <c r="T33" s="62"/>
      <c r="U33" s="63">
        <v>150</v>
      </c>
      <c r="V33" s="64"/>
      <c r="W33" t="s">
        <v>366</v>
      </c>
    </row>
    <row r="34" hidden="1" spans="1:23">
      <c r="A34" s="31">
        <v>32</v>
      </c>
      <c r="B34" s="31">
        <v>357</v>
      </c>
      <c r="C34" s="32" t="s">
        <v>157</v>
      </c>
      <c r="D34" s="32" t="s">
        <v>41</v>
      </c>
      <c r="E34" s="33" t="s">
        <v>42</v>
      </c>
      <c r="F34" s="34">
        <v>150</v>
      </c>
      <c r="G34" s="33">
        <f t="shared" si="0"/>
        <v>450</v>
      </c>
      <c r="H34" s="30">
        <v>13856.8420466667</v>
      </c>
      <c r="I34" s="30">
        <f t="shared" si="1"/>
        <v>3390.38818566306</v>
      </c>
      <c r="J34" s="46">
        <v>0.2446725</v>
      </c>
      <c r="K34" s="47">
        <f t="shared" si="2"/>
        <v>16628.210456</v>
      </c>
      <c r="L34" s="47">
        <f t="shared" si="3"/>
        <v>3783.67321519997</v>
      </c>
      <c r="M34" s="48">
        <f t="shared" si="4"/>
        <v>0.227545425</v>
      </c>
      <c r="N34" s="14">
        <v>14291.82</v>
      </c>
      <c r="O34" s="14">
        <v>3414.39</v>
      </c>
      <c r="P34" s="65">
        <f t="shared" si="5"/>
        <v>1.03139084301231</v>
      </c>
      <c r="Q34" s="65">
        <f t="shared" si="6"/>
        <v>1.00707937056837</v>
      </c>
      <c r="R34" s="65">
        <f t="shared" si="7"/>
        <v>0.859492369176928</v>
      </c>
      <c r="S34" s="65">
        <f t="shared" si="8"/>
        <v>0.902400869684923</v>
      </c>
      <c r="T34" s="69"/>
      <c r="U34" s="67">
        <v>150</v>
      </c>
      <c r="V34" s="70"/>
      <c r="W34" t="s">
        <v>366</v>
      </c>
    </row>
    <row r="35" hidden="1" spans="1:23">
      <c r="A35" s="31">
        <v>33</v>
      </c>
      <c r="B35" s="31">
        <v>513</v>
      </c>
      <c r="C35" s="32" t="s">
        <v>40</v>
      </c>
      <c r="D35" s="32" t="s">
        <v>41</v>
      </c>
      <c r="E35" s="33" t="s">
        <v>42</v>
      </c>
      <c r="F35" s="34">
        <v>150</v>
      </c>
      <c r="G35" s="33">
        <f t="shared" si="0"/>
        <v>450</v>
      </c>
      <c r="H35" s="30">
        <v>13785.5451066667</v>
      </c>
      <c r="I35" s="30">
        <f t="shared" si="1"/>
        <v>3472.01705140624</v>
      </c>
      <c r="J35" s="46">
        <v>0.25185925</v>
      </c>
      <c r="K35" s="47">
        <f t="shared" si="2"/>
        <v>16542.654128</v>
      </c>
      <c r="L35" s="47">
        <f t="shared" si="3"/>
        <v>3874.77102936937</v>
      </c>
      <c r="M35" s="48">
        <f t="shared" si="4"/>
        <v>0.2342291025</v>
      </c>
      <c r="N35" s="14">
        <v>19945.65</v>
      </c>
      <c r="O35" s="14">
        <v>5276.15</v>
      </c>
      <c r="P35" s="52">
        <f t="shared" si="5"/>
        <v>1.44685247087939</v>
      </c>
      <c r="Q35" s="65">
        <f t="shared" si="6"/>
        <v>1.5196209931812</v>
      </c>
      <c r="R35" s="65">
        <f t="shared" si="7"/>
        <v>1.20571039239949</v>
      </c>
      <c r="S35" s="65">
        <f t="shared" si="8"/>
        <v>1.36166755661397</v>
      </c>
      <c r="T35" s="69">
        <v>150</v>
      </c>
      <c r="U35" s="67">
        <v>150</v>
      </c>
      <c r="V35" s="70" t="s">
        <v>365</v>
      </c>
      <c r="W35" t="s">
        <v>366</v>
      </c>
    </row>
    <row r="36" hidden="1" spans="1:23">
      <c r="A36" s="31">
        <v>34</v>
      </c>
      <c r="B36" s="31">
        <v>103198</v>
      </c>
      <c r="C36" s="32" t="s">
        <v>69</v>
      </c>
      <c r="D36" s="32" t="s">
        <v>41</v>
      </c>
      <c r="E36" s="33" t="s">
        <v>42</v>
      </c>
      <c r="F36" s="34">
        <v>150</v>
      </c>
      <c r="G36" s="33">
        <f t="shared" si="0"/>
        <v>450</v>
      </c>
      <c r="H36" s="30">
        <v>13263.0692466667</v>
      </c>
      <c r="I36" s="30">
        <f t="shared" si="1"/>
        <v>2808.14323085438</v>
      </c>
      <c r="J36" s="46">
        <v>0.2117265</v>
      </c>
      <c r="K36" s="47">
        <f t="shared" si="2"/>
        <v>15915.683096</v>
      </c>
      <c r="L36" s="47">
        <f t="shared" si="3"/>
        <v>3133.88784563349</v>
      </c>
      <c r="M36" s="48">
        <f t="shared" si="4"/>
        <v>0.196905645</v>
      </c>
      <c r="N36" s="14">
        <v>16442.28</v>
      </c>
      <c r="O36" s="14">
        <v>2180.29</v>
      </c>
      <c r="P36" s="65">
        <f t="shared" si="5"/>
        <v>1.23970400019832</v>
      </c>
      <c r="Q36" s="65">
        <f t="shared" si="6"/>
        <v>0.776416949122871</v>
      </c>
      <c r="R36" s="65">
        <f t="shared" si="7"/>
        <v>1.03308666683193</v>
      </c>
      <c r="S36" s="65">
        <f t="shared" si="8"/>
        <v>0.695714112117268</v>
      </c>
      <c r="T36" s="69"/>
      <c r="U36" s="67">
        <v>150</v>
      </c>
      <c r="V36" s="70"/>
      <c r="W36" t="s">
        <v>366</v>
      </c>
    </row>
    <row r="37" hidden="1" spans="1:23">
      <c r="A37" s="26">
        <v>35</v>
      </c>
      <c r="B37" s="26">
        <v>717</v>
      </c>
      <c r="C37" s="27" t="s">
        <v>26</v>
      </c>
      <c r="D37" s="27" t="s">
        <v>27</v>
      </c>
      <c r="E37" s="28" t="s">
        <v>28</v>
      </c>
      <c r="F37" s="29">
        <v>150</v>
      </c>
      <c r="G37" s="28">
        <f t="shared" si="0"/>
        <v>450</v>
      </c>
      <c r="H37" s="30">
        <v>9541.93369333333</v>
      </c>
      <c r="I37" s="30">
        <f t="shared" si="1"/>
        <v>2520.34195770464</v>
      </c>
      <c r="J37" s="46">
        <v>0.26413325</v>
      </c>
      <c r="K37" s="47">
        <f t="shared" si="2"/>
        <v>11450.320432</v>
      </c>
      <c r="L37" s="47">
        <f t="shared" si="3"/>
        <v>2812.70162479837</v>
      </c>
      <c r="M37" s="48">
        <f t="shared" si="4"/>
        <v>0.2456439225</v>
      </c>
      <c r="N37" s="14">
        <v>12110.25</v>
      </c>
      <c r="O37" s="14">
        <v>2417.9</v>
      </c>
      <c r="P37" s="49">
        <f t="shared" si="5"/>
        <v>1.26916098866429</v>
      </c>
      <c r="Q37" s="61">
        <f t="shared" si="6"/>
        <v>0.959353945050402</v>
      </c>
      <c r="R37" s="61">
        <f t="shared" si="7"/>
        <v>1.05763415722024</v>
      </c>
      <c r="S37" s="61">
        <f t="shared" si="8"/>
        <v>0.859636151478857</v>
      </c>
      <c r="T37" s="62">
        <v>150</v>
      </c>
      <c r="U37" s="63">
        <v>150</v>
      </c>
      <c r="V37" s="64" t="s">
        <v>377</v>
      </c>
      <c r="W37" t="s">
        <v>366</v>
      </c>
    </row>
    <row r="38" hidden="1" spans="1:23">
      <c r="A38" s="26">
        <v>36</v>
      </c>
      <c r="B38" s="26">
        <v>737</v>
      </c>
      <c r="C38" s="27" t="s">
        <v>33</v>
      </c>
      <c r="D38" s="27" t="s">
        <v>34</v>
      </c>
      <c r="E38" s="28" t="s">
        <v>28</v>
      </c>
      <c r="F38" s="29">
        <v>150</v>
      </c>
      <c r="G38" s="28">
        <f t="shared" si="0"/>
        <v>450</v>
      </c>
      <c r="H38" s="30">
        <v>13124.76384</v>
      </c>
      <c r="I38" s="30">
        <f t="shared" si="1"/>
        <v>3394.61845029624</v>
      </c>
      <c r="J38" s="46">
        <v>0.25864225</v>
      </c>
      <c r="K38" s="47">
        <f t="shared" si="2"/>
        <v>15749.716608</v>
      </c>
      <c r="L38" s="47">
        <f t="shared" si="3"/>
        <v>3788.3941905306</v>
      </c>
      <c r="M38" s="48">
        <f t="shared" si="4"/>
        <v>0.2405372925</v>
      </c>
      <c r="N38" s="14">
        <v>13230.44</v>
      </c>
      <c r="O38" s="14">
        <v>3514.46</v>
      </c>
      <c r="P38" s="61">
        <f t="shared" si="5"/>
        <v>1.00805166182708</v>
      </c>
      <c r="Q38" s="61">
        <f t="shared" si="6"/>
        <v>1.03530339313784</v>
      </c>
      <c r="R38" s="61">
        <f t="shared" si="7"/>
        <v>0.840043051522569</v>
      </c>
      <c r="S38" s="61">
        <f t="shared" si="8"/>
        <v>0.927691212489101</v>
      </c>
      <c r="T38" s="62"/>
      <c r="U38" s="63">
        <v>150</v>
      </c>
      <c r="V38" s="64"/>
      <c r="W38" t="s">
        <v>366</v>
      </c>
    </row>
    <row r="39" hidden="1" spans="1:22">
      <c r="A39" s="26">
        <v>37</v>
      </c>
      <c r="B39" s="26">
        <v>105751</v>
      </c>
      <c r="C39" s="27" t="s">
        <v>153</v>
      </c>
      <c r="D39" s="27" t="s">
        <v>34</v>
      </c>
      <c r="E39" s="28" t="s">
        <v>28</v>
      </c>
      <c r="F39" s="29">
        <v>150</v>
      </c>
      <c r="G39" s="28">
        <f t="shared" si="0"/>
        <v>450</v>
      </c>
      <c r="H39" s="30">
        <v>12500</v>
      </c>
      <c r="I39" s="30">
        <f t="shared" si="1"/>
        <v>3182.559375</v>
      </c>
      <c r="J39" s="46">
        <v>0.25460475</v>
      </c>
      <c r="K39" s="47">
        <f t="shared" si="2"/>
        <v>15000</v>
      </c>
      <c r="L39" s="47">
        <f t="shared" si="3"/>
        <v>3551.7362625</v>
      </c>
      <c r="M39" s="48">
        <f t="shared" si="4"/>
        <v>0.2367824175</v>
      </c>
      <c r="N39" s="14">
        <v>9253.72</v>
      </c>
      <c r="O39" s="14">
        <v>2333.47</v>
      </c>
      <c r="P39" s="61">
        <f t="shared" si="5"/>
        <v>0.7402976</v>
      </c>
      <c r="Q39" s="61">
        <f t="shared" si="6"/>
        <v>0.73320548811442</v>
      </c>
      <c r="R39" s="61">
        <f t="shared" si="7"/>
        <v>0.616914666666667</v>
      </c>
      <c r="S39" s="61">
        <f t="shared" si="8"/>
        <v>0.656994164977079</v>
      </c>
      <c r="T39" s="62"/>
      <c r="U39" s="63">
        <v>0</v>
      </c>
      <c r="V39" s="64"/>
    </row>
    <row r="40" hidden="1" spans="1:23">
      <c r="A40" s="31">
        <v>38</v>
      </c>
      <c r="B40" s="31">
        <v>355</v>
      </c>
      <c r="C40" s="32" t="s">
        <v>100</v>
      </c>
      <c r="D40" s="32" t="s">
        <v>50</v>
      </c>
      <c r="E40" s="33" t="s">
        <v>68</v>
      </c>
      <c r="F40" s="34">
        <v>150</v>
      </c>
      <c r="G40" s="33">
        <f t="shared" si="0"/>
        <v>450</v>
      </c>
      <c r="H40" s="30">
        <v>12797.2807333333</v>
      </c>
      <c r="I40" s="30">
        <f t="shared" si="1"/>
        <v>2554.51639630359</v>
      </c>
      <c r="J40" s="46">
        <v>0.199614</v>
      </c>
      <c r="K40" s="47">
        <f t="shared" si="2"/>
        <v>15356.73688</v>
      </c>
      <c r="L40" s="47">
        <f t="shared" si="3"/>
        <v>2850.84029827481</v>
      </c>
      <c r="M40" s="48">
        <f t="shared" si="4"/>
        <v>0.18564102</v>
      </c>
      <c r="N40" s="14">
        <v>13557.99</v>
      </c>
      <c r="O40" s="14">
        <v>2321.07</v>
      </c>
      <c r="P40" s="65">
        <f t="shared" si="5"/>
        <v>1.05944303969868</v>
      </c>
      <c r="Q40" s="65">
        <f t="shared" si="6"/>
        <v>0.908614250180038</v>
      </c>
      <c r="R40" s="65">
        <f t="shared" si="7"/>
        <v>0.882869199748899</v>
      </c>
      <c r="S40" s="65">
        <f t="shared" si="8"/>
        <v>0.814170475071718</v>
      </c>
      <c r="T40" s="69"/>
      <c r="U40" s="67">
        <v>150</v>
      </c>
      <c r="V40" s="70"/>
      <c r="W40" t="s">
        <v>366</v>
      </c>
    </row>
    <row r="41" hidden="1" spans="1:23">
      <c r="A41" s="31">
        <v>40</v>
      </c>
      <c r="B41" s="31">
        <v>726</v>
      </c>
      <c r="C41" s="32" t="s">
        <v>67</v>
      </c>
      <c r="D41" s="32" t="s">
        <v>41</v>
      </c>
      <c r="E41" s="33" t="s">
        <v>68</v>
      </c>
      <c r="F41" s="34">
        <v>150</v>
      </c>
      <c r="G41" s="33">
        <f t="shared" si="0"/>
        <v>450</v>
      </c>
      <c r="H41" s="30">
        <v>12077.33978</v>
      </c>
      <c r="I41" s="30">
        <f t="shared" si="1"/>
        <v>2492.72669857266</v>
      </c>
      <c r="J41" s="46">
        <v>0.206397</v>
      </c>
      <c r="K41" s="47">
        <f t="shared" si="2"/>
        <v>14492.807736</v>
      </c>
      <c r="L41" s="47">
        <f t="shared" si="3"/>
        <v>2781.88299560709</v>
      </c>
      <c r="M41" s="48">
        <f t="shared" si="4"/>
        <v>0.19194921</v>
      </c>
      <c r="N41" s="14">
        <v>13504.02</v>
      </c>
      <c r="O41" s="14">
        <v>2124.99</v>
      </c>
      <c r="P41" s="52">
        <f t="shared" ref="P41:P66" si="9">N41/H41</f>
        <v>1.11812868114902</v>
      </c>
      <c r="Q41" s="65">
        <f t="shared" ref="Q41:Q66" si="10">O41/I41</f>
        <v>0.852476126330565</v>
      </c>
      <c r="R41" s="65">
        <f t="shared" ref="R41:R66" si="11">N41/K41</f>
        <v>0.931773900957517</v>
      </c>
      <c r="S41" s="65">
        <f t="shared" ref="S41:S66" si="12">O41/L41</f>
        <v>0.763867496711976</v>
      </c>
      <c r="T41" s="69">
        <v>150</v>
      </c>
      <c r="U41" s="67">
        <v>150</v>
      </c>
      <c r="V41" s="70" t="s">
        <v>365</v>
      </c>
      <c r="W41" t="s">
        <v>366</v>
      </c>
    </row>
    <row r="42" hidden="1" spans="1:23">
      <c r="A42" s="26">
        <v>41</v>
      </c>
      <c r="B42" s="26">
        <v>598</v>
      </c>
      <c r="C42" s="27" t="s">
        <v>168</v>
      </c>
      <c r="D42" s="27" t="s">
        <v>34</v>
      </c>
      <c r="E42" s="28" t="s">
        <v>56</v>
      </c>
      <c r="F42" s="29">
        <v>150</v>
      </c>
      <c r="G42" s="28">
        <f t="shared" si="0"/>
        <v>450</v>
      </c>
      <c r="H42" s="30">
        <v>11764.46284</v>
      </c>
      <c r="I42" s="30">
        <f t="shared" si="1"/>
        <v>3129.23535304302</v>
      </c>
      <c r="J42" s="46">
        <v>0.2659905</v>
      </c>
      <c r="K42" s="47">
        <f t="shared" si="2"/>
        <v>14117.355408</v>
      </c>
      <c r="L42" s="47">
        <f t="shared" si="3"/>
        <v>3492.22665399601</v>
      </c>
      <c r="M42" s="48">
        <f t="shared" si="4"/>
        <v>0.247371165</v>
      </c>
      <c r="N42" s="14">
        <v>11961.28</v>
      </c>
      <c r="O42" s="14">
        <v>3073.23</v>
      </c>
      <c r="P42" s="61">
        <f t="shared" si="9"/>
        <v>1.01672980421433</v>
      </c>
      <c r="Q42" s="61">
        <f t="shared" si="10"/>
        <v>0.98210254368098</v>
      </c>
      <c r="R42" s="61">
        <f t="shared" si="11"/>
        <v>0.847274836845278</v>
      </c>
      <c r="S42" s="61">
        <f t="shared" si="12"/>
        <v>0.880020200430986</v>
      </c>
      <c r="T42" s="62"/>
      <c r="U42" s="63">
        <v>150</v>
      </c>
      <c r="V42" s="64"/>
      <c r="W42" t="s">
        <v>366</v>
      </c>
    </row>
    <row r="43" hidden="1" spans="1:23">
      <c r="A43" s="26">
        <v>42</v>
      </c>
      <c r="B43" s="26">
        <v>549</v>
      </c>
      <c r="C43" s="27" t="s">
        <v>96</v>
      </c>
      <c r="D43" s="27" t="s">
        <v>27</v>
      </c>
      <c r="E43" s="28" t="s">
        <v>56</v>
      </c>
      <c r="F43" s="29">
        <v>150</v>
      </c>
      <c r="G43" s="28">
        <f t="shared" si="0"/>
        <v>450</v>
      </c>
      <c r="H43" s="30">
        <v>12493.01672</v>
      </c>
      <c r="I43" s="30">
        <f t="shared" si="1"/>
        <v>2923.53456820572</v>
      </c>
      <c r="J43" s="46">
        <v>0.2340135</v>
      </c>
      <c r="K43" s="47">
        <f t="shared" si="2"/>
        <v>14991.620064</v>
      </c>
      <c r="L43" s="47">
        <f t="shared" si="3"/>
        <v>3262.66457811758</v>
      </c>
      <c r="M43" s="48">
        <f t="shared" si="4"/>
        <v>0.217632555</v>
      </c>
      <c r="N43" s="14">
        <v>12507.76</v>
      </c>
      <c r="O43" s="14">
        <v>2358.86</v>
      </c>
      <c r="P43" s="61">
        <f t="shared" si="9"/>
        <v>1.00118012168962</v>
      </c>
      <c r="Q43" s="61">
        <f t="shared" si="10"/>
        <v>0.806852098023154</v>
      </c>
      <c r="R43" s="61">
        <f t="shared" si="11"/>
        <v>0.834316768074679</v>
      </c>
      <c r="S43" s="61">
        <f t="shared" si="12"/>
        <v>0.722985750916805</v>
      </c>
      <c r="T43" s="62"/>
      <c r="U43" s="63">
        <v>150</v>
      </c>
      <c r="V43" s="64"/>
      <c r="W43" t="s">
        <v>366</v>
      </c>
    </row>
    <row r="44" hidden="1" spans="1:23">
      <c r="A44" s="26">
        <v>43</v>
      </c>
      <c r="B44" s="26">
        <v>747</v>
      </c>
      <c r="C44" s="27" t="s">
        <v>55</v>
      </c>
      <c r="D44" s="27" t="s">
        <v>50</v>
      </c>
      <c r="E44" s="28" t="s">
        <v>56</v>
      </c>
      <c r="F44" s="29">
        <v>150</v>
      </c>
      <c r="G44" s="28">
        <f t="shared" si="0"/>
        <v>450</v>
      </c>
      <c r="H44" s="30">
        <v>12243.5845133333</v>
      </c>
      <c r="I44" s="30">
        <f t="shared" si="1"/>
        <v>2307.55449502018</v>
      </c>
      <c r="J44" s="46">
        <v>0.1884705</v>
      </c>
      <c r="K44" s="47">
        <f t="shared" si="2"/>
        <v>14692.301416</v>
      </c>
      <c r="L44" s="47">
        <f t="shared" si="3"/>
        <v>2575.23081644253</v>
      </c>
      <c r="M44" s="48">
        <f t="shared" si="4"/>
        <v>0.175277565</v>
      </c>
      <c r="N44" s="14">
        <v>12698.11</v>
      </c>
      <c r="O44" s="14">
        <v>1978.11</v>
      </c>
      <c r="P44" s="49">
        <f t="shared" si="9"/>
        <v>1.03712356346066</v>
      </c>
      <c r="Q44" s="61">
        <f t="shared" si="10"/>
        <v>0.857232192898959</v>
      </c>
      <c r="R44" s="61">
        <f t="shared" si="11"/>
        <v>0.864269636217216</v>
      </c>
      <c r="S44" s="61">
        <f t="shared" si="12"/>
        <v>0.768129205106592</v>
      </c>
      <c r="T44" s="62">
        <v>150</v>
      </c>
      <c r="U44" s="63">
        <v>150</v>
      </c>
      <c r="V44" s="64" t="s">
        <v>365</v>
      </c>
      <c r="W44" t="s">
        <v>366</v>
      </c>
    </row>
    <row r="45" hidden="1" spans="1:23">
      <c r="A45" s="31">
        <v>44</v>
      </c>
      <c r="B45" s="31">
        <v>367</v>
      </c>
      <c r="C45" s="32" t="s">
        <v>137</v>
      </c>
      <c r="D45" s="32" t="s">
        <v>38</v>
      </c>
      <c r="E45" s="33" t="s">
        <v>92</v>
      </c>
      <c r="F45" s="34">
        <v>150</v>
      </c>
      <c r="G45" s="33">
        <f t="shared" si="0"/>
        <v>450</v>
      </c>
      <c r="H45" s="30">
        <v>11000</v>
      </c>
      <c r="I45" s="30">
        <f t="shared" si="1"/>
        <v>2405.381</v>
      </c>
      <c r="J45" s="46">
        <v>0.218671</v>
      </c>
      <c r="K45" s="47">
        <f t="shared" si="2"/>
        <v>13200</v>
      </c>
      <c r="L45" s="47">
        <f t="shared" si="3"/>
        <v>2684.405196</v>
      </c>
      <c r="M45" s="48">
        <f t="shared" si="4"/>
        <v>0.20336403</v>
      </c>
      <c r="N45" s="14">
        <v>12069.33</v>
      </c>
      <c r="O45" s="14">
        <v>1543.79</v>
      </c>
      <c r="P45" s="52">
        <f t="shared" si="9"/>
        <v>1.09721181818182</v>
      </c>
      <c r="Q45" s="65">
        <f t="shared" si="10"/>
        <v>0.641806848894208</v>
      </c>
      <c r="R45" s="65">
        <f t="shared" si="11"/>
        <v>0.914343181818182</v>
      </c>
      <c r="S45" s="65">
        <f t="shared" si="12"/>
        <v>0.575095742736746</v>
      </c>
      <c r="T45" s="69">
        <v>150</v>
      </c>
      <c r="U45" s="67">
        <v>150</v>
      </c>
      <c r="V45" s="70" t="s">
        <v>378</v>
      </c>
      <c r="W45" t="s">
        <v>366</v>
      </c>
    </row>
    <row r="46" hidden="1" spans="1:22">
      <c r="A46" s="31">
        <v>45</v>
      </c>
      <c r="B46" s="31">
        <v>572</v>
      </c>
      <c r="C46" s="32" t="s">
        <v>91</v>
      </c>
      <c r="D46" s="32" t="s">
        <v>50</v>
      </c>
      <c r="E46" s="33" t="s">
        <v>92</v>
      </c>
      <c r="F46" s="34">
        <v>150</v>
      </c>
      <c r="G46" s="33">
        <f t="shared" si="0"/>
        <v>450</v>
      </c>
      <c r="H46" s="30">
        <v>12792.3827416667</v>
      </c>
      <c r="I46" s="30">
        <f t="shared" si="1"/>
        <v>2726.04716796212</v>
      </c>
      <c r="J46" s="46">
        <v>0.21309925</v>
      </c>
      <c r="K46" s="47">
        <f t="shared" si="2"/>
        <v>15350.85929</v>
      </c>
      <c r="L46" s="47">
        <f t="shared" si="3"/>
        <v>3042.26863944572</v>
      </c>
      <c r="M46" s="48">
        <f t="shared" si="4"/>
        <v>0.1981823025</v>
      </c>
      <c r="N46" s="14">
        <v>8550.61</v>
      </c>
      <c r="O46" s="14">
        <v>1887.26</v>
      </c>
      <c r="P46" s="65">
        <f t="shared" si="9"/>
        <v>0.668414178396132</v>
      </c>
      <c r="Q46" s="65">
        <f t="shared" si="10"/>
        <v>0.692306436286221</v>
      </c>
      <c r="R46" s="65">
        <f t="shared" si="11"/>
        <v>0.557011815330111</v>
      </c>
      <c r="S46" s="65">
        <f t="shared" si="12"/>
        <v>0.620346269073676</v>
      </c>
      <c r="T46" s="69"/>
      <c r="U46" s="67">
        <v>0</v>
      </c>
      <c r="V46" s="70"/>
    </row>
    <row r="47" hidden="1" spans="1:23">
      <c r="A47" s="31">
        <v>46</v>
      </c>
      <c r="B47" s="31">
        <v>311</v>
      </c>
      <c r="C47" s="32" t="s">
        <v>105</v>
      </c>
      <c r="D47" s="32" t="s">
        <v>41</v>
      </c>
      <c r="E47" s="33" t="s">
        <v>92</v>
      </c>
      <c r="F47" s="34">
        <v>150</v>
      </c>
      <c r="G47" s="33">
        <f t="shared" si="0"/>
        <v>450</v>
      </c>
      <c r="H47" s="30">
        <v>10194.25452</v>
      </c>
      <c r="I47" s="30">
        <f t="shared" si="1"/>
        <v>1888.38880441206</v>
      </c>
      <c r="J47" s="46">
        <v>0.1852405</v>
      </c>
      <c r="K47" s="47">
        <f t="shared" si="2"/>
        <v>12233.105424</v>
      </c>
      <c r="L47" s="47">
        <f t="shared" si="3"/>
        <v>2107.44190572386</v>
      </c>
      <c r="M47" s="48">
        <f t="shared" si="4"/>
        <v>0.172273665</v>
      </c>
      <c r="N47" s="14">
        <v>10621.71</v>
      </c>
      <c r="O47" s="14">
        <v>2444.13</v>
      </c>
      <c r="P47" s="65">
        <f t="shared" si="9"/>
        <v>1.04193101900305</v>
      </c>
      <c r="Q47" s="65">
        <f t="shared" si="10"/>
        <v>1.29429384154868</v>
      </c>
      <c r="R47" s="65">
        <f t="shared" si="11"/>
        <v>0.868275849169204</v>
      </c>
      <c r="S47" s="65">
        <f t="shared" si="12"/>
        <v>1.15976150676405</v>
      </c>
      <c r="T47" s="69"/>
      <c r="U47" s="67">
        <v>150</v>
      </c>
      <c r="V47" s="70"/>
      <c r="W47" t="s">
        <v>366</v>
      </c>
    </row>
    <row r="48" spans="1:22">
      <c r="A48" s="26">
        <v>47</v>
      </c>
      <c r="B48" s="26">
        <v>103639</v>
      </c>
      <c r="C48" s="27" t="s">
        <v>143</v>
      </c>
      <c r="D48" s="27" t="s">
        <v>34</v>
      </c>
      <c r="E48" s="28" t="s">
        <v>39</v>
      </c>
      <c r="F48" s="29">
        <v>150</v>
      </c>
      <c r="G48" s="28">
        <f t="shared" si="0"/>
        <v>450</v>
      </c>
      <c r="H48" s="30">
        <v>11293.1488266667</v>
      </c>
      <c r="I48" s="30">
        <f t="shared" si="1"/>
        <v>3236.41035375659</v>
      </c>
      <c r="J48" s="46">
        <v>0.28658175</v>
      </c>
      <c r="K48" s="47">
        <f t="shared" si="2"/>
        <v>13551.778592</v>
      </c>
      <c r="L48" s="47">
        <f t="shared" si="3"/>
        <v>3611.83395479236</v>
      </c>
      <c r="M48" s="48">
        <f t="shared" si="4"/>
        <v>0.2665210275</v>
      </c>
      <c r="N48" s="80">
        <v>11477.44</v>
      </c>
      <c r="O48" s="14">
        <v>3197.35</v>
      </c>
      <c r="P48" s="49">
        <f t="shared" si="9"/>
        <v>1.01631884748549</v>
      </c>
      <c r="Q48" s="61">
        <f t="shared" si="10"/>
        <v>0.987930963787935</v>
      </c>
      <c r="R48" s="61">
        <f t="shared" si="11"/>
        <v>0.846932372904576</v>
      </c>
      <c r="S48" s="61">
        <f t="shared" si="12"/>
        <v>0.88524279909313</v>
      </c>
      <c r="T48" s="62"/>
      <c r="U48" s="63">
        <v>150</v>
      </c>
      <c r="V48" s="64"/>
    </row>
    <row r="49" spans="1:24">
      <c r="A49" s="26">
        <v>48</v>
      </c>
      <c r="B49" s="26">
        <v>391</v>
      </c>
      <c r="C49" s="27" t="s">
        <v>287</v>
      </c>
      <c r="D49" s="27" t="s">
        <v>50</v>
      </c>
      <c r="E49" s="28" t="s">
        <v>39</v>
      </c>
      <c r="F49" s="29">
        <v>150</v>
      </c>
      <c r="G49" s="28">
        <f t="shared" si="0"/>
        <v>450</v>
      </c>
      <c r="H49" s="30">
        <v>11286.54564</v>
      </c>
      <c r="I49" s="30">
        <f t="shared" si="1"/>
        <v>3029.45557486932</v>
      </c>
      <c r="J49" s="46">
        <v>0.268413</v>
      </c>
      <c r="K49" s="47">
        <f t="shared" si="2"/>
        <v>13543.854768</v>
      </c>
      <c r="L49" s="47">
        <f t="shared" si="3"/>
        <v>3380.87242155416</v>
      </c>
      <c r="M49" s="48">
        <f t="shared" si="4"/>
        <v>0.24962409</v>
      </c>
      <c r="N49" s="79">
        <v>8736.4</v>
      </c>
      <c r="O49" s="18">
        <v>2465.9</v>
      </c>
      <c r="P49" s="61">
        <f t="shared" si="9"/>
        <v>0.774054372228632</v>
      </c>
      <c r="Q49" s="61">
        <f t="shared" si="10"/>
        <v>0.813974636385407</v>
      </c>
      <c r="R49" s="61">
        <f t="shared" si="11"/>
        <v>0.645045310190526</v>
      </c>
      <c r="S49" s="61">
        <f t="shared" si="12"/>
        <v>0.729367953750365</v>
      </c>
      <c r="T49" s="62"/>
      <c r="U49" s="63">
        <v>0</v>
      </c>
      <c r="V49" s="64"/>
      <c r="X49" s="19" t="s">
        <v>367</v>
      </c>
    </row>
    <row r="50" spans="1:22">
      <c r="A50" s="26">
        <v>49</v>
      </c>
      <c r="B50" s="26">
        <v>754</v>
      </c>
      <c r="C50" s="27" t="s">
        <v>37</v>
      </c>
      <c r="D50" s="27" t="s">
        <v>38</v>
      </c>
      <c r="E50" s="28" t="s">
        <v>39</v>
      </c>
      <c r="F50" s="29">
        <v>150</v>
      </c>
      <c r="G50" s="28">
        <f t="shared" si="0"/>
        <v>450</v>
      </c>
      <c r="H50" s="30">
        <v>12576.2401733333</v>
      </c>
      <c r="I50" s="30">
        <f t="shared" si="1"/>
        <v>3207.04814224147</v>
      </c>
      <c r="J50" s="46">
        <v>0.2550085</v>
      </c>
      <c r="K50" s="47">
        <f t="shared" si="2"/>
        <v>15091.488208</v>
      </c>
      <c r="L50" s="47">
        <f t="shared" si="3"/>
        <v>3579.06572674148</v>
      </c>
      <c r="M50" s="48">
        <f t="shared" si="4"/>
        <v>0.237157905</v>
      </c>
      <c r="N50" s="80">
        <v>13374.37</v>
      </c>
      <c r="O50" s="14">
        <v>2867.16</v>
      </c>
      <c r="P50" s="49">
        <f t="shared" si="9"/>
        <v>1.06346330983397</v>
      </c>
      <c r="Q50" s="61">
        <f t="shared" si="10"/>
        <v>0.894018384768021</v>
      </c>
      <c r="R50" s="61">
        <f t="shared" si="11"/>
        <v>0.886219424861641</v>
      </c>
      <c r="S50" s="61">
        <f t="shared" si="12"/>
        <v>0.801091742623674</v>
      </c>
      <c r="T50" s="62">
        <v>150</v>
      </c>
      <c r="U50" s="63">
        <v>150</v>
      </c>
      <c r="V50" s="64" t="s">
        <v>379</v>
      </c>
    </row>
    <row r="51" hidden="1" spans="1:23">
      <c r="A51" s="31">
        <v>50</v>
      </c>
      <c r="B51" s="31">
        <v>308</v>
      </c>
      <c r="C51" s="32" t="s">
        <v>109</v>
      </c>
      <c r="D51" s="32" t="s">
        <v>50</v>
      </c>
      <c r="E51" s="33" t="s">
        <v>48</v>
      </c>
      <c r="F51" s="34">
        <v>150</v>
      </c>
      <c r="G51" s="33">
        <f t="shared" si="0"/>
        <v>450</v>
      </c>
      <c r="H51" s="30">
        <v>11149.78566</v>
      </c>
      <c r="I51" s="30">
        <f t="shared" si="1"/>
        <v>3324.97479422218</v>
      </c>
      <c r="J51" s="46">
        <v>0.29820975</v>
      </c>
      <c r="K51" s="47">
        <f t="shared" si="2"/>
        <v>13379.742792</v>
      </c>
      <c r="L51" s="47">
        <f t="shared" si="3"/>
        <v>3710.67187035196</v>
      </c>
      <c r="M51" s="48">
        <f t="shared" si="4"/>
        <v>0.2773350675</v>
      </c>
      <c r="N51" s="14">
        <v>11216.09</v>
      </c>
      <c r="O51" s="14">
        <v>2900.75</v>
      </c>
      <c r="P51" s="65">
        <f t="shared" si="9"/>
        <v>1.00594669189363</v>
      </c>
      <c r="Q51" s="65">
        <f t="shared" si="10"/>
        <v>0.872412628522972</v>
      </c>
      <c r="R51" s="65">
        <f t="shared" si="11"/>
        <v>0.838288909911356</v>
      </c>
      <c r="S51" s="65">
        <f t="shared" si="12"/>
        <v>0.781731745988325</v>
      </c>
      <c r="T51" s="69"/>
      <c r="U51" s="67">
        <v>150</v>
      </c>
      <c r="V51" s="70"/>
      <c r="W51" t="s">
        <v>366</v>
      </c>
    </row>
    <row r="52" hidden="1" spans="1:23">
      <c r="A52" s="31">
        <v>51</v>
      </c>
      <c r="B52" s="31">
        <v>101453</v>
      </c>
      <c r="C52" s="32" t="s">
        <v>47</v>
      </c>
      <c r="D52" s="32" t="s">
        <v>38</v>
      </c>
      <c r="E52" s="33" t="s">
        <v>48</v>
      </c>
      <c r="F52" s="34">
        <v>150</v>
      </c>
      <c r="G52" s="33">
        <f t="shared" si="0"/>
        <v>450</v>
      </c>
      <c r="H52" s="30">
        <v>12000</v>
      </c>
      <c r="I52" s="30">
        <f t="shared" si="1"/>
        <v>3254.871</v>
      </c>
      <c r="J52" s="46">
        <v>0.27123925</v>
      </c>
      <c r="K52" s="47">
        <f t="shared" si="2"/>
        <v>14400</v>
      </c>
      <c r="L52" s="47">
        <f t="shared" si="3"/>
        <v>3632.436036</v>
      </c>
      <c r="M52" s="48">
        <f t="shared" si="4"/>
        <v>0.2522525025</v>
      </c>
      <c r="N52" s="14">
        <v>19298.46</v>
      </c>
      <c r="O52" s="14">
        <v>4397.41</v>
      </c>
      <c r="P52" s="52">
        <f t="shared" si="9"/>
        <v>1.608205</v>
      </c>
      <c r="Q52" s="65">
        <f t="shared" si="10"/>
        <v>1.35102435703289</v>
      </c>
      <c r="R52" s="65">
        <f t="shared" si="11"/>
        <v>1.34017083333333</v>
      </c>
      <c r="S52" s="65">
        <f t="shared" si="12"/>
        <v>1.2105953020008</v>
      </c>
      <c r="T52" s="69">
        <v>150</v>
      </c>
      <c r="U52" s="67">
        <v>150</v>
      </c>
      <c r="V52" s="70" t="s">
        <v>365</v>
      </c>
      <c r="W52" t="s">
        <v>366</v>
      </c>
    </row>
    <row r="53" hidden="1" spans="1:23">
      <c r="A53" s="31">
        <v>52</v>
      </c>
      <c r="B53" s="31">
        <v>515</v>
      </c>
      <c r="C53" s="32" t="s">
        <v>78</v>
      </c>
      <c r="D53" s="32" t="s">
        <v>50</v>
      </c>
      <c r="E53" s="33" t="s">
        <v>48</v>
      </c>
      <c r="F53" s="34">
        <v>150</v>
      </c>
      <c r="G53" s="33">
        <f t="shared" si="0"/>
        <v>450</v>
      </c>
      <c r="H53" s="30">
        <v>10948.6454666667</v>
      </c>
      <c r="I53" s="30">
        <f t="shared" si="1"/>
        <v>2653.19346742144</v>
      </c>
      <c r="J53" s="46">
        <v>0.24233075</v>
      </c>
      <c r="K53" s="47">
        <f t="shared" si="2"/>
        <v>13138.37456</v>
      </c>
      <c r="L53" s="47">
        <f t="shared" si="3"/>
        <v>2960.96390964233</v>
      </c>
      <c r="M53" s="48">
        <f t="shared" si="4"/>
        <v>0.2253675975</v>
      </c>
      <c r="N53" s="14">
        <v>12492.55</v>
      </c>
      <c r="O53" s="14">
        <v>2317.36</v>
      </c>
      <c r="P53" s="65">
        <f t="shared" si="9"/>
        <v>1.14101329137323</v>
      </c>
      <c r="Q53" s="65">
        <f t="shared" si="10"/>
        <v>0.873422925412286</v>
      </c>
      <c r="R53" s="65">
        <f t="shared" si="11"/>
        <v>0.950844409477697</v>
      </c>
      <c r="S53" s="65">
        <f t="shared" si="12"/>
        <v>0.782637029939323</v>
      </c>
      <c r="T53" s="69"/>
      <c r="U53" s="67">
        <v>150</v>
      </c>
      <c r="V53" s="70"/>
      <c r="W53" t="s">
        <v>366</v>
      </c>
    </row>
    <row r="54" hidden="1" spans="1:23">
      <c r="A54" s="26">
        <v>53</v>
      </c>
      <c r="B54" s="26">
        <v>716</v>
      </c>
      <c r="C54" s="27" t="s">
        <v>127</v>
      </c>
      <c r="D54" s="27" t="s">
        <v>27</v>
      </c>
      <c r="E54" s="28" t="s">
        <v>71</v>
      </c>
      <c r="F54" s="29">
        <v>150</v>
      </c>
      <c r="G54" s="28">
        <f t="shared" si="0"/>
        <v>450</v>
      </c>
      <c r="H54" s="30">
        <v>10908.6134333333</v>
      </c>
      <c r="I54" s="30">
        <f t="shared" si="1"/>
        <v>3013.45809935123</v>
      </c>
      <c r="J54" s="46">
        <v>0.27624575</v>
      </c>
      <c r="K54" s="47">
        <f t="shared" si="2"/>
        <v>13090.33612</v>
      </c>
      <c r="L54" s="47">
        <f t="shared" si="3"/>
        <v>3363.01923887598</v>
      </c>
      <c r="M54" s="48">
        <f t="shared" si="4"/>
        <v>0.2569085475</v>
      </c>
      <c r="N54" s="14">
        <v>11314.33</v>
      </c>
      <c r="O54" s="14">
        <v>2600.54</v>
      </c>
      <c r="P54" s="61">
        <f t="shared" si="9"/>
        <v>1.03719231313367</v>
      </c>
      <c r="Q54" s="61">
        <f t="shared" si="10"/>
        <v>0.862975330753685</v>
      </c>
      <c r="R54" s="61">
        <f t="shared" si="11"/>
        <v>0.86432692761139</v>
      </c>
      <c r="S54" s="61">
        <f t="shared" si="12"/>
        <v>0.773275385980003</v>
      </c>
      <c r="T54" s="62"/>
      <c r="U54" s="63">
        <v>150</v>
      </c>
      <c r="V54" s="64"/>
      <c r="W54" t="s">
        <v>366</v>
      </c>
    </row>
    <row r="55" hidden="1" spans="1:23">
      <c r="A55" s="26">
        <v>54</v>
      </c>
      <c r="B55" s="26">
        <v>359</v>
      </c>
      <c r="C55" s="27" t="s">
        <v>90</v>
      </c>
      <c r="D55" s="27" t="s">
        <v>41</v>
      </c>
      <c r="E55" s="28" t="s">
        <v>71</v>
      </c>
      <c r="F55" s="29">
        <v>150</v>
      </c>
      <c r="G55" s="28">
        <f t="shared" si="0"/>
        <v>450</v>
      </c>
      <c r="H55" s="30">
        <v>11000</v>
      </c>
      <c r="I55" s="30">
        <f t="shared" si="1"/>
        <v>2959.649</v>
      </c>
      <c r="J55" s="46">
        <v>0.269059</v>
      </c>
      <c r="K55" s="47">
        <f t="shared" si="2"/>
        <v>13200</v>
      </c>
      <c r="L55" s="47">
        <f t="shared" si="3"/>
        <v>3302.968284</v>
      </c>
      <c r="M55" s="48">
        <f t="shared" si="4"/>
        <v>0.25022487</v>
      </c>
      <c r="N55" s="14">
        <v>11111.75</v>
      </c>
      <c r="O55" s="14">
        <v>2354.57</v>
      </c>
      <c r="P55" s="61">
        <f t="shared" si="9"/>
        <v>1.01015909090909</v>
      </c>
      <c r="Q55" s="61">
        <f t="shared" si="10"/>
        <v>0.795557175867814</v>
      </c>
      <c r="R55" s="61">
        <f t="shared" si="11"/>
        <v>0.841799242424242</v>
      </c>
      <c r="S55" s="61">
        <f t="shared" si="12"/>
        <v>0.712864852928149</v>
      </c>
      <c r="T55" s="62"/>
      <c r="U55" s="63">
        <v>150</v>
      </c>
      <c r="V55" s="64"/>
      <c r="W55" t="s">
        <v>366</v>
      </c>
    </row>
    <row r="56" hidden="1" spans="1:23">
      <c r="A56" s="26">
        <v>55</v>
      </c>
      <c r="B56" s="26">
        <v>351</v>
      </c>
      <c r="C56" s="27" t="s">
        <v>70</v>
      </c>
      <c r="D56" s="27" t="s">
        <v>38</v>
      </c>
      <c r="E56" s="28" t="s">
        <v>71</v>
      </c>
      <c r="F56" s="29">
        <v>150</v>
      </c>
      <c r="G56" s="28">
        <f t="shared" si="0"/>
        <v>450</v>
      </c>
      <c r="H56" s="30">
        <v>12000</v>
      </c>
      <c r="I56" s="30">
        <f t="shared" si="1"/>
        <v>3241.305</v>
      </c>
      <c r="J56" s="46">
        <v>0.27010875</v>
      </c>
      <c r="K56" s="47">
        <f t="shared" si="2"/>
        <v>14400</v>
      </c>
      <c r="L56" s="47">
        <f t="shared" si="3"/>
        <v>3617.29638</v>
      </c>
      <c r="M56" s="48">
        <f t="shared" si="4"/>
        <v>0.2512011375</v>
      </c>
      <c r="N56" s="14">
        <v>16811.38</v>
      </c>
      <c r="O56" s="14">
        <v>4272.43</v>
      </c>
      <c r="P56" s="49">
        <f t="shared" si="9"/>
        <v>1.40094833333333</v>
      </c>
      <c r="Q56" s="61">
        <f t="shared" si="10"/>
        <v>1.31812032499256</v>
      </c>
      <c r="R56" s="61">
        <f t="shared" si="11"/>
        <v>1.16745694444444</v>
      </c>
      <c r="S56" s="61">
        <f t="shared" si="12"/>
        <v>1.18111140232308</v>
      </c>
      <c r="T56" s="62">
        <v>150</v>
      </c>
      <c r="U56" s="63">
        <v>150</v>
      </c>
      <c r="V56" s="64" t="s">
        <v>365</v>
      </c>
      <c r="W56" t="s">
        <v>366</v>
      </c>
    </row>
    <row r="57" hidden="1" spans="1:23">
      <c r="A57" s="31">
        <v>56</v>
      </c>
      <c r="B57" s="31">
        <v>103199</v>
      </c>
      <c r="C57" s="32" t="s">
        <v>108</v>
      </c>
      <c r="D57" s="32" t="s">
        <v>41</v>
      </c>
      <c r="E57" s="33" t="s">
        <v>62</v>
      </c>
      <c r="F57" s="34">
        <v>150</v>
      </c>
      <c r="G57" s="33">
        <f t="shared" si="0"/>
        <v>450</v>
      </c>
      <c r="H57" s="30">
        <v>10892.5629266667</v>
      </c>
      <c r="I57" s="30">
        <f t="shared" si="1"/>
        <v>2607.05868855719</v>
      </c>
      <c r="J57" s="46">
        <v>0.239343</v>
      </c>
      <c r="K57" s="47">
        <f t="shared" si="2"/>
        <v>13071.075512</v>
      </c>
      <c r="L57" s="47">
        <f t="shared" si="3"/>
        <v>2909.47749642982</v>
      </c>
      <c r="M57" s="48">
        <f t="shared" si="4"/>
        <v>0.22258899</v>
      </c>
      <c r="N57" s="14">
        <v>11319.16</v>
      </c>
      <c r="O57" s="14">
        <v>1716.78</v>
      </c>
      <c r="P57" s="65">
        <f t="shared" si="9"/>
        <v>1.03916406783283</v>
      </c>
      <c r="Q57" s="65">
        <f t="shared" si="10"/>
        <v>0.65851221820791</v>
      </c>
      <c r="R57" s="65">
        <f t="shared" si="11"/>
        <v>0.865970056527358</v>
      </c>
      <c r="S57" s="65">
        <f t="shared" si="12"/>
        <v>0.590064711655834</v>
      </c>
      <c r="T57" s="69"/>
      <c r="U57" s="67">
        <v>150</v>
      </c>
      <c r="V57" s="70"/>
      <c r="W57" t="s">
        <v>366</v>
      </c>
    </row>
    <row r="58" hidden="1" spans="1:23">
      <c r="A58" s="31">
        <v>57</v>
      </c>
      <c r="B58" s="31">
        <v>539</v>
      </c>
      <c r="C58" s="32" t="s">
        <v>61</v>
      </c>
      <c r="D58" s="32" t="s">
        <v>27</v>
      </c>
      <c r="E58" s="33" t="s">
        <v>62</v>
      </c>
      <c r="F58" s="34">
        <v>150</v>
      </c>
      <c r="G58" s="33">
        <f t="shared" si="0"/>
        <v>450</v>
      </c>
      <c r="H58" s="30">
        <v>10006.681014</v>
      </c>
      <c r="I58" s="30">
        <f t="shared" si="1"/>
        <v>2244.73370844403</v>
      </c>
      <c r="J58" s="46">
        <v>0.2243235</v>
      </c>
      <c r="K58" s="47">
        <f t="shared" si="2"/>
        <v>12008.0172168</v>
      </c>
      <c r="L58" s="47">
        <f t="shared" si="3"/>
        <v>2505.12281862354</v>
      </c>
      <c r="M58" s="48">
        <f t="shared" si="4"/>
        <v>0.208620855</v>
      </c>
      <c r="N58" s="14">
        <v>11152.35</v>
      </c>
      <c r="O58" s="14">
        <v>2407.44</v>
      </c>
      <c r="P58" s="52">
        <f t="shared" si="9"/>
        <v>1.11449040739853</v>
      </c>
      <c r="Q58" s="65">
        <f t="shared" si="10"/>
        <v>1.07248356049714</v>
      </c>
      <c r="R58" s="65">
        <f t="shared" si="11"/>
        <v>0.928742006165442</v>
      </c>
      <c r="S58" s="65">
        <f t="shared" si="12"/>
        <v>0.961006774639013</v>
      </c>
      <c r="T58" s="69">
        <v>150</v>
      </c>
      <c r="U58" s="67">
        <v>150</v>
      </c>
      <c r="V58" s="70" t="s">
        <v>365</v>
      </c>
      <c r="W58" t="s">
        <v>366</v>
      </c>
    </row>
    <row r="59" hidden="1" spans="1:23">
      <c r="A59" s="31">
        <v>58</v>
      </c>
      <c r="B59" s="31">
        <v>52</v>
      </c>
      <c r="C59" s="32" t="s">
        <v>117</v>
      </c>
      <c r="D59" s="32" t="s">
        <v>38</v>
      </c>
      <c r="E59" s="33" t="s">
        <v>62</v>
      </c>
      <c r="F59" s="34">
        <v>150</v>
      </c>
      <c r="G59" s="33">
        <f t="shared" si="0"/>
        <v>450</v>
      </c>
      <c r="H59" s="30">
        <v>10612.85355</v>
      </c>
      <c r="I59" s="30">
        <f t="shared" si="1"/>
        <v>2530.68534005186</v>
      </c>
      <c r="J59" s="46">
        <v>0.23845475</v>
      </c>
      <c r="K59" s="47">
        <f t="shared" si="2"/>
        <v>12735.42426</v>
      </c>
      <c r="L59" s="47">
        <f t="shared" si="3"/>
        <v>2824.24483949788</v>
      </c>
      <c r="M59" s="48">
        <f t="shared" si="4"/>
        <v>0.2217629175</v>
      </c>
      <c r="N59" s="14">
        <v>10658.28</v>
      </c>
      <c r="O59" s="14">
        <v>1989.68</v>
      </c>
      <c r="P59" s="65">
        <f t="shared" si="9"/>
        <v>1.0042803238343</v>
      </c>
      <c r="Q59" s="65">
        <f t="shared" si="10"/>
        <v>0.786221806603276</v>
      </c>
      <c r="R59" s="65">
        <f t="shared" si="11"/>
        <v>0.836900269861917</v>
      </c>
      <c r="S59" s="65">
        <f t="shared" si="12"/>
        <v>0.704499826705444</v>
      </c>
      <c r="T59" s="69"/>
      <c r="U59" s="67">
        <v>150</v>
      </c>
      <c r="V59" s="70"/>
      <c r="W59" t="s">
        <v>366</v>
      </c>
    </row>
    <row r="60" hidden="1" spans="1:23">
      <c r="A60" s="26">
        <v>59</v>
      </c>
      <c r="B60" s="26">
        <v>108656</v>
      </c>
      <c r="C60" s="27" t="s">
        <v>114</v>
      </c>
      <c r="D60" s="27" t="s">
        <v>27</v>
      </c>
      <c r="E60" s="28" t="s">
        <v>115</v>
      </c>
      <c r="F60" s="29">
        <v>150</v>
      </c>
      <c r="G60" s="28">
        <f t="shared" si="0"/>
        <v>450</v>
      </c>
      <c r="H60" s="30">
        <v>9731.56028666667</v>
      </c>
      <c r="I60" s="30">
        <f t="shared" si="1"/>
        <v>1717.02433252911</v>
      </c>
      <c r="J60" s="46">
        <v>0.17643875</v>
      </c>
      <c r="K60" s="47">
        <f t="shared" si="2"/>
        <v>11677.872344</v>
      </c>
      <c r="L60" s="47">
        <f t="shared" si="3"/>
        <v>1916.19915510249</v>
      </c>
      <c r="M60" s="48">
        <f t="shared" si="4"/>
        <v>0.1640880375</v>
      </c>
      <c r="N60" s="14">
        <v>9872.23</v>
      </c>
      <c r="O60" s="14">
        <v>1977.72</v>
      </c>
      <c r="P60" s="49">
        <f t="shared" si="9"/>
        <v>1.01445500096486</v>
      </c>
      <c r="Q60" s="61">
        <f t="shared" si="10"/>
        <v>1.15182992024749</v>
      </c>
      <c r="R60" s="61">
        <f t="shared" si="11"/>
        <v>0.845379167470714</v>
      </c>
      <c r="S60" s="61">
        <f t="shared" si="12"/>
        <v>1.0321056633042</v>
      </c>
      <c r="T60" s="62">
        <v>300</v>
      </c>
      <c r="U60" s="63">
        <v>150</v>
      </c>
      <c r="V60" s="64" t="s">
        <v>380</v>
      </c>
      <c r="W60" t="s">
        <v>366</v>
      </c>
    </row>
    <row r="61" hidden="1" spans="1:22">
      <c r="A61" s="26">
        <v>60</v>
      </c>
      <c r="B61" s="26">
        <v>591</v>
      </c>
      <c r="C61" s="27" t="s">
        <v>177</v>
      </c>
      <c r="D61" s="27" t="s">
        <v>27</v>
      </c>
      <c r="E61" s="28" t="s">
        <v>115</v>
      </c>
      <c r="F61" s="29">
        <v>150</v>
      </c>
      <c r="G61" s="28">
        <f t="shared" si="0"/>
        <v>450</v>
      </c>
      <c r="H61" s="30">
        <v>10440.38599</v>
      </c>
      <c r="I61" s="30">
        <f t="shared" si="1"/>
        <v>2651.42737553791</v>
      </c>
      <c r="J61" s="46">
        <v>0.25395875</v>
      </c>
      <c r="K61" s="47">
        <f t="shared" si="2"/>
        <v>12528.463188</v>
      </c>
      <c r="L61" s="47">
        <f t="shared" si="3"/>
        <v>2958.99295110031</v>
      </c>
      <c r="M61" s="48">
        <f t="shared" si="4"/>
        <v>0.2361816375</v>
      </c>
      <c r="N61" s="14">
        <v>6204.38</v>
      </c>
      <c r="O61" s="14">
        <v>1740.73</v>
      </c>
      <c r="P61" s="61">
        <f t="shared" si="9"/>
        <v>0.594267300647952</v>
      </c>
      <c r="Q61" s="61">
        <f t="shared" si="10"/>
        <v>0.65652561939278</v>
      </c>
      <c r="R61" s="61">
        <f t="shared" si="11"/>
        <v>0.49522275053996</v>
      </c>
      <c r="S61" s="61">
        <f t="shared" si="12"/>
        <v>0.588284605190663</v>
      </c>
      <c r="T61" s="62"/>
      <c r="U61" s="63">
        <v>0</v>
      </c>
      <c r="V61" s="64"/>
    </row>
    <row r="62" hidden="1" spans="1:22">
      <c r="A62" s="26">
        <v>61</v>
      </c>
      <c r="B62" s="26">
        <v>347</v>
      </c>
      <c r="C62" s="27" t="s">
        <v>163</v>
      </c>
      <c r="D62" s="27" t="s">
        <v>41</v>
      </c>
      <c r="E62" s="28" t="s">
        <v>115</v>
      </c>
      <c r="F62" s="29">
        <v>150</v>
      </c>
      <c r="G62" s="28">
        <f t="shared" si="0"/>
        <v>450</v>
      </c>
      <c r="H62" s="30">
        <v>9519.06754666667</v>
      </c>
      <c r="I62" s="30">
        <f t="shared" si="1"/>
        <v>2355.95731896557</v>
      </c>
      <c r="J62" s="46">
        <v>0.24749875</v>
      </c>
      <c r="K62" s="47">
        <f t="shared" si="2"/>
        <v>11422.881056</v>
      </c>
      <c r="L62" s="47">
        <f t="shared" si="3"/>
        <v>2629.24836796557</v>
      </c>
      <c r="M62" s="48">
        <f t="shared" si="4"/>
        <v>0.2301738375</v>
      </c>
      <c r="N62" s="14">
        <v>8214.21</v>
      </c>
      <c r="O62" s="14">
        <v>1558.48</v>
      </c>
      <c r="P62" s="61">
        <f t="shared" si="9"/>
        <v>0.862921705275261</v>
      </c>
      <c r="Q62" s="61">
        <f t="shared" si="10"/>
        <v>0.661506041494963</v>
      </c>
      <c r="R62" s="61">
        <f t="shared" si="11"/>
        <v>0.719101421062718</v>
      </c>
      <c r="S62" s="61">
        <f t="shared" si="12"/>
        <v>0.592747349009825</v>
      </c>
      <c r="T62" s="62"/>
      <c r="U62" s="63">
        <v>0</v>
      </c>
      <c r="V62" s="64"/>
    </row>
    <row r="63" hidden="1" spans="1:22">
      <c r="A63" s="31">
        <v>62</v>
      </c>
      <c r="B63" s="31">
        <v>106569</v>
      </c>
      <c r="C63" s="32" t="s">
        <v>112</v>
      </c>
      <c r="D63" s="32" t="s">
        <v>41</v>
      </c>
      <c r="E63" s="33" t="s">
        <v>30</v>
      </c>
      <c r="F63" s="34">
        <v>150</v>
      </c>
      <c r="G63" s="33">
        <f t="shared" si="0"/>
        <v>450</v>
      </c>
      <c r="H63" s="30">
        <v>9624.005958</v>
      </c>
      <c r="I63" s="30">
        <f t="shared" si="1"/>
        <v>2165.88494684939</v>
      </c>
      <c r="J63" s="46">
        <v>0.22505025</v>
      </c>
      <c r="K63" s="47">
        <f t="shared" si="2"/>
        <v>11548.8071496</v>
      </c>
      <c r="L63" s="47">
        <f t="shared" si="3"/>
        <v>2417.12760068392</v>
      </c>
      <c r="M63" s="48">
        <f t="shared" si="4"/>
        <v>0.2092967325</v>
      </c>
      <c r="N63" s="14">
        <v>7219.06</v>
      </c>
      <c r="O63" s="14">
        <v>1567.86</v>
      </c>
      <c r="P63" s="65">
        <f t="shared" si="9"/>
        <v>0.750109676937505</v>
      </c>
      <c r="Q63" s="65">
        <f t="shared" si="10"/>
        <v>0.723888866895119</v>
      </c>
      <c r="R63" s="65">
        <f t="shared" si="11"/>
        <v>0.625091397447921</v>
      </c>
      <c r="S63" s="65">
        <f t="shared" si="12"/>
        <v>0.648645938078063</v>
      </c>
      <c r="T63" s="69"/>
      <c r="U63" s="67">
        <v>0</v>
      </c>
      <c r="V63" s="70"/>
    </row>
    <row r="64" hidden="1" spans="1:23">
      <c r="A64" s="31">
        <v>63</v>
      </c>
      <c r="B64" s="31">
        <v>721</v>
      </c>
      <c r="C64" s="32" t="s">
        <v>29</v>
      </c>
      <c r="D64" s="32" t="s">
        <v>27</v>
      </c>
      <c r="E64" s="33" t="s">
        <v>30</v>
      </c>
      <c r="F64" s="34">
        <v>150</v>
      </c>
      <c r="G64" s="33">
        <f t="shared" si="0"/>
        <v>450</v>
      </c>
      <c r="H64" s="30">
        <v>9501.32598</v>
      </c>
      <c r="I64" s="30">
        <f t="shared" si="1"/>
        <v>2666.13145327537</v>
      </c>
      <c r="J64" s="46">
        <v>0.28060625</v>
      </c>
      <c r="K64" s="47">
        <f t="shared" si="2"/>
        <v>11401.591176</v>
      </c>
      <c r="L64" s="47">
        <f t="shared" si="3"/>
        <v>2975.40270185532</v>
      </c>
      <c r="M64" s="48">
        <f t="shared" si="4"/>
        <v>0.2609638125</v>
      </c>
      <c r="N64" s="14">
        <v>11180.58</v>
      </c>
      <c r="O64" s="14">
        <v>3036.79</v>
      </c>
      <c r="P64" s="52">
        <f t="shared" si="9"/>
        <v>1.17673891239336</v>
      </c>
      <c r="Q64" s="65">
        <f t="shared" si="10"/>
        <v>1.13902485800888</v>
      </c>
      <c r="R64" s="65">
        <f t="shared" si="11"/>
        <v>0.980615760327802</v>
      </c>
      <c r="S64" s="65">
        <f t="shared" si="12"/>
        <v>1.02063159319792</v>
      </c>
      <c r="T64" s="69">
        <v>150</v>
      </c>
      <c r="U64" s="67">
        <v>150</v>
      </c>
      <c r="V64" s="70" t="s">
        <v>381</v>
      </c>
      <c r="W64" t="s">
        <v>366</v>
      </c>
    </row>
    <row r="65" hidden="1" spans="1:23">
      <c r="A65" s="31">
        <v>64</v>
      </c>
      <c r="B65" s="31">
        <v>102935</v>
      </c>
      <c r="C65" s="32" t="s">
        <v>141</v>
      </c>
      <c r="D65" s="32" t="s">
        <v>50</v>
      </c>
      <c r="E65" s="33" t="s">
        <v>30</v>
      </c>
      <c r="F65" s="34">
        <v>150</v>
      </c>
      <c r="G65" s="33">
        <f t="shared" si="0"/>
        <v>450</v>
      </c>
      <c r="H65" s="30">
        <v>9497.88903333333</v>
      </c>
      <c r="I65" s="30">
        <f t="shared" si="1"/>
        <v>2580.03507068177</v>
      </c>
      <c r="J65" s="46">
        <v>0.271643</v>
      </c>
      <c r="K65" s="47">
        <f t="shared" si="2"/>
        <v>11397.46684</v>
      </c>
      <c r="L65" s="47">
        <f t="shared" si="3"/>
        <v>2879.31913888085</v>
      </c>
      <c r="M65" s="48">
        <f t="shared" si="4"/>
        <v>0.25262799</v>
      </c>
      <c r="N65" s="14">
        <v>9780.51</v>
      </c>
      <c r="O65" s="14">
        <v>2669.83</v>
      </c>
      <c r="P65" s="65">
        <f t="shared" si="9"/>
        <v>1.02975618747227</v>
      </c>
      <c r="Q65" s="65">
        <f t="shared" si="10"/>
        <v>1.0348037630723</v>
      </c>
      <c r="R65" s="65">
        <f t="shared" si="11"/>
        <v>0.85813015622689</v>
      </c>
      <c r="S65" s="65">
        <f t="shared" si="12"/>
        <v>0.927243515297761</v>
      </c>
      <c r="T65" s="69"/>
      <c r="U65" s="67">
        <v>150</v>
      </c>
      <c r="V65" s="70"/>
      <c r="W65" t="s">
        <v>366</v>
      </c>
    </row>
    <row r="66" hidden="1" spans="1:22">
      <c r="A66" s="26">
        <v>65</v>
      </c>
      <c r="B66" s="26">
        <v>704</v>
      </c>
      <c r="C66" s="27" t="s">
        <v>172</v>
      </c>
      <c r="D66" s="27" t="s">
        <v>38</v>
      </c>
      <c r="E66" s="28" t="s">
        <v>107</v>
      </c>
      <c r="F66" s="29">
        <v>150</v>
      </c>
      <c r="G66" s="28">
        <f t="shared" ref="G66:G113" si="13">F66*3</f>
        <v>450</v>
      </c>
      <c r="H66" s="30">
        <v>10212.78936</v>
      </c>
      <c r="I66" s="30">
        <f t="shared" ref="I66:I113" si="14">H66*J66</f>
        <v>2362.7160524493</v>
      </c>
      <c r="J66" s="46">
        <v>0.23134875</v>
      </c>
      <c r="K66" s="47">
        <f t="shared" ref="K66:K113" si="15">H66*1.2</f>
        <v>12255.347232</v>
      </c>
      <c r="L66" s="47">
        <f t="shared" ref="L66:L113" si="16">K66*M66</f>
        <v>2636.79111453342</v>
      </c>
      <c r="M66" s="48">
        <f t="shared" ref="M66:M114" si="17">J66*0.93</f>
        <v>0.2151543375</v>
      </c>
      <c r="N66" s="14">
        <v>5184.07</v>
      </c>
      <c r="O66" s="14">
        <v>1168.01</v>
      </c>
      <c r="P66" s="61">
        <f t="shared" si="9"/>
        <v>0.507605690988226</v>
      </c>
      <c r="Q66" s="61">
        <f t="shared" si="10"/>
        <v>0.494350558455464</v>
      </c>
      <c r="R66" s="61">
        <f t="shared" si="11"/>
        <v>0.423004742490188</v>
      </c>
      <c r="S66" s="61">
        <f t="shared" si="12"/>
        <v>0.44296645022891</v>
      </c>
      <c r="T66" s="62"/>
      <c r="U66" s="63">
        <v>0</v>
      </c>
      <c r="V66" s="64"/>
    </row>
    <row r="67" hidden="1" spans="1:22">
      <c r="A67" s="26">
        <v>66</v>
      </c>
      <c r="B67" s="26">
        <v>106066</v>
      </c>
      <c r="C67" s="27" t="s">
        <v>154</v>
      </c>
      <c r="D67" s="27" t="s">
        <v>119</v>
      </c>
      <c r="E67" s="28" t="s">
        <v>107</v>
      </c>
      <c r="F67" s="29">
        <v>150</v>
      </c>
      <c r="G67" s="28">
        <f t="shared" si="13"/>
        <v>450</v>
      </c>
      <c r="H67" s="30">
        <v>10000</v>
      </c>
      <c r="I67" s="30">
        <f t="shared" si="14"/>
        <v>2847.245</v>
      </c>
      <c r="J67" s="46">
        <v>0.2847245</v>
      </c>
      <c r="K67" s="47">
        <f t="shared" si="15"/>
        <v>12000</v>
      </c>
      <c r="L67" s="47">
        <f t="shared" si="16"/>
        <v>3177.52542</v>
      </c>
      <c r="M67" s="48">
        <f t="shared" si="17"/>
        <v>0.264793785</v>
      </c>
      <c r="N67" s="14">
        <v>8145.7</v>
      </c>
      <c r="O67" s="14">
        <v>2336.92</v>
      </c>
      <c r="P67" s="61">
        <f t="shared" ref="P67:P98" si="18">N67/H67</f>
        <v>0.81457</v>
      </c>
      <c r="Q67" s="61">
        <f t="shared" ref="Q67:Q98" si="19">O67/I67</f>
        <v>0.820765336316334</v>
      </c>
      <c r="R67" s="61">
        <f t="shared" ref="R67:R98" si="20">N67/K67</f>
        <v>0.678808333333333</v>
      </c>
      <c r="S67" s="61">
        <f t="shared" ref="S67:S98" si="21">O67/L67</f>
        <v>0.735452810319296</v>
      </c>
      <c r="T67" s="62"/>
      <c r="U67" s="63">
        <v>0</v>
      </c>
      <c r="V67" s="64"/>
    </row>
    <row r="68" hidden="1" spans="1:23">
      <c r="A68" s="26">
        <v>67</v>
      </c>
      <c r="B68" s="26">
        <v>587</v>
      </c>
      <c r="C68" s="27" t="s">
        <v>106</v>
      </c>
      <c r="D68" s="27" t="s">
        <v>38</v>
      </c>
      <c r="E68" s="28" t="s">
        <v>107</v>
      </c>
      <c r="F68" s="29">
        <v>150</v>
      </c>
      <c r="G68" s="28">
        <f t="shared" si="13"/>
        <v>450</v>
      </c>
      <c r="H68" s="30">
        <v>10561.6677166667</v>
      </c>
      <c r="I68" s="30">
        <f t="shared" si="14"/>
        <v>2502.27559626653</v>
      </c>
      <c r="J68" s="46">
        <v>0.2369205</v>
      </c>
      <c r="K68" s="47">
        <f t="shared" si="15"/>
        <v>12674.00126</v>
      </c>
      <c r="L68" s="47">
        <f t="shared" si="16"/>
        <v>2792.53956543345</v>
      </c>
      <c r="M68" s="48">
        <f t="shared" si="17"/>
        <v>0.220336065</v>
      </c>
      <c r="N68" s="14">
        <v>10696.32</v>
      </c>
      <c r="O68" s="14">
        <v>2732.59</v>
      </c>
      <c r="P68" s="49">
        <f t="shared" si="18"/>
        <v>1.01274914975036</v>
      </c>
      <c r="Q68" s="61">
        <f t="shared" si="19"/>
        <v>1.09204198133775</v>
      </c>
      <c r="R68" s="61">
        <f t="shared" si="20"/>
        <v>0.843957624791967</v>
      </c>
      <c r="S68" s="61">
        <f t="shared" si="21"/>
        <v>0.978532241342069</v>
      </c>
      <c r="T68" s="62">
        <v>300</v>
      </c>
      <c r="U68" s="63">
        <v>150</v>
      </c>
      <c r="V68" s="64" t="s">
        <v>382</v>
      </c>
      <c r="W68" t="s">
        <v>366</v>
      </c>
    </row>
    <row r="69" hidden="1" spans="1:22">
      <c r="A69" s="31">
        <v>68</v>
      </c>
      <c r="B69" s="31">
        <v>743</v>
      </c>
      <c r="C69" s="32" t="s">
        <v>113</v>
      </c>
      <c r="D69" s="32" t="s">
        <v>34</v>
      </c>
      <c r="E69" s="33" t="s">
        <v>80</v>
      </c>
      <c r="F69" s="34">
        <v>100</v>
      </c>
      <c r="G69" s="33">
        <f t="shared" si="13"/>
        <v>300</v>
      </c>
      <c r="H69" s="30">
        <v>9877.76416</v>
      </c>
      <c r="I69" s="30">
        <f t="shared" si="14"/>
        <v>2278.02972610752</v>
      </c>
      <c r="J69" s="46">
        <v>0.230622</v>
      </c>
      <c r="K69" s="47">
        <f t="shared" si="15"/>
        <v>11853.316992</v>
      </c>
      <c r="L69" s="47">
        <f t="shared" si="16"/>
        <v>2542.28117433599</v>
      </c>
      <c r="M69" s="48">
        <f t="shared" si="17"/>
        <v>0.21447846</v>
      </c>
      <c r="N69" s="14">
        <v>7206.11</v>
      </c>
      <c r="O69" s="14">
        <v>1419.87</v>
      </c>
      <c r="P69" s="65">
        <f t="shared" si="18"/>
        <v>0.72952845231729</v>
      </c>
      <c r="Q69" s="65">
        <f t="shared" si="19"/>
        <v>0.623288618110413</v>
      </c>
      <c r="R69" s="65">
        <f t="shared" si="20"/>
        <v>0.607940376931075</v>
      </c>
      <c r="S69" s="65">
        <f t="shared" si="21"/>
        <v>0.558502345977074</v>
      </c>
      <c r="T69" s="69"/>
      <c r="U69" s="67">
        <v>0</v>
      </c>
      <c r="V69" s="70"/>
    </row>
    <row r="70" hidden="1" spans="1:23">
      <c r="A70" s="31">
        <v>69</v>
      </c>
      <c r="B70" s="31">
        <v>102564</v>
      </c>
      <c r="C70" s="32" t="s">
        <v>122</v>
      </c>
      <c r="D70" s="32" t="s">
        <v>27</v>
      </c>
      <c r="E70" s="33" t="s">
        <v>80</v>
      </c>
      <c r="F70" s="34">
        <v>100</v>
      </c>
      <c r="G70" s="33">
        <f t="shared" si="13"/>
        <v>300</v>
      </c>
      <c r="H70" s="30">
        <v>10408.030975</v>
      </c>
      <c r="I70" s="30">
        <f t="shared" si="14"/>
        <v>2718.85090148309</v>
      </c>
      <c r="J70" s="46">
        <v>0.26122625</v>
      </c>
      <c r="K70" s="47">
        <f t="shared" si="15"/>
        <v>12489.63717</v>
      </c>
      <c r="L70" s="47">
        <f t="shared" si="16"/>
        <v>3034.23760605513</v>
      </c>
      <c r="M70" s="48">
        <f t="shared" si="17"/>
        <v>0.2429404125</v>
      </c>
      <c r="N70" s="14">
        <v>11268.42</v>
      </c>
      <c r="O70" s="14">
        <v>2625.23</v>
      </c>
      <c r="P70" s="52">
        <f t="shared" si="18"/>
        <v>1.08266587859574</v>
      </c>
      <c r="Q70" s="65">
        <f t="shared" si="19"/>
        <v>0.965566003846691</v>
      </c>
      <c r="R70" s="65">
        <f t="shared" si="20"/>
        <v>0.902221565496446</v>
      </c>
      <c r="S70" s="65">
        <f t="shared" si="21"/>
        <v>0.865202512407429</v>
      </c>
      <c r="T70" s="69">
        <v>200</v>
      </c>
      <c r="U70" s="67">
        <v>100</v>
      </c>
      <c r="V70" s="70" t="s">
        <v>383</v>
      </c>
      <c r="W70" t="s">
        <v>366</v>
      </c>
    </row>
    <row r="71" hidden="1" spans="1:22">
      <c r="A71" s="31">
        <v>70</v>
      </c>
      <c r="B71" s="31">
        <v>107658</v>
      </c>
      <c r="C71" s="32" t="s">
        <v>79</v>
      </c>
      <c r="D71" s="32" t="s">
        <v>41</v>
      </c>
      <c r="E71" s="33" t="s">
        <v>80</v>
      </c>
      <c r="F71" s="34">
        <v>100</v>
      </c>
      <c r="G71" s="33">
        <f t="shared" si="13"/>
        <v>300</v>
      </c>
      <c r="H71" s="30">
        <v>9247.76292666667</v>
      </c>
      <c r="I71" s="30">
        <f t="shared" si="14"/>
        <v>1957.99647729289</v>
      </c>
      <c r="J71" s="46">
        <v>0.2117265</v>
      </c>
      <c r="K71" s="47">
        <f t="shared" si="15"/>
        <v>11097.315512</v>
      </c>
      <c r="L71" s="47">
        <f t="shared" si="16"/>
        <v>2185.12406865887</v>
      </c>
      <c r="M71" s="48">
        <f t="shared" si="17"/>
        <v>0.196905645</v>
      </c>
      <c r="N71" s="14">
        <v>7275.86</v>
      </c>
      <c r="O71" s="14">
        <v>1295.07</v>
      </c>
      <c r="P71" s="65">
        <f t="shared" si="18"/>
        <v>0.786769736388837</v>
      </c>
      <c r="Q71" s="65">
        <f t="shared" si="19"/>
        <v>0.661426113386349</v>
      </c>
      <c r="R71" s="65">
        <f t="shared" si="20"/>
        <v>0.655641446990698</v>
      </c>
      <c r="S71" s="65">
        <f t="shared" si="21"/>
        <v>0.592675728840814</v>
      </c>
      <c r="T71" s="69"/>
      <c r="U71" s="67">
        <v>0</v>
      </c>
      <c r="V71" s="70"/>
    </row>
    <row r="72" hidden="1" spans="1:22">
      <c r="A72" s="26">
        <v>71</v>
      </c>
      <c r="B72" s="26">
        <v>105267</v>
      </c>
      <c r="C72" s="27" t="s">
        <v>140</v>
      </c>
      <c r="D72" s="27" t="s">
        <v>41</v>
      </c>
      <c r="E72" s="28" t="s">
        <v>111</v>
      </c>
      <c r="F72" s="29">
        <v>100</v>
      </c>
      <c r="G72" s="28">
        <f t="shared" si="13"/>
        <v>300</v>
      </c>
      <c r="H72" s="30">
        <v>9221.40500666667</v>
      </c>
      <c r="I72" s="30">
        <f t="shared" si="14"/>
        <v>2214.5250230535</v>
      </c>
      <c r="J72" s="46">
        <v>0.2401505</v>
      </c>
      <c r="K72" s="47">
        <f t="shared" si="15"/>
        <v>11065.686008</v>
      </c>
      <c r="L72" s="47">
        <f t="shared" si="16"/>
        <v>2471.40992572771</v>
      </c>
      <c r="M72" s="48">
        <f t="shared" si="17"/>
        <v>0.223339965</v>
      </c>
      <c r="N72" s="14">
        <v>7662.11</v>
      </c>
      <c r="O72" s="14">
        <v>185.67</v>
      </c>
      <c r="P72" s="61">
        <f t="shared" si="18"/>
        <v>0.830904834400032</v>
      </c>
      <c r="Q72" s="61">
        <f t="shared" si="19"/>
        <v>0.0838419065339748</v>
      </c>
      <c r="R72" s="61">
        <f t="shared" si="20"/>
        <v>0.692420695333361</v>
      </c>
      <c r="S72" s="61">
        <f t="shared" si="21"/>
        <v>0.0751271563924504</v>
      </c>
      <c r="T72" s="62"/>
      <c r="U72" s="63">
        <v>0</v>
      </c>
      <c r="V72" s="64"/>
    </row>
    <row r="73" hidden="1" spans="1:22">
      <c r="A73" s="26">
        <v>72</v>
      </c>
      <c r="B73" s="26">
        <v>102565</v>
      </c>
      <c r="C73" s="27" t="s">
        <v>155</v>
      </c>
      <c r="D73" s="27" t="s">
        <v>41</v>
      </c>
      <c r="E73" s="28" t="s">
        <v>111</v>
      </c>
      <c r="F73" s="29">
        <v>100</v>
      </c>
      <c r="G73" s="28">
        <f t="shared" si="13"/>
        <v>300</v>
      </c>
      <c r="H73" s="30">
        <v>9761.51106666667</v>
      </c>
      <c r="I73" s="30">
        <f t="shared" si="14"/>
        <v>2359.9966037882</v>
      </c>
      <c r="J73" s="46">
        <v>0.2417655</v>
      </c>
      <c r="K73" s="47">
        <f t="shared" si="15"/>
        <v>11713.81328</v>
      </c>
      <c r="L73" s="47">
        <f t="shared" si="16"/>
        <v>2633.75620982763</v>
      </c>
      <c r="M73" s="48">
        <f t="shared" si="17"/>
        <v>0.224841915</v>
      </c>
      <c r="N73" s="14">
        <v>7889.99</v>
      </c>
      <c r="O73" s="14">
        <v>2394.17</v>
      </c>
      <c r="P73" s="61">
        <f t="shared" si="18"/>
        <v>0.808275475601571</v>
      </c>
      <c r="Q73" s="61">
        <f t="shared" si="19"/>
        <v>1.01448027347029</v>
      </c>
      <c r="R73" s="61">
        <f t="shared" si="20"/>
        <v>0.673562896334643</v>
      </c>
      <c r="S73" s="61">
        <f t="shared" si="21"/>
        <v>0.909032503109576</v>
      </c>
      <c r="T73" s="62"/>
      <c r="U73" s="63">
        <v>0</v>
      </c>
      <c r="V73" s="64"/>
    </row>
    <row r="74" hidden="1" spans="1:23">
      <c r="A74" s="26">
        <v>73</v>
      </c>
      <c r="B74" s="26">
        <v>104428</v>
      </c>
      <c r="C74" s="27" t="s">
        <v>110</v>
      </c>
      <c r="D74" s="27" t="s">
        <v>38</v>
      </c>
      <c r="E74" s="28" t="s">
        <v>111</v>
      </c>
      <c r="F74" s="29">
        <v>100</v>
      </c>
      <c r="G74" s="28">
        <f t="shared" si="13"/>
        <v>300</v>
      </c>
      <c r="H74" s="30">
        <v>11249.9608333333</v>
      </c>
      <c r="I74" s="30">
        <f t="shared" si="14"/>
        <v>2618.10776007458</v>
      </c>
      <c r="J74" s="46">
        <v>0.2327215</v>
      </c>
      <c r="K74" s="47">
        <f t="shared" si="15"/>
        <v>13499.953</v>
      </c>
      <c r="L74" s="47">
        <f t="shared" si="16"/>
        <v>2921.80826024323</v>
      </c>
      <c r="M74" s="48">
        <f t="shared" si="17"/>
        <v>0.216430995</v>
      </c>
      <c r="N74" s="14">
        <v>11523.67</v>
      </c>
      <c r="O74" s="14">
        <v>2774.04</v>
      </c>
      <c r="P74" s="49">
        <f t="shared" si="18"/>
        <v>1.02432978840741</v>
      </c>
      <c r="Q74" s="61">
        <f t="shared" si="19"/>
        <v>1.05955913744398</v>
      </c>
      <c r="R74" s="61">
        <f t="shared" si="20"/>
        <v>0.853608157006176</v>
      </c>
      <c r="S74" s="61">
        <f t="shared" si="21"/>
        <v>0.949425750397828</v>
      </c>
      <c r="T74" s="62">
        <v>200</v>
      </c>
      <c r="U74" s="63">
        <v>100</v>
      </c>
      <c r="V74" s="64" t="s">
        <v>384</v>
      </c>
      <c r="W74" t="s">
        <v>366</v>
      </c>
    </row>
    <row r="75" spans="1:24">
      <c r="A75" s="31">
        <v>74</v>
      </c>
      <c r="B75" s="31">
        <v>349</v>
      </c>
      <c r="C75" s="32" t="s">
        <v>385</v>
      </c>
      <c r="D75" s="32" t="s">
        <v>50</v>
      </c>
      <c r="E75" s="33" t="s">
        <v>145</v>
      </c>
      <c r="F75" s="34">
        <v>100</v>
      </c>
      <c r="G75" s="33">
        <f t="shared" si="13"/>
        <v>300</v>
      </c>
      <c r="H75" s="30">
        <v>9725.999492</v>
      </c>
      <c r="I75" s="30">
        <f t="shared" si="14"/>
        <v>2637.28743325148</v>
      </c>
      <c r="J75" s="46">
        <v>0.2711585</v>
      </c>
      <c r="K75" s="47">
        <f t="shared" si="15"/>
        <v>11671.1993904</v>
      </c>
      <c r="L75" s="47">
        <f t="shared" si="16"/>
        <v>2943.21277550865</v>
      </c>
      <c r="M75" s="48">
        <f t="shared" si="17"/>
        <v>0.252177405</v>
      </c>
      <c r="N75" s="79">
        <v>8451.9</v>
      </c>
      <c r="O75" s="18">
        <v>2032.25</v>
      </c>
      <c r="P75" s="65">
        <f t="shared" si="18"/>
        <v>0.869000662292035</v>
      </c>
      <c r="Q75" s="65">
        <f t="shared" si="19"/>
        <v>0.770583431436771</v>
      </c>
      <c r="R75" s="65">
        <f t="shared" si="20"/>
        <v>0.724167218576696</v>
      </c>
      <c r="S75" s="65">
        <f t="shared" si="21"/>
        <v>0.690486945731874</v>
      </c>
      <c r="T75" s="69"/>
      <c r="U75" s="67">
        <v>0</v>
      </c>
      <c r="V75" s="70" t="s">
        <v>52</v>
      </c>
      <c r="X75" s="19" t="s">
        <v>367</v>
      </c>
    </row>
    <row r="76" spans="1:22">
      <c r="A76" s="31">
        <v>75</v>
      </c>
      <c r="B76" s="31">
        <v>102479</v>
      </c>
      <c r="C76" s="32" t="s">
        <v>149</v>
      </c>
      <c r="D76" s="32" t="s">
        <v>50</v>
      </c>
      <c r="E76" s="33" t="s">
        <v>145</v>
      </c>
      <c r="F76" s="34">
        <v>100</v>
      </c>
      <c r="G76" s="33">
        <f t="shared" si="13"/>
        <v>300</v>
      </c>
      <c r="H76" s="30">
        <v>9527.85009333333</v>
      </c>
      <c r="I76" s="30">
        <f t="shared" si="14"/>
        <v>2463.53521190741</v>
      </c>
      <c r="J76" s="46">
        <v>0.2585615</v>
      </c>
      <c r="K76" s="47">
        <f t="shared" si="15"/>
        <v>11433.420112</v>
      </c>
      <c r="L76" s="47">
        <f t="shared" si="16"/>
        <v>2749.30529648867</v>
      </c>
      <c r="M76" s="48">
        <f t="shared" si="17"/>
        <v>0.240462195</v>
      </c>
      <c r="N76" s="80">
        <v>10066.41</v>
      </c>
      <c r="O76" s="14">
        <v>2143.14</v>
      </c>
      <c r="P76" s="52">
        <f t="shared" si="18"/>
        <v>1.05652480899584</v>
      </c>
      <c r="Q76" s="65">
        <f t="shared" si="19"/>
        <v>0.869944943202439</v>
      </c>
      <c r="R76" s="65">
        <f t="shared" si="20"/>
        <v>0.880437340829867</v>
      </c>
      <c r="S76" s="65">
        <f t="shared" si="21"/>
        <v>0.779520558425124</v>
      </c>
      <c r="T76" s="69">
        <v>200</v>
      </c>
      <c r="U76" s="67">
        <v>100</v>
      </c>
      <c r="V76" s="70" t="s">
        <v>386</v>
      </c>
    </row>
    <row r="77" spans="1:22">
      <c r="A77" s="31">
        <v>76</v>
      </c>
      <c r="B77" s="31">
        <v>732</v>
      </c>
      <c r="C77" s="32" t="s">
        <v>144</v>
      </c>
      <c r="D77" s="32" t="s">
        <v>27</v>
      </c>
      <c r="E77" s="33" t="s">
        <v>145</v>
      </c>
      <c r="F77" s="34">
        <v>100</v>
      </c>
      <c r="G77" s="33">
        <f t="shared" si="13"/>
        <v>300</v>
      </c>
      <c r="H77" s="30">
        <v>9372.56384</v>
      </c>
      <c r="I77" s="30">
        <f t="shared" si="14"/>
        <v>2166.06042508896</v>
      </c>
      <c r="J77" s="46">
        <v>0.2311065</v>
      </c>
      <c r="K77" s="47">
        <f t="shared" si="15"/>
        <v>11247.076608</v>
      </c>
      <c r="L77" s="47">
        <f t="shared" si="16"/>
        <v>2417.32343439928</v>
      </c>
      <c r="M77" s="48">
        <f t="shared" si="17"/>
        <v>0.214929045</v>
      </c>
      <c r="N77" s="80">
        <v>8067.63</v>
      </c>
      <c r="O77" s="14">
        <v>1996.46</v>
      </c>
      <c r="P77" s="65">
        <f t="shared" si="18"/>
        <v>0.860770877395272</v>
      </c>
      <c r="Q77" s="65">
        <f t="shared" si="19"/>
        <v>0.921700972362304</v>
      </c>
      <c r="R77" s="65">
        <f t="shared" si="20"/>
        <v>0.71730906449606</v>
      </c>
      <c r="S77" s="65">
        <f t="shared" si="21"/>
        <v>0.825896928640057</v>
      </c>
      <c r="T77" s="69"/>
      <c r="U77" s="67">
        <v>0</v>
      </c>
      <c r="V77" s="70" t="s">
        <v>52</v>
      </c>
    </row>
    <row r="78" hidden="1" spans="1:22">
      <c r="A78" s="26">
        <v>77</v>
      </c>
      <c r="B78" s="26">
        <v>740</v>
      </c>
      <c r="C78" s="27" t="s">
        <v>148</v>
      </c>
      <c r="D78" s="27" t="s">
        <v>34</v>
      </c>
      <c r="E78" s="28" t="s">
        <v>86</v>
      </c>
      <c r="F78" s="29">
        <v>100</v>
      </c>
      <c r="G78" s="28">
        <f t="shared" si="13"/>
        <v>300</v>
      </c>
      <c r="H78" s="30">
        <v>7779.23408666667</v>
      </c>
      <c r="I78" s="30">
        <f t="shared" si="14"/>
        <v>2163.42833720426</v>
      </c>
      <c r="J78" s="46">
        <v>0.278103</v>
      </c>
      <c r="K78" s="47">
        <f t="shared" si="15"/>
        <v>9335.080904</v>
      </c>
      <c r="L78" s="47">
        <f t="shared" si="16"/>
        <v>2414.38602431996</v>
      </c>
      <c r="M78" s="48">
        <f t="shared" si="17"/>
        <v>0.25863579</v>
      </c>
      <c r="N78" s="14">
        <v>7417.07</v>
      </c>
      <c r="O78" s="14">
        <v>1392.81</v>
      </c>
      <c r="P78" s="61">
        <f t="shared" si="18"/>
        <v>0.953444762989276</v>
      </c>
      <c r="Q78" s="61">
        <f t="shared" si="19"/>
        <v>0.643797613282578</v>
      </c>
      <c r="R78" s="61">
        <f t="shared" si="20"/>
        <v>0.794537302491064</v>
      </c>
      <c r="S78" s="61">
        <f t="shared" si="21"/>
        <v>0.576879581794424</v>
      </c>
      <c r="T78" s="62"/>
      <c r="U78" s="63">
        <v>0</v>
      </c>
      <c r="V78" s="64"/>
    </row>
    <row r="79" hidden="1" spans="1:23">
      <c r="A79" s="26">
        <v>78</v>
      </c>
      <c r="B79" s="26">
        <v>106399</v>
      </c>
      <c r="C79" s="27" t="s">
        <v>85</v>
      </c>
      <c r="D79" s="27" t="s">
        <v>41</v>
      </c>
      <c r="E79" s="28" t="s">
        <v>86</v>
      </c>
      <c r="F79" s="29">
        <v>100</v>
      </c>
      <c r="G79" s="28">
        <f t="shared" si="13"/>
        <v>300</v>
      </c>
      <c r="H79" s="30">
        <v>8550.49965333333</v>
      </c>
      <c r="I79" s="30">
        <f t="shared" si="14"/>
        <v>1990.57555792022</v>
      </c>
      <c r="J79" s="46">
        <v>0.23280225</v>
      </c>
      <c r="K79" s="47">
        <f t="shared" si="15"/>
        <v>10260.599584</v>
      </c>
      <c r="L79" s="47">
        <f t="shared" si="16"/>
        <v>2221.48232263896</v>
      </c>
      <c r="M79" s="48">
        <f t="shared" si="17"/>
        <v>0.2165060925</v>
      </c>
      <c r="N79" s="14">
        <v>12641.53</v>
      </c>
      <c r="O79" s="14">
        <v>2671.21</v>
      </c>
      <c r="P79" s="49">
        <f t="shared" si="18"/>
        <v>1.47845512104919</v>
      </c>
      <c r="Q79" s="61">
        <f t="shared" si="19"/>
        <v>1.34192846353992</v>
      </c>
      <c r="R79" s="61">
        <f t="shared" si="20"/>
        <v>1.23204593420766</v>
      </c>
      <c r="S79" s="61">
        <f t="shared" si="21"/>
        <v>1.2024448598028</v>
      </c>
      <c r="T79" s="62">
        <v>200</v>
      </c>
      <c r="U79" s="63">
        <v>100</v>
      </c>
      <c r="V79" s="64" t="s">
        <v>387</v>
      </c>
      <c r="W79" t="s">
        <v>366</v>
      </c>
    </row>
    <row r="80" hidden="1" spans="1:22">
      <c r="A80" s="26">
        <v>79</v>
      </c>
      <c r="B80" s="26">
        <v>339</v>
      </c>
      <c r="C80" s="27" t="s">
        <v>176</v>
      </c>
      <c r="D80" s="27" t="s">
        <v>41</v>
      </c>
      <c r="E80" s="28" t="s">
        <v>86</v>
      </c>
      <c r="F80" s="29">
        <v>100</v>
      </c>
      <c r="G80" s="28">
        <f t="shared" si="13"/>
        <v>300</v>
      </c>
      <c r="H80" s="30">
        <v>8516.88062666667</v>
      </c>
      <c r="I80" s="30">
        <f t="shared" si="14"/>
        <v>2037.08028360707</v>
      </c>
      <c r="J80" s="46">
        <v>0.2391815</v>
      </c>
      <c r="K80" s="47">
        <f t="shared" si="15"/>
        <v>10220.256752</v>
      </c>
      <c r="L80" s="47">
        <f t="shared" si="16"/>
        <v>2273.3815965055</v>
      </c>
      <c r="M80" s="48">
        <f t="shared" si="17"/>
        <v>0.222438795</v>
      </c>
      <c r="N80" s="14">
        <v>4855.83</v>
      </c>
      <c r="O80" s="14">
        <v>1215.79</v>
      </c>
      <c r="P80" s="61">
        <f t="shared" si="18"/>
        <v>0.570141840992372</v>
      </c>
      <c r="Q80" s="61">
        <f t="shared" si="19"/>
        <v>0.596829692861782</v>
      </c>
      <c r="R80" s="61">
        <f t="shared" si="20"/>
        <v>0.475118200826977</v>
      </c>
      <c r="S80" s="61">
        <f t="shared" si="21"/>
        <v>0.534793631596577</v>
      </c>
      <c r="T80" s="62"/>
      <c r="U80" s="63">
        <v>0</v>
      </c>
      <c r="V80" s="64"/>
    </row>
    <row r="81" hidden="1" spans="1:23">
      <c r="A81" s="31">
        <v>80</v>
      </c>
      <c r="B81" s="31">
        <v>727</v>
      </c>
      <c r="C81" s="32" t="s">
        <v>128</v>
      </c>
      <c r="D81" s="32" t="s">
        <v>41</v>
      </c>
      <c r="E81" s="33" t="s">
        <v>89</v>
      </c>
      <c r="F81" s="34">
        <v>100</v>
      </c>
      <c r="G81" s="33">
        <f t="shared" si="13"/>
        <v>300</v>
      </c>
      <c r="H81" s="30">
        <v>7568.56776</v>
      </c>
      <c r="I81" s="30">
        <f t="shared" si="14"/>
        <v>1920.27052208004</v>
      </c>
      <c r="J81" s="46">
        <v>0.2537165</v>
      </c>
      <c r="K81" s="47">
        <f t="shared" si="15"/>
        <v>9082.281312</v>
      </c>
      <c r="L81" s="47">
        <f t="shared" si="16"/>
        <v>2143.02190264132</v>
      </c>
      <c r="M81" s="48">
        <f t="shared" si="17"/>
        <v>0.235956345</v>
      </c>
      <c r="N81" s="14">
        <v>7621.96</v>
      </c>
      <c r="O81" s="14">
        <v>1314.73</v>
      </c>
      <c r="P81" s="65">
        <f t="shared" si="18"/>
        <v>1.00705447076555</v>
      </c>
      <c r="Q81" s="65">
        <f t="shared" si="19"/>
        <v>0.684658742027598</v>
      </c>
      <c r="R81" s="65">
        <f t="shared" si="20"/>
        <v>0.839212058971291</v>
      </c>
      <c r="S81" s="65">
        <f t="shared" si="21"/>
        <v>0.613493496440502</v>
      </c>
      <c r="T81" s="69"/>
      <c r="U81" s="67">
        <v>100</v>
      </c>
      <c r="V81" s="70"/>
      <c r="W81" t="s">
        <v>366</v>
      </c>
    </row>
    <row r="82" hidden="1" spans="1:23">
      <c r="A82" s="31">
        <v>81</v>
      </c>
      <c r="B82" s="31">
        <v>106485</v>
      </c>
      <c r="C82" s="32" t="s">
        <v>88</v>
      </c>
      <c r="D82" s="32" t="s">
        <v>34</v>
      </c>
      <c r="E82" s="33" t="s">
        <v>89</v>
      </c>
      <c r="F82" s="34">
        <v>100</v>
      </c>
      <c r="G82" s="33">
        <f t="shared" si="13"/>
        <v>300</v>
      </c>
      <c r="H82" s="30">
        <v>7402.52691333333</v>
      </c>
      <c r="I82" s="30">
        <f t="shared" si="14"/>
        <v>1265.83210218</v>
      </c>
      <c r="J82" s="46">
        <v>0.171</v>
      </c>
      <c r="K82" s="47">
        <f t="shared" si="15"/>
        <v>8883.032296</v>
      </c>
      <c r="L82" s="47">
        <f t="shared" si="16"/>
        <v>1412.66862603288</v>
      </c>
      <c r="M82" s="48">
        <f t="shared" si="17"/>
        <v>0.15903</v>
      </c>
      <c r="N82" s="14">
        <v>8322.2</v>
      </c>
      <c r="O82" s="14">
        <v>1336.52</v>
      </c>
      <c r="P82" s="52">
        <f t="shared" si="18"/>
        <v>1.12423772279844</v>
      </c>
      <c r="Q82" s="65">
        <f t="shared" si="19"/>
        <v>1.05584302823278</v>
      </c>
      <c r="R82" s="65">
        <f t="shared" si="20"/>
        <v>0.936864768998697</v>
      </c>
      <c r="S82" s="65">
        <f t="shared" si="21"/>
        <v>0.946095903434393</v>
      </c>
      <c r="T82" s="69">
        <v>100</v>
      </c>
      <c r="U82" s="67">
        <v>100</v>
      </c>
      <c r="V82" s="70" t="s">
        <v>365</v>
      </c>
      <c r="W82" t="s">
        <v>366</v>
      </c>
    </row>
    <row r="83" hidden="1" spans="1:23">
      <c r="A83" s="31">
        <v>82</v>
      </c>
      <c r="B83" s="31">
        <v>56</v>
      </c>
      <c r="C83" s="32" t="s">
        <v>146</v>
      </c>
      <c r="D83" s="32" t="s">
        <v>38</v>
      </c>
      <c r="E83" s="33" t="s">
        <v>89</v>
      </c>
      <c r="F83" s="34">
        <v>100</v>
      </c>
      <c r="G83" s="33">
        <f t="shared" si="13"/>
        <v>300</v>
      </c>
      <c r="H83" s="30">
        <v>9124.30612333333</v>
      </c>
      <c r="I83" s="30">
        <f t="shared" si="14"/>
        <v>2478.55388826064</v>
      </c>
      <c r="J83" s="46">
        <v>0.271643</v>
      </c>
      <c r="K83" s="47">
        <f t="shared" si="15"/>
        <v>10949.167348</v>
      </c>
      <c r="L83" s="47">
        <f t="shared" si="16"/>
        <v>2766.06613929887</v>
      </c>
      <c r="M83" s="48">
        <f t="shared" si="17"/>
        <v>0.25262799</v>
      </c>
      <c r="N83" s="14">
        <v>9424.81</v>
      </c>
      <c r="O83" s="14">
        <v>2701.72</v>
      </c>
      <c r="P83" s="65">
        <f t="shared" si="18"/>
        <v>1.03293443606612</v>
      </c>
      <c r="Q83" s="65">
        <f t="shared" si="19"/>
        <v>1.09003883788703</v>
      </c>
      <c r="R83" s="65">
        <f t="shared" si="20"/>
        <v>0.86077869672177</v>
      </c>
      <c r="S83" s="65">
        <f t="shared" si="21"/>
        <v>0.976737309934613</v>
      </c>
      <c r="T83" s="69"/>
      <c r="U83" s="67">
        <v>100</v>
      </c>
      <c r="V83" s="70"/>
      <c r="W83" t="s">
        <v>366</v>
      </c>
    </row>
    <row r="84" hidden="1" spans="1:23">
      <c r="A84" s="26">
        <v>83</v>
      </c>
      <c r="B84" s="26">
        <v>329</v>
      </c>
      <c r="C84" s="27" t="s">
        <v>99</v>
      </c>
      <c r="D84" s="27" t="s">
        <v>38</v>
      </c>
      <c r="E84" s="28" t="s">
        <v>73</v>
      </c>
      <c r="F84" s="29">
        <v>100</v>
      </c>
      <c r="G84" s="28">
        <f t="shared" si="13"/>
        <v>300</v>
      </c>
      <c r="H84" s="30">
        <v>8392.97373066667</v>
      </c>
      <c r="I84" s="30">
        <f t="shared" si="14"/>
        <v>1813.61251453857</v>
      </c>
      <c r="J84" s="46">
        <v>0.216087</v>
      </c>
      <c r="K84" s="47">
        <f t="shared" si="15"/>
        <v>10071.5684768</v>
      </c>
      <c r="L84" s="47">
        <f t="shared" si="16"/>
        <v>2023.99156622504</v>
      </c>
      <c r="M84" s="48">
        <f t="shared" si="17"/>
        <v>0.20096091</v>
      </c>
      <c r="N84" s="14">
        <v>8420.48</v>
      </c>
      <c r="O84" s="14">
        <v>1500.37</v>
      </c>
      <c r="P84" s="61">
        <f t="shared" si="18"/>
        <v>1.00327729720311</v>
      </c>
      <c r="Q84" s="61">
        <f t="shared" si="19"/>
        <v>0.827282557863102</v>
      </c>
      <c r="R84" s="61">
        <f t="shared" si="20"/>
        <v>0.836064414335929</v>
      </c>
      <c r="S84" s="61">
        <f t="shared" si="21"/>
        <v>0.741292614572673</v>
      </c>
      <c r="T84" s="62"/>
      <c r="U84" s="63">
        <v>100</v>
      </c>
      <c r="V84" s="64"/>
      <c r="W84" t="s">
        <v>366</v>
      </c>
    </row>
    <row r="85" hidden="1" spans="1:23">
      <c r="A85" s="26">
        <v>84</v>
      </c>
      <c r="B85" s="26">
        <v>745</v>
      </c>
      <c r="C85" s="27" t="s">
        <v>93</v>
      </c>
      <c r="D85" s="27" t="s">
        <v>41</v>
      </c>
      <c r="E85" s="28" t="s">
        <v>73</v>
      </c>
      <c r="F85" s="29">
        <v>100</v>
      </c>
      <c r="G85" s="28">
        <f t="shared" si="13"/>
        <v>300</v>
      </c>
      <c r="H85" s="30">
        <v>9049.711445</v>
      </c>
      <c r="I85" s="30">
        <f t="shared" si="14"/>
        <v>1925.56366484918</v>
      </c>
      <c r="J85" s="46">
        <v>0.21277625</v>
      </c>
      <c r="K85" s="47">
        <f t="shared" si="15"/>
        <v>10859.653734</v>
      </c>
      <c r="L85" s="47">
        <f t="shared" si="16"/>
        <v>2148.92904997169</v>
      </c>
      <c r="M85" s="48">
        <f t="shared" si="17"/>
        <v>0.1978819125</v>
      </c>
      <c r="N85" s="14">
        <v>9210.01</v>
      </c>
      <c r="O85" s="14">
        <v>1901.98</v>
      </c>
      <c r="P85" s="61">
        <f t="shared" si="18"/>
        <v>1.01771311228808</v>
      </c>
      <c r="Q85" s="61">
        <f t="shared" si="19"/>
        <v>0.987752331808241</v>
      </c>
      <c r="R85" s="61">
        <f t="shared" si="20"/>
        <v>0.848094260240066</v>
      </c>
      <c r="S85" s="61">
        <f t="shared" si="21"/>
        <v>0.885082734595196</v>
      </c>
      <c r="T85" s="62"/>
      <c r="U85" s="63">
        <v>100</v>
      </c>
      <c r="V85" s="64"/>
      <c r="W85" t="s">
        <v>366</v>
      </c>
    </row>
    <row r="86" hidden="1" spans="1:23">
      <c r="A86" s="26">
        <v>85</v>
      </c>
      <c r="B86" s="26">
        <v>573</v>
      </c>
      <c r="C86" s="27" t="s">
        <v>72</v>
      </c>
      <c r="D86" s="27" t="s">
        <v>34</v>
      </c>
      <c r="E86" s="28" t="s">
        <v>73</v>
      </c>
      <c r="F86" s="29">
        <v>100</v>
      </c>
      <c r="G86" s="28">
        <f t="shared" si="13"/>
        <v>300</v>
      </c>
      <c r="H86" s="30">
        <v>8355.440851</v>
      </c>
      <c r="I86" s="30">
        <f t="shared" si="14"/>
        <v>1945.84013170343</v>
      </c>
      <c r="J86" s="46">
        <v>0.232883</v>
      </c>
      <c r="K86" s="47">
        <f t="shared" si="15"/>
        <v>10026.5290212</v>
      </c>
      <c r="L86" s="47">
        <f t="shared" si="16"/>
        <v>2171.55758698103</v>
      </c>
      <c r="M86" s="48">
        <f t="shared" si="17"/>
        <v>0.21658119</v>
      </c>
      <c r="N86" s="14">
        <v>10434.62</v>
      </c>
      <c r="O86" s="14">
        <v>1260.13</v>
      </c>
      <c r="P86" s="49">
        <f t="shared" si="18"/>
        <v>1.24884134614527</v>
      </c>
      <c r="Q86" s="61">
        <f t="shared" si="19"/>
        <v>0.647602020057452</v>
      </c>
      <c r="R86" s="61">
        <f t="shared" si="20"/>
        <v>1.04070112178772</v>
      </c>
      <c r="S86" s="61">
        <f t="shared" si="21"/>
        <v>0.580288548438577</v>
      </c>
      <c r="T86" s="62">
        <v>100</v>
      </c>
      <c r="U86" s="63">
        <v>100</v>
      </c>
      <c r="V86" s="64" t="s">
        <v>365</v>
      </c>
      <c r="W86" t="s">
        <v>366</v>
      </c>
    </row>
    <row r="87" hidden="1" spans="1:22">
      <c r="A87" s="31">
        <v>86</v>
      </c>
      <c r="B87" s="31">
        <v>570</v>
      </c>
      <c r="C87" s="32" t="s">
        <v>173</v>
      </c>
      <c r="D87" s="32" t="s">
        <v>41</v>
      </c>
      <c r="E87" s="33" t="s">
        <v>32</v>
      </c>
      <c r="F87" s="34">
        <v>100</v>
      </c>
      <c r="G87" s="33">
        <f t="shared" si="13"/>
        <v>300</v>
      </c>
      <c r="H87" s="30">
        <v>8317.93949666667</v>
      </c>
      <c r="I87" s="30">
        <f t="shared" si="14"/>
        <v>1706.72265407817</v>
      </c>
      <c r="J87" s="46">
        <v>0.20518575</v>
      </c>
      <c r="K87" s="47">
        <f t="shared" si="15"/>
        <v>9981.527396</v>
      </c>
      <c r="L87" s="47">
        <f t="shared" si="16"/>
        <v>1904.70248195124</v>
      </c>
      <c r="M87" s="48">
        <f t="shared" si="17"/>
        <v>0.1908227475</v>
      </c>
      <c r="N87" s="14">
        <v>4666.54</v>
      </c>
      <c r="O87" s="14">
        <v>1172.64</v>
      </c>
      <c r="P87" s="65">
        <f t="shared" si="18"/>
        <v>0.561021152157944</v>
      </c>
      <c r="Q87" s="65">
        <f t="shared" si="19"/>
        <v>0.687071210543791</v>
      </c>
      <c r="R87" s="65">
        <f t="shared" si="20"/>
        <v>0.467517626798286</v>
      </c>
      <c r="S87" s="65">
        <f t="shared" si="21"/>
        <v>0.615655206580457</v>
      </c>
      <c r="T87" s="69"/>
      <c r="U87" s="67">
        <v>0</v>
      </c>
      <c r="V87" s="70"/>
    </row>
    <row r="88" hidden="1" spans="1:23">
      <c r="A88" s="31">
        <v>87</v>
      </c>
      <c r="B88" s="31">
        <v>720</v>
      </c>
      <c r="C88" s="32" t="s">
        <v>31</v>
      </c>
      <c r="D88" s="32" t="s">
        <v>27</v>
      </c>
      <c r="E88" s="33" t="s">
        <v>32</v>
      </c>
      <c r="F88" s="34">
        <v>100</v>
      </c>
      <c r="G88" s="33">
        <f t="shared" si="13"/>
        <v>300</v>
      </c>
      <c r="H88" s="30">
        <v>8003.30878866667</v>
      </c>
      <c r="I88" s="30">
        <f t="shared" si="14"/>
        <v>2034.44909738786</v>
      </c>
      <c r="J88" s="46">
        <v>0.254201</v>
      </c>
      <c r="K88" s="47">
        <f t="shared" si="15"/>
        <v>9603.9705464</v>
      </c>
      <c r="L88" s="47">
        <f t="shared" si="16"/>
        <v>2270.44519268485</v>
      </c>
      <c r="M88" s="48">
        <f t="shared" si="17"/>
        <v>0.23640693</v>
      </c>
      <c r="N88" s="14">
        <v>12688.95</v>
      </c>
      <c r="O88" s="14">
        <v>2535.51</v>
      </c>
      <c r="P88" s="52">
        <f t="shared" si="18"/>
        <v>1.58546300474731</v>
      </c>
      <c r="Q88" s="65">
        <f t="shared" si="19"/>
        <v>1.24628824739605</v>
      </c>
      <c r="R88" s="65">
        <f t="shared" si="20"/>
        <v>1.32121917062276</v>
      </c>
      <c r="S88" s="65">
        <f t="shared" si="21"/>
        <v>1.11674574139431</v>
      </c>
      <c r="T88" s="69">
        <v>100</v>
      </c>
      <c r="U88" s="67">
        <v>100</v>
      </c>
      <c r="V88" s="70" t="s">
        <v>388</v>
      </c>
      <c r="W88" t="s">
        <v>366</v>
      </c>
    </row>
    <row r="89" hidden="1" spans="1:23">
      <c r="A89" s="31">
        <v>88</v>
      </c>
      <c r="B89" s="31">
        <v>107728</v>
      </c>
      <c r="C89" s="32" t="s">
        <v>121</v>
      </c>
      <c r="D89" s="32" t="s">
        <v>27</v>
      </c>
      <c r="E89" s="33" t="s">
        <v>32</v>
      </c>
      <c r="F89" s="34">
        <v>100</v>
      </c>
      <c r="G89" s="33">
        <f t="shared" si="13"/>
        <v>300</v>
      </c>
      <c r="H89" s="30">
        <v>8773.998761</v>
      </c>
      <c r="I89" s="30">
        <f t="shared" si="14"/>
        <v>1650.80593188525</v>
      </c>
      <c r="J89" s="46">
        <v>0.1881475</v>
      </c>
      <c r="K89" s="47">
        <f t="shared" si="15"/>
        <v>10528.7985132</v>
      </c>
      <c r="L89" s="47">
        <f t="shared" si="16"/>
        <v>1842.29941998394</v>
      </c>
      <c r="M89" s="48">
        <f t="shared" si="17"/>
        <v>0.174977175</v>
      </c>
      <c r="N89" s="14">
        <v>12683.75</v>
      </c>
      <c r="O89" s="14">
        <v>2267.79</v>
      </c>
      <c r="P89" s="65">
        <f t="shared" si="18"/>
        <v>1.44560654104246</v>
      </c>
      <c r="Q89" s="65">
        <f t="shared" si="19"/>
        <v>1.3737471838438</v>
      </c>
      <c r="R89" s="65">
        <f t="shared" si="20"/>
        <v>1.20467211753538</v>
      </c>
      <c r="S89" s="65">
        <f t="shared" si="21"/>
        <v>1.23095625792455</v>
      </c>
      <c r="T89" s="69"/>
      <c r="U89" s="67">
        <v>100</v>
      </c>
      <c r="V89" s="70"/>
      <c r="W89" t="s">
        <v>366</v>
      </c>
    </row>
    <row r="90" hidden="1" spans="1:22">
      <c r="A90" s="26">
        <v>89</v>
      </c>
      <c r="B90" s="26">
        <v>723</v>
      </c>
      <c r="C90" s="27" t="s">
        <v>147</v>
      </c>
      <c r="D90" s="27" t="s">
        <v>50</v>
      </c>
      <c r="E90" s="28" t="s">
        <v>44</v>
      </c>
      <c r="F90" s="29">
        <v>100</v>
      </c>
      <c r="G90" s="28">
        <f t="shared" si="13"/>
        <v>300</v>
      </c>
      <c r="H90" s="30">
        <v>7689.27509166667</v>
      </c>
      <c r="I90" s="30">
        <f t="shared" si="14"/>
        <v>1683.2842004608</v>
      </c>
      <c r="J90" s="46">
        <v>0.21891325</v>
      </c>
      <c r="K90" s="47">
        <f t="shared" si="15"/>
        <v>9227.13011</v>
      </c>
      <c r="L90" s="47">
        <f t="shared" si="16"/>
        <v>1878.54516771425</v>
      </c>
      <c r="M90" s="48">
        <f t="shared" si="17"/>
        <v>0.2035893225</v>
      </c>
      <c r="N90" s="14">
        <v>5583.96</v>
      </c>
      <c r="O90" s="14">
        <v>894.59</v>
      </c>
      <c r="P90" s="61">
        <f t="shared" si="18"/>
        <v>0.726201096128252</v>
      </c>
      <c r="Q90" s="61">
        <f t="shared" si="19"/>
        <v>0.531455115989983</v>
      </c>
      <c r="R90" s="61">
        <f t="shared" si="20"/>
        <v>0.605167580106877</v>
      </c>
      <c r="S90" s="61">
        <f t="shared" si="21"/>
        <v>0.47621426163977</v>
      </c>
      <c r="T90" s="62"/>
      <c r="U90" s="63">
        <v>0</v>
      </c>
      <c r="V90" s="64"/>
    </row>
    <row r="91" hidden="1" spans="1:22">
      <c r="A91" s="26">
        <v>90</v>
      </c>
      <c r="B91" s="26">
        <v>105910</v>
      </c>
      <c r="C91" s="27" t="s">
        <v>175</v>
      </c>
      <c r="D91" s="27" t="s">
        <v>34</v>
      </c>
      <c r="E91" s="28" t="s">
        <v>44</v>
      </c>
      <c r="F91" s="29">
        <v>100</v>
      </c>
      <c r="G91" s="28">
        <f t="shared" si="13"/>
        <v>300</v>
      </c>
      <c r="H91" s="30">
        <v>7493.37864066667</v>
      </c>
      <c r="I91" s="30">
        <f t="shared" si="14"/>
        <v>1751.13140122671</v>
      </c>
      <c r="J91" s="46">
        <v>0.2336905</v>
      </c>
      <c r="K91" s="47">
        <f t="shared" si="15"/>
        <v>8992.0543688</v>
      </c>
      <c r="L91" s="47">
        <f t="shared" si="16"/>
        <v>1954.26264376901</v>
      </c>
      <c r="M91" s="48">
        <f t="shared" si="17"/>
        <v>0.217332165</v>
      </c>
      <c r="N91" s="14">
        <v>5994.65</v>
      </c>
      <c r="O91" s="14">
        <v>1176.37</v>
      </c>
      <c r="P91" s="61">
        <f t="shared" si="18"/>
        <v>0.799992938761556</v>
      </c>
      <c r="Q91" s="61">
        <f t="shared" si="19"/>
        <v>0.671777114599124</v>
      </c>
      <c r="R91" s="61">
        <f t="shared" si="20"/>
        <v>0.666660782301297</v>
      </c>
      <c r="S91" s="61">
        <f t="shared" si="21"/>
        <v>0.601950819533265</v>
      </c>
      <c r="T91" s="62"/>
      <c r="U91" s="63">
        <v>0</v>
      </c>
      <c r="V91" s="64"/>
    </row>
    <row r="92" hidden="1" spans="1:23">
      <c r="A92" s="26">
        <v>91</v>
      </c>
      <c r="B92" s="26">
        <v>706</v>
      </c>
      <c r="C92" s="27" t="s">
        <v>43</v>
      </c>
      <c r="D92" s="27" t="s">
        <v>38</v>
      </c>
      <c r="E92" s="28" t="s">
        <v>44</v>
      </c>
      <c r="F92" s="29">
        <v>100</v>
      </c>
      <c r="G92" s="28">
        <f t="shared" si="13"/>
        <v>300</v>
      </c>
      <c r="H92" s="30">
        <v>7435.40355266667</v>
      </c>
      <c r="I92" s="30">
        <f t="shared" si="14"/>
        <v>1884.08293012264</v>
      </c>
      <c r="J92" s="46">
        <v>0.2533935</v>
      </c>
      <c r="K92" s="47">
        <f t="shared" si="15"/>
        <v>8922.4842632</v>
      </c>
      <c r="L92" s="47">
        <f t="shared" si="16"/>
        <v>2102.63655001687</v>
      </c>
      <c r="M92" s="48">
        <f t="shared" si="17"/>
        <v>0.235655955</v>
      </c>
      <c r="N92" s="14">
        <v>8485.76</v>
      </c>
      <c r="O92" s="14">
        <v>2515.39</v>
      </c>
      <c r="P92" s="49">
        <f t="shared" si="18"/>
        <v>1.14126421516915</v>
      </c>
      <c r="Q92" s="61">
        <f t="shared" si="19"/>
        <v>1.33507392895719</v>
      </c>
      <c r="R92" s="61">
        <f t="shared" si="20"/>
        <v>0.951053512640955</v>
      </c>
      <c r="S92" s="61">
        <f t="shared" si="21"/>
        <v>1.19630280372507</v>
      </c>
      <c r="T92" s="62">
        <v>200</v>
      </c>
      <c r="U92" s="63">
        <v>100</v>
      </c>
      <c r="V92" s="64" t="s">
        <v>389</v>
      </c>
      <c r="W92" t="s">
        <v>366</v>
      </c>
    </row>
    <row r="93" hidden="1" spans="1:23">
      <c r="A93" s="31">
        <v>92</v>
      </c>
      <c r="B93" s="31">
        <v>710</v>
      </c>
      <c r="C93" s="32" t="s">
        <v>74</v>
      </c>
      <c r="D93" s="32" t="s">
        <v>38</v>
      </c>
      <c r="E93" s="33" t="s">
        <v>75</v>
      </c>
      <c r="F93" s="34">
        <v>100</v>
      </c>
      <c r="G93" s="33">
        <f t="shared" si="13"/>
        <v>300</v>
      </c>
      <c r="H93" s="30">
        <v>7413.67865733333</v>
      </c>
      <c r="I93" s="30">
        <f t="shared" si="14"/>
        <v>1987.53311124449</v>
      </c>
      <c r="J93" s="46">
        <v>0.26809</v>
      </c>
      <c r="K93" s="47">
        <f t="shared" si="15"/>
        <v>8896.4143888</v>
      </c>
      <c r="L93" s="47">
        <f t="shared" si="16"/>
        <v>2218.08695214885</v>
      </c>
      <c r="M93" s="48">
        <f t="shared" si="17"/>
        <v>0.2493237</v>
      </c>
      <c r="N93" s="14">
        <v>8251.52</v>
      </c>
      <c r="O93" s="14">
        <v>1627.13</v>
      </c>
      <c r="P93" s="65">
        <f t="shared" si="18"/>
        <v>1.11301290241895</v>
      </c>
      <c r="Q93" s="65">
        <f t="shared" si="19"/>
        <v>0.818668122203597</v>
      </c>
      <c r="R93" s="65">
        <f t="shared" si="20"/>
        <v>0.927510752015792</v>
      </c>
      <c r="S93" s="65">
        <f t="shared" si="21"/>
        <v>0.733573586203941</v>
      </c>
      <c r="T93" s="69"/>
      <c r="U93" s="67">
        <v>100</v>
      </c>
      <c r="V93" s="70"/>
      <c r="W93" t="s">
        <v>366</v>
      </c>
    </row>
    <row r="94" hidden="1" spans="1:23">
      <c r="A94" s="31">
        <v>93</v>
      </c>
      <c r="B94" s="31">
        <v>104430</v>
      </c>
      <c r="C94" s="32" t="s">
        <v>132</v>
      </c>
      <c r="D94" s="32" t="s">
        <v>34</v>
      </c>
      <c r="E94" s="33" t="s">
        <v>75</v>
      </c>
      <c r="F94" s="34">
        <v>100</v>
      </c>
      <c r="G94" s="33">
        <f t="shared" si="13"/>
        <v>300</v>
      </c>
      <c r="H94" s="30">
        <v>7404.94219933333</v>
      </c>
      <c r="I94" s="30">
        <f t="shared" si="14"/>
        <v>1721.49540879436</v>
      </c>
      <c r="J94" s="46">
        <v>0.23247925</v>
      </c>
      <c r="K94" s="47">
        <f t="shared" si="15"/>
        <v>8885.9306392</v>
      </c>
      <c r="L94" s="47">
        <f t="shared" si="16"/>
        <v>1921.18887621451</v>
      </c>
      <c r="M94" s="48">
        <f t="shared" si="17"/>
        <v>0.2162057025</v>
      </c>
      <c r="N94" s="14">
        <v>11008.23</v>
      </c>
      <c r="O94" s="14">
        <v>1708.77</v>
      </c>
      <c r="P94" s="52">
        <f t="shared" si="18"/>
        <v>1.48660579700286</v>
      </c>
      <c r="Q94" s="65">
        <f t="shared" si="19"/>
        <v>0.992607933352972</v>
      </c>
      <c r="R94" s="65">
        <f t="shared" si="20"/>
        <v>1.23883816416905</v>
      </c>
      <c r="S94" s="65">
        <f t="shared" si="21"/>
        <v>0.889433632036712</v>
      </c>
      <c r="T94" s="69">
        <v>100</v>
      </c>
      <c r="U94" s="67">
        <v>100</v>
      </c>
      <c r="V94" s="70" t="s">
        <v>365</v>
      </c>
      <c r="W94" t="s">
        <v>366</v>
      </c>
    </row>
    <row r="95" hidden="1" spans="1:23">
      <c r="A95" s="31">
        <v>94</v>
      </c>
      <c r="B95" s="31">
        <v>733</v>
      </c>
      <c r="C95" s="32" t="s">
        <v>123</v>
      </c>
      <c r="D95" s="32" t="s">
        <v>34</v>
      </c>
      <c r="E95" s="33" t="s">
        <v>75</v>
      </c>
      <c r="F95" s="34">
        <v>100</v>
      </c>
      <c r="G95" s="33">
        <f t="shared" si="13"/>
        <v>300</v>
      </c>
      <c r="H95" s="30">
        <v>7393.73494333333</v>
      </c>
      <c r="I95" s="30">
        <f t="shared" si="14"/>
        <v>2010.24747350192</v>
      </c>
      <c r="J95" s="46">
        <v>0.27188525</v>
      </c>
      <c r="K95" s="47">
        <f t="shared" si="15"/>
        <v>8872.481932</v>
      </c>
      <c r="L95" s="47">
        <f t="shared" si="16"/>
        <v>2243.43618042814</v>
      </c>
      <c r="M95" s="48">
        <f t="shared" si="17"/>
        <v>0.2528532825</v>
      </c>
      <c r="N95" s="14">
        <v>8053.24</v>
      </c>
      <c r="O95" s="14">
        <v>1324.01</v>
      </c>
      <c r="P95" s="65">
        <f t="shared" si="18"/>
        <v>1.08919782244308</v>
      </c>
      <c r="Q95" s="65">
        <f t="shared" si="19"/>
        <v>0.658630351462912</v>
      </c>
      <c r="R95" s="65">
        <f t="shared" si="20"/>
        <v>0.907664852035903</v>
      </c>
      <c r="S95" s="65">
        <f t="shared" si="21"/>
        <v>0.590170565826983</v>
      </c>
      <c r="T95" s="69"/>
      <c r="U95" s="67">
        <v>100</v>
      </c>
      <c r="V95" s="70"/>
      <c r="W95" t="s">
        <v>366</v>
      </c>
    </row>
    <row r="96" hidden="1" spans="1:22">
      <c r="A96" s="26">
        <v>95</v>
      </c>
      <c r="B96" s="26">
        <v>104429</v>
      </c>
      <c r="C96" s="27" t="s">
        <v>179</v>
      </c>
      <c r="D96" s="27" t="s">
        <v>41</v>
      </c>
      <c r="E96" s="28" t="s">
        <v>139</v>
      </c>
      <c r="F96" s="29">
        <v>100</v>
      </c>
      <c r="G96" s="28">
        <f t="shared" si="13"/>
        <v>300</v>
      </c>
      <c r="H96" s="30">
        <v>8149.519344</v>
      </c>
      <c r="I96" s="30">
        <f t="shared" si="14"/>
        <v>1393.567807824</v>
      </c>
      <c r="J96" s="46">
        <v>0.171</v>
      </c>
      <c r="K96" s="47">
        <f t="shared" si="15"/>
        <v>9779.4232128</v>
      </c>
      <c r="L96" s="47">
        <f t="shared" si="16"/>
        <v>1555.22167353158</v>
      </c>
      <c r="M96" s="48">
        <f t="shared" si="17"/>
        <v>0.15903</v>
      </c>
      <c r="N96" s="14">
        <v>4499.98</v>
      </c>
      <c r="O96" s="14">
        <v>907.02</v>
      </c>
      <c r="P96" s="61">
        <f t="shared" si="18"/>
        <v>0.552177350595905</v>
      </c>
      <c r="Q96" s="61">
        <f t="shared" si="19"/>
        <v>0.65086176281316</v>
      </c>
      <c r="R96" s="61">
        <f t="shared" si="20"/>
        <v>0.460147792163254</v>
      </c>
      <c r="S96" s="61">
        <f t="shared" si="21"/>
        <v>0.583209464886346</v>
      </c>
      <c r="T96" s="62"/>
      <c r="U96" s="63">
        <v>0</v>
      </c>
      <c r="V96" s="64"/>
    </row>
    <row r="97" hidden="1" spans="1:22">
      <c r="A97" s="26">
        <v>96</v>
      </c>
      <c r="B97" s="26">
        <v>104533</v>
      </c>
      <c r="C97" s="27" t="s">
        <v>138</v>
      </c>
      <c r="D97" s="27" t="s">
        <v>27</v>
      </c>
      <c r="E97" s="28" t="s">
        <v>139</v>
      </c>
      <c r="F97" s="29">
        <v>100</v>
      </c>
      <c r="G97" s="28">
        <f t="shared" si="13"/>
        <v>300</v>
      </c>
      <c r="H97" s="30">
        <v>8051.42826933333</v>
      </c>
      <c r="I97" s="30">
        <f t="shared" si="14"/>
        <v>1921.20162077231</v>
      </c>
      <c r="J97" s="46">
        <v>0.23861625</v>
      </c>
      <c r="K97" s="47">
        <f t="shared" si="15"/>
        <v>9661.7139232</v>
      </c>
      <c r="L97" s="47">
        <f t="shared" si="16"/>
        <v>2144.0610087819</v>
      </c>
      <c r="M97" s="48">
        <f t="shared" si="17"/>
        <v>0.2219131125</v>
      </c>
      <c r="N97" s="14">
        <v>7206.66</v>
      </c>
      <c r="O97" s="14">
        <v>1375.78</v>
      </c>
      <c r="P97" s="61">
        <f t="shared" si="18"/>
        <v>0.895078457998449</v>
      </c>
      <c r="Q97" s="61">
        <f t="shared" si="19"/>
        <v>0.716103913886428</v>
      </c>
      <c r="R97" s="61">
        <f t="shared" si="20"/>
        <v>0.745898714998707</v>
      </c>
      <c r="S97" s="61">
        <f t="shared" si="21"/>
        <v>0.641670173733358</v>
      </c>
      <c r="T97" s="62"/>
      <c r="U97" s="63">
        <v>0</v>
      </c>
      <c r="V97" s="64"/>
    </row>
    <row r="98" hidden="1" spans="1:22">
      <c r="A98" s="26">
        <v>97</v>
      </c>
      <c r="B98" s="26">
        <v>594</v>
      </c>
      <c r="C98" s="27" t="s">
        <v>142</v>
      </c>
      <c r="D98" s="27" t="s">
        <v>27</v>
      </c>
      <c r="E98" s="28" t="s">
        <v>139</v>
      </c>
      <c r="F98" s="29">
        <v>100</v>
      </c>
      <c r="G98" s="28">
        <f t="shared" si="13"/>
        <v>300</v>
      </c>
      <c r="H98" s="30">
        <v>7814.31415833333</v>
      </c>
      <c r="I98" s="30">
        <f t="shared" si="14"/>
        <v>1957.38020342136</v>
      </c>
      <c r="J98" s="46">
        <v>0.2504865</v>
      </c>
      <c r="K98" s="47">
        <f t="shared" si="15"/>
        <v>9377.17699</v>
      </c>
      <c r="L98" s="47">
        <f t="shared" si="16"/>
        <v>2184.43630701824</v>
      </c>
      <c r="M98" s="48">
        <f t="shared" si="17"/>
        <v>0.232952445</v>
      </c>
      <c r="N98" s="14">
        <v>6516.83</v>
      </c>
      <c r="O98" s="14">
        <v>1383.16</v>
      </c>
      <c r="P98" s="61">
        <f t="shared" si="18"/>
        <v>0.833960584122451</v>
      </c>
      <c r="Q98" s="61">
        <f t="shared" si="19"/>
        <v>0.706638392266528</v>
      </c>
      <c r="R98" s="61">
        <f t="shared" si="20"/>
        <v>0.694967153435375</v>
      </c>
      <c r="S98" s="61">
        <f t="shared" si="21"/>
        <v>0.633188523536315</v>
      </c>
      <c r="T98" s="62"/>
      <c r="U98" s="63">
        <v>0</v>
      </c>
      <c r="V98" s="64"/>
    </row>
    <row r="99" hidden="1" spans="1:23">
      <c r="A99" s="31">
        <v>98</v>
      </c>
      <c r="B99" s="31">
        <v>104838</v>
      </c>
      <c r="C99" s="32" t="s">
        <v>87</v>
      </c>
      <c r="D99" s="32" t="s">
        <v>38</v>
      </c>
      <c r="E99" s="33" t="s">
        <v>77</v>
      </c>
      <c r="F99" s="34">
        <v>100</v>
      </c>
      <c r="G99" s="33">
        <f t="shared" si="13"/>
        <v>300</v>
      </c>
      <c r="H99" s="30">
        <v>7775.95048333333</v>
      </c>
      <c r="I99" s="30">
        <f t="shared" si="14"/>
        <v>1751.23541626485</v>
      </c>
      <c r="J99" s="46">
        <v>0.22521175</v>
      </c>
      <c r="K99" s="47">
        <f t="shared" si="15"/>
        <v>9331.14058</v>
      </c>
      <c r="L99" s="47">
        <f t="shared" si="16"/>
        <v>1954.37872455157</v>
      </c>
      <c r="M99" s="48">
        <f t="shared" si="17"/>
        <v>0.2094469275</v>
      </c>
      <c r="N99" s="14">
        <v>8041.83</v>
      </c>
      <c r="O99" s="14">
        <v>1689.28</v>
      </c>
      <c r="P99" s="65">
        <f t="shared" ref="P99:P114" si="22">N99/H99</f>
        <v>1.03419254240836</v>
      </c>
      <c r="Q99" s="65">
        <f t="shared" ref="Q99:Q114" si="23">O99/I99</f>
        <v>0.964621880251261</v>
      </c>
      <c r="R99" s="65">
        <f t="shared" ref="R99:R114" si="24">N99/K99</f>
        <v>0.861827118673632</v>
      </c>
      <c r="S99" s="65">
        <f t="shared" ref="S99:S114" si="25">O99/L99</f>
        <v>0.864356523522637</v>
      </c>
      <c r="T99" s="69"/>
      <c r="U99" s="67">
        <v>100</v>
      </c>
      <c r="V99" s="70"/>
      <c r="W99" t="s">
        <v>366</v>
      </c>
    </row>
    <row r="100" hidden="1" spans="1:23">
      <c r="A100" s="31">
        <v>99</v>
      </c>
      <c r="B100" s="31">
        <v>752</v>
      </c>
      <c r="C100" s="32" t="s">
        <v>390</v>
      </c>
      <c r="D100" s="32" t="s">
        <v>41</v>
      </c>
      <c r="E100" s="33" t="s">
        <v>77</v>
      </c>
      <c r="F100" s="34">
        <v>100</v>
      </c>
      <c r="G100" s="33">
        <f t="shared" si="13"/>
        <v>300</v>
      </c>
      <c r="H100" s="30">
        <v>7091.87199533333</v>
      </c>
      <c r="I100" s="30">
        <f t="shared" si="14"/>
        <v>1329.73663693299</v>
      </c>
      <c r="J100" s="46">
        <v>0.1875015</v>
      </c>
      <c r="K100" s="47">
        <f t="shared" si="15"/>
        <v>8510.2463944</v>
      </c>
      <c r="L100" s="47">
        <f t="shared" si="16"/>
        <v>1483.98608681722</v>
      </c>
      <c r="M100" s="48">
        <f t="shared" si="17"/>
        <v>0.174376395</v>
      </c>
      <c r="N100" s="14">
        <v>7385.54</v>
      </c>
      <c r="O100" s="14">
        <v>1538.75</v>
      </c>
      <c r="P100" s="65">
        <f t="shared" si="22"/>
        <v>1.04140909549128</v>
      </c>
      <c r="Q100" s="65">
        <f t="shared" si="23"/>
        <v>1.15718402972569</v>
      </c>
      <c r="R100" s="65">
        <f t="shared" si="24"/>
        <v>0.867840912909397</v>
      </c>
      <c r="S100" s="65">
        <f t="shared" si="25"/>
        <v>1.03690325244237</v>
      </c>
      <c r="T100" s="69"/>
      <c r="U100" s="67">
        <v>100</v>
      </c>
      <c r="V100" s="70"/>
      <c r="W100" t="s">
        <v>366</v>
      </c>
    </row>
    <row r="101" hidden="1" spans="1:23">
      <c r="A101" s="31">
        <v>100</v>
      </c>
      <c r="B101" s="31">
        <v>545</v>
      </c>
      <c r="C101" s="32" t="s">
        <v>76</v>
      </c>
      <c r="D101" s="32" t="s">
        <v>34</v>
      </c>
      <c r="E101" s="33" t="s">
        <v>77</v>
      </c>
      <c r="F101" s="34">
        <v>100</v>
      </c>
      <c r="G101" s="33">
        <f t="shared" si="13"/>
        <v>300</v>
      </c>
      <c r="H101" s="30">
        <v>6649.2839</v>
      </c>
      <c r="I101" s="30">
        <f t="shared" si="14"/>
        <v>1660.1865548681</v>
      </c>
      <c r="J101" s="46">
        <v>0.249679</v>
      </c>
      <c r="K101" s="47">
        <f t="shared" si="15"/>
        <v>7979.14068</v>
      </c>
      <c r="L101" s="47">
        <f t="shared" si="16"/>
        <v>1852.7681952328</v>
      </c>
      <c r="M101" s="48">
        <f t="shared" si="17"/>
        <v>0.23220147</v>
      </c>
      <c r="N101" s="14">
        <v>7109.27</v>
      </c>
      <c r="O101" s="14">
        <v>1529.51</v>
      </c>
      <c r="P101" s="52">
        <f t="shared" si="22"/>
        <v>1.06917829151497</v>
      </c>
      <c r="Q101" s="65">
        <f t="shared" si="23"/>
        <v>0.921288029658521</v>
      </c>
      <c r="R101" s="65">
        <f t="shared" si="24"/>
        <v>0.890981909595809</v>
      </c>
      <c r="S101" s="65">
        <f t="shared" si="25"/>
        <v>0.825526908296166</v>
      </c>
      <c r="T101" s="69">
        <v>100</v>
      </c>
      <c r="U101" s="67">
        <v>100</v>
      </c>
      <c r="V101" s="70" t="s">
        <v>365</v>
      </c>
      <c r="W101" t="s">
        <v>366</v>
      </c>
    </row>
    <row r="102" spans="1:24">
      <c r="A102" s="26">
        <v>101</v>
      </c>
      <c r="B102" s="26">
        <v>105396</v>
      </c>
      <c r="C102" s="27" t="s">
        <v>391</v>
      </c>
      <c r="D102" s="27" t="s">
        <v>34</v>
      </c>
      <c r="E102" s="28" t="s">
        <v>131</v>
      </c>
      <c r="F102" s="29">
        <v>100</v>
      </c>
      <c r="G102" s="28">
        <f t="shared" si="13"/>
        <v>300</v>
      </c>
      <c r="H102" s="30">
        <v>6811.60193033333</v>
      </c>
      <c r="I102" s="30">
        <f t="shared" si="14"/>
        <v>1898.17718962261</v>
      </c>
      <c r="J102" s="46">
        <v>0.27866825</v>
      </c>
      <c r="K102" s="47">
        <f t="shared" si="15"/>
        <v>8173.92231639999</v>
      </c>
      <c r="L102" s="47">
        <f t="shared" si="16"/>
        <v>2118.36574361883</v>
      </c>
      <c r="M102" s="48">
        <f t="shared" si="17"/>
        <v>0.2591614725</v>
      </c>
      <c r="N102" s="79">
        <v>4782.12</v>
      </c>
      <c r="O102" s="18">
        <v>1356.7</v>
      </c>
      <c r="P102" s="61">
        <f t="shared" si="22"/>
        <v>0.702055118444948</v>
      </c>
      <c r="Q102" s="61">
        <f t="shared" si="23"/>
        <v>0.714738332868564</v>
      </c>
      <c r="R102" s="61">
        <f t="shared" si="24"/>
        <v>0.585045932037457</v>
      </c>
      <c r="S102" s="61">
        <f t="shared" si="25"/>
        <v>0.640446534828463</v>
      </c>
      <c r="T102" s="62"/>
      <c r="U102" s="63">
        <v>0</v>
      </c>
      <c r="V102" s="64" t="s">
        <v>52</v>
      </c>
      <c r="X102" s="19" t="s">
        <v>367</v>
      </c>
    </row>
    <row r="103" spans="1:22">
      <c r="A103" s="26">
        <v>102</v>
      </c>
      <c r="B103" s="26">
        <v>371</v>
      </c>
      <c r="C103" s="27" t="s">
        <v>130</v>
      </c>
      <c r="D103" s="27" t="s">
        <v>27</v>
      </c>
      <c r="E103" s="28" t="s">
        <v>131</v>
      </c>
      <c r="F103" s="29">
        <v>100</v>
      </c>
      <c r="G103" s="28">
        <f t="shared" si="13"/>
        <v>300</v>
      </c>
      <c r="H103" s="30">
        <v>6657.71495633333</v>
      </c>
      <c r="I103" s="30">
        <f t="shared" si="14"/>
        <v>1781.10352926433</v>
      </c>
      <c r="J103" s="46">
        <v>0.26752475</v>
      </c>
      <c r="K103" s="47">
        <f t="shared" si="15"/>
        <v>7989.2579476</v>
      </c>
      <c r="L103" s="47">
        <f t="shared" si="16"/>
        <v>1987.711538659</v>
      </c>
      <c r="M103" s="48">
        <f t="shared" si="17"/>
        <v>0.2487980175</v>
      </c>
      <c r="N103" s="80">
        <v>6832.58</v>
      </c>
      <c r="O103" s="14">
        <v>1352.33</v>
      </c>
      <c r="P103" s="49">
        <f t="shared" si="22"/>
        <v>1.02626502408312</v>
      </c>
      <c r="Q103" s="61">
        <f t="shared" si="23"/>
        <v>0.759265240779444</v>
      </c>
      <c r="R103" s="61">
        <f t="shared" si="24"/>
        <v>0.855220853402603</v>
      </c>
      <c r="S103" s="61">
        <f t="shared" si="25"/>
        <v>0.680345197831041</v>
      </c>
      <c r="T103" s="62">
        <v>200</v>
      </c>
      <c r="U103" s="63">
        <v>100</v>
      </c>
      <c r="V103" s="64" t="s">
        <v>392</v>
      </c>
    </row>
    <row r="104" spans="1:22">
      <c r="A104" s="26">
        <v>103</v>
      </c>
      <c r="B104" s="26">
        <v>108277</v>
      </c>
      <c r="C104" s="27" t="s">
        <v>174</v>
      </c>
      <c r="D104" s="27" t="s">
        <v>41</v>
      </c>
      <c r="E104" s="28" t="s">
        <v>131</v>
      </c>
      <c r="F104" s="29">
        <v>100</v>
      </c>
      <c r="G104" s="28">
        <f t="shared" si="13"/>
        <v>300</v>
      </c>
      <c r="H104" s="30">
        <v>6181.611491</v>
      </c>
      <c r="I104" s="30">
        <f t="shared" si="14"/>
        <v>1241.92283821085</v>
      </c>
      <c r="J104" s="46">
        <v>0.200906</v>
      </c>
      <c r="K104" s="47">
        <f t="shared" si="15"/>
        <v>7417.9337892</v>
      </c>
      <c r="L104" s="47">
        <f t="shared" si="16"/>
        <v>1385.9858874433</v>
      </c>
      <c r="M104" s="48">
        <f t="shared" si="17"/>
        <v>0.18684258</v>
      </c>
      <c r="N104" s="80">
        <v>3504.1</v>
      </c>
      <c r="O104" s="14">
        <v>730.13</v>
      </c>
      <c r="P104" s="61">
        <f t="shared" si="22"/>
        <v>0.566858658960002</v>
      </c>
      <c r="Q104" s="61">
        <f t="shared" si="23"/>
        <v>0.58790286927314</v>
      </c>
      <c r="R104" s="61">
        <f t="shared" si="24"/>
        <v>0.472382215800002</v>
      </c>
      <c r="S104" s="61">
        <f t="shared" si="25"/>
        <v>0.526794685728623</v>
      </c>
      <c r="T104" s="62"/>
      <c r="U104" s="63">
        <v>0</v>
      </c>
      <c r="V104" s="64" t="s">
        <v>52</v>
      </c>
    </row>
    <row r="105" hidden="1" spans="1:22">
      <c r="A105" s="31">
        <v>104</v>
      </c>
      <c r="B105" s="31">
        <v>753</v>
      </c>
      <c r="C105" s="32" t="s">
        <v>164</v>
      </c>
      <c r="D105" s="32" t="s">
        <v>34</v>
      </c>
      <c r="E105" s="33" t="s">
        <v>151</v>
      </c>
      <c r="F105" s="34">
        <v>100</v>
      </c>
      <c r="G105" s="33">
        <f t="shared" si="13"/>
        <v>300</v>
      </c>
      <c r="H105" s="30">
        <v>6096.665795</v>
      </c>
      <c r="I105" s="30">
        <f t="shared" si="14"/>
        <v>1372.54846709415</v>
      </c>
      <c r="J105" s="46">
        <v>0.225131</v>
      </c>
      <c r="K105" s="47">
        <f t="shared" si="15"/>
        <v>7315.998954</v>
      </c>
      <c r="L105" s="47">
        <f t="shared" si="16"/>
        <v>1531.76408927707</v>
      </c>
      <c r="M105" s="48">
        <f t="shared" si="17"/>
        <v>0.20937183</v>
      </c>
      <c r="N105" s="14">
        <v>3981.47</v>
      </c>
      <c r="O105" s="14">
        <v>869.65</v>
      </c>
      <c r="P105" s="65">
        <f t="shared" si="22"/>
        <v>0.653056955043408</v>
      </c>
      <c r="Q105" s="65">
        <f t="shared" si="23"/>
        <v>0.633602397911058</v>
      </c>
      <c r="R105" s="65">
        <f t="shared" si="24"/>
        <v>0.54421412920284</v>
      </c>
      <c r="S105" s="65">
        <f t="shared" si="25"/>
        <v>0.567744084149694</v>
      </c>
      <c r="T105" s="69"/>
      <c r="U105" s="67">
        <v>0</v>
      </c>
      <c r="V105" s="70"/>
    </row>
    <row r="106" hidden="1" spans="1:22">
      <c r="A106" s="31">
        <v>105</v>
      </c>
      <c r="B106" s="31">
        <v>106865</v>
      </c>
      <c r="C106" s="32" t="s">
        <v>150</v>
      </c>
      <c r="D106" s="32" t="s">
        <v>50</v>
      </c>
      <c r="E106" s="33" t="s">
        <v>151</v>
      </c>
      <c r="F106" s="34">
        <v>100</v>
      </c>
      <c r="G106" s="33">
        <f t="shared" si="13"/>
        <v>300</v>
      </c>
      <c r="H106" s="30">
        <v>5910.710361</v>
      </c>
      <c r="I106" s="30">
        <f t="shared" si="14"/>
        <v>1084.4025656705</v>
      </c>
      <c r="J106" s="46">
        <v>0.183464</v>
      </c>
      <c r="K106" s="47">
        <f t="shared" si="15"/>
        <v>7092.8524332</v>
      </c>
      <c r="L106" s="47">
        <f t="shared" si="16"/>
        <v>1210.19326328828</v>
      </c>
      <c r="M106" s="48">
        <f t="shared" si="17"/>
        <v>0.17062152</v>
      </c>
      <c r="N106" s="14">
        <v>4965.01</v>
      </c>
      <c r="O106" s="14">
        <v>1071.99</v>
      </c>
      <c r="P106" s="65">
        <f t="shared" si="22"/>
        <v>0.840002249604394</v>
      </c>
      <c r="Q106" s="65">
        <f t="shared" si="23"/>
        <v>0.9885535445383</v>
      </c>
      <c r="R106" s="65">
        <f t="shared" si="24"/>
        <v>0.700001874670328</v>
      </c>
      <c r="S106" s="65">
        <f t="shared" si="25"/>
        <v>0.885800667149013</v>
      </c>
      <c r="T106" s="69"/>
      <c r="U106" s="67">
        <v>0</v>
      </c>
      <c r="V106" s="70"/>
    </row>
    <row r="107" hidden="1" spans="1:22">
      <c r="A107" s="31">
        <v>106</v>
      </c>
      <c r="B107" s="31">
        <v>106568</v>
      </c>
      <c r="C107" s="32" t="s">
        <v>178</v>
      </c>
      <c r="D107" s="32" t="s">
        <v>34</v>
      </c>
      <c r="E107" s="33" t="s">
        <v>151</v>
      </c>
      <c r="F107" s="34">
        <v>100</v>
      </c>
      <c r="G107" s="33">
        <f t="shared" si="13"/>
        <v>300</v>
      </c>
      <c r="H107" s="30">
        <v>5758.89026666667</v>
      </c>
      <c r="I107" s="30">
        <f t="shared" si="14"/>
        <v>1329.98691263533</v>
      </c>
      <c r="J107" s="46">
        <v>0.230945</v>
      </c>
      <c r="K107" s="47">
        <f t="shared" si="15"/>
        <v>6910.66832</v>
      </c>
      <c r="L107" s="47">
        <f t="shared" si="16"/>
        <v>1484.26539450103</v>
      </c>
      <c r="M107" s="48">
        <f t="shared" si="17"/>
        <v>0.21477885</v>
      </c>
      <c r="N107" s="14">
        <v>3593.6</v>
      </c>
      <c r="O107" s="14">
        <v>890.66</v>
      </c>
      <c r="P107" s="65">
        <f t="shared" si="22"/>
        <v>0.624009111755489</v>
      </c>
      <c r="Q107" s="65">
        <f t="shared" si="23"/>
        <v>0.669675762624749</v>
      </c>
      <c r="R107" s="65">
        <f t="shared" si="24"/>
        <v>0.520007593129574</v>
      </c>
      <c r="S107" s="65">
        <f t="shared" si="25"/>
        <v>0.600067887656584</v>
      </c>
      <c r="T107" s="69"/>
      <c r="U107" s="67">
        <v>0</v>
      </c>
      <c r="V107" s="70"/>
    </row>
    <row r="108" hidden="1" spans="1:23">
      <c r="A108" s="26">
        <v>107</v>
      </c>
      <c r="B108" s="26">
        <v>102567</v>
      </c>
      <c r="C108" s="27" t="s">
        <v>165</v>
      </c>
      <c r="D108" s="27" t="s">
        <v>27</v>
      </c>
      <c r="E108" s="28" t="s">
        <v>162</v>
      </c>
      <c r="F108" s="29">
        <v>100</v>
      </c>
      <c r="G108" s="28">
        <f t="shared" si="13"/>
        <v>300</v>
      </c>
      <c r="H108" s="30">
        <v>5598.92481433333</v>
      </c>
      <c r="I108" s="30">
        <f t="shared" si="14"/>
        <v>1180.01539655686</v>
      </c>
      <c r="J108" s="46">
        <v>0.2107575</v>
      </c>
      <c r="K108" s="47">
        <f t="shared" si="15"/>
        <v>6718.7097772</v>
      </c>
      <c r="L108" s="47">
        <f t="shared" si="16"/>
        <v>1316.89718255745</v>
      </c>
      <c r="M108" s="48">
        <f t="shared" si="17"/>
        <v>0.196004475</v>
      </c>
      <c r="N108" s="14">
        <v>6172.1</v>
      </c>
      <c r="O108" s="14">
        <v>738.3</v>
      </c>
      <c r="P108" s="49">
        <f t="shared" si="22"/>
        <v>1.10237236695862</v>
      </c>
      <c r="Q108" s="61">
        <f t="shared" si="23"/>
        <v>0.625669802406196</v>
      </c>
      <c r="R108" s="61">
        <f t="shared" si="24"/>
        <v>0.918643639132185</v>
      </c>
      <c r="S108" s="61">
        <f t="shared" si="25"/>
        <v>0.560636023661469</v>
      </c>
      <c r="T108" s="62">
        <v>100</v>
      </c>
      <c r="U108" s="63">
        <v>100</v>
      </c>
      <c r="V108" s="64" t="s">
        <v>393</v>
      </c>
      <c r="W108" t="s">
        <v>366</v>
      </c>
    </row>
    <row r="109" hidden="1" spans="1:22">
      <c r="A109" s="26">
        <v>109</v>
      </c>
      <c r="B109" s="26">
        <v>102478</v>
      </c>
      <c r="C109" s="27" t="s">
        <v>161</v>
      </c>
      <c r="D109" s="27" t="s">
        <v>50</v>
      </c>
      <c r="E109" s="28" t="s">
        <v>162</v>
      </c>
      <c r="F109" s="29">
        <v>100</v>
      </c>
      <c r="G109" s="28">
        <f t="shared" si="13"/>
        <v>300</v>
      </c>
      <c r="H109" s="30">
        <v>4569.87291333333</v>
      </c>
      <c r="I109" s="30">
        <f t="shared" si="14"/>
        <v>1197.09191926641</v>
      </c>
      <c r="J109" s="46">
        <v>0.261953</v>
      </c>
      <c r="K109" s="47">
        <f t="shared" si="15"/>
        <v>5483.847496</v>
      </c>
      <c r="L109" s="47">
        <f t="shared" si="16"/>
        <v>1335.95458190131</v>
      </c>
      <c r="M109" s="48">
        <f t="shared" si="17"/>
        <v>0.24361629</v>
      </c>
      <c r="N109" s="14">
        <v>3215.86</v>
      </c>
      <c r="O109" s="14">
        <v>992.29</v>
      </c>
      <c r="P109" s="61">
        <f t="shared" si="22"/>
        <v>0.703708847267332</v>
      </c>
      <c r="Q109" s="61">
        <f t="shared" si="23"/>
        <v>0.828917131616831</v>
      </c>
      <c r="R109" s="61">
        <f t="shared" si="24"/>
        <v>0.586424039389443</v>
      </c>
      <c r="S109" s="61">
        <f t="shared" si="25"/>
        <v>0.742757286395012</v>
      </c>
      <c r="T109" s="62"/>
      <c r="U109" s="63">
        <v>0</v>
      </c>
      <c r="V109" s="64"/>
    </row>
    <row r="110" hidden="1" spans="1:22">
      <c r="A110" s="31">
        <v>110</v>
      </c>
      <c r="B110" s="31">
        <v>741</v>
      </c>
      <c r="C110" s="32" t="s">
        <v>156</v>
      </c>
      <c r="D110" s="32" t="s">
        <v>41</v>
      </c>
      <c r="E110" s="33" t="s">
        <v>46</v>
      </c>
      <c r="F110" s="34">
        <v>100</v>
      </c>
      <c r="G110" s="33">
        <f t="shared" si="13"/>
        <v>300</v>
      </c>
      <c r="H110" s="30">
        <v>4981.96830133333</v>
      </c>
      <c r="I110" s="30">
        <f t="shared" si="14"/>
        <v>1030.27478119196</v>
      </c>
      <c r="J110" s="46">
        <v>0.20680075</v>
      </c>
      <c r="K110" s="47">
        <f t="shared" si="15"/>
        <v>5978.3619616</v>
      </c>
      <c r="L110" s="47">
        <f t="shared" si="16"/>
        <v>1149.78665581023</v>
      </c>
      <c r="M110" s="48">
        <f t="shared" si="17"/>
        <v>0.1923246975</v>
      </c>
      <c r="N110" s="14">
        <v>4659.34</v>
      </c>
      <c r="O110" s="14">
        <v>898.52</v>
      </c>
      <c r="P110" s="65">
        <f t="shared" si="22"/>
        <v>0.935240796043005</v>
      </c>
      <c r="Q110" s="65">
        <f t="shared" si="23"/>
        <v>0.872116853098619</v>
      </c>
      <c r="R110" s="65">
        <f t="shared" si="24"/>
        <v>0.779367330035837</v>
      </c>
      <c r="S110" s="65">
        <f t="shared" si="25"/>
        <v>0.781466714246072</v>
      </c>
      <c r="T110" s="69"/>
      <c r="U110" s="67">
        <v>0</v>
      </c>
      <c r="V110" s="70"/>
    </row>
    <row r="111" hidden="1" spans="1:23">
      <c r="A111" s="31">
        <v>111</v>
      </c>
      <c r="B111" s="31">
        <v>107829</v>
      </c>
      <c r="C111" s="81" t="s">
        <v>129</v>
      </c>
      <c r="D111" s="81" t="s">
        <v>50</v>
      </c>
      <c r="E111" s="82" t="s">
        <v>46</v>
      </c>
      <c r="F111" s="83">
        <v>100</v>
      </c>
      <c r="G111" s="82">
        <f t="shared" si="13"/>
        <v>300</v>
      </c>
      <c r="H111" s="84">
        <v>4687.92937566667</v>
      </c>
      <c r="I111" s="84">
        <f t="shared" si="14"/>
        <v>1003.91538786964</v>
      </c>
      <c r="J111" s="85">
        <v>0.214149</v>
      </c>
      <c r="K111" s="86">
        <f t="shared" si="15"/>
        <v>5625.5152508</v>
      </c>
      <c r="L111" s="86">
        <f t="shared" si="16"/>
        <v>1120.36957286252</v>
      </c>
      <c r="M111" s="87">
        <f t="shared" si="17"/>
        <v>0.19915857</v>
      </c>
      <c r="N111" s="14">
        <v>5202.8</v>
      </c>
      <c r="O111" s="14">
        <v>834.9</v>
      </c>
      <c r="P111" s="88">
        <f t="shared" si="22"/>
        <v>1.10982900617186</v>
      </c>
      <c r="Q111" s="88">
        <f t="shared" si="23"/>
        <v>0.831643791985</v>
      </c>
      <c r="R111" s="88">
        <f t="shared" si="24"/>
        <v>0.924857505143216</v>
      </c>
      <c r="S111" s="88">
        <f t="shared" si="25"/>
        <v>0.745200530452508</v>
      </c>
      <c r="T111" s="89"/>
      <c r="U111" s="90">
        <v>100</v>
      </c>
      <c r="V111" s="91"/>
      <c r="W111" t="s">
        <v>366</v>
      </c>
    </row>
    <row r="112" hidden="1" spans="1:23">
      <c r="A112" s="31">
        <v>112</v>
      </c>
      <c r="B112" s="31">
        <v>110378</v>
      </c>
      <c r="C112" s="32" t="s">
        <v>45</v>
      </c>
      <c r="D112" s="32" t="s">
        <v>38</v>
      </c>
      <c r="E112" s="33" t="s">
        <v>46</v>
      </c>
      <c r="F112" s="34">
        <v>100</v>
      </c>
      <c r="G112" s="33">
        <f t="shared" si="13"/>
        <v>300</v>
      </c>
      <c r="H112" s="30">
        <v>2500</v>
      </c>
      <c r="I112" s="30">
        <f t="shared" si="14"/>
        <v>622.17875</v>
      </c>
      <c r="J112" s="46">
        <v>0.2488715</v>
      </c>
      <c r="K112" s="47">
        <f t="shared" si="15"/>
        <v>3000</v>
      </c>
      <c r="L112" s="47">
        <f t="shared" si="16"/>
        <v>694.351485</v>
      </c>
      <c r="M112" s="48">
        <f t="shared" si="17"/>
        <v>0.231450495</v>
      </c>
      <c r="N112" s="40">
        <v>3498.01</v>
      </c>
      <c r="O112" s="40">
        <v>789.06</v>
      </c>
      <c r="P112" s="52">
        <f t="shared" si="22"/>
        <v>1.399204</v>
      </c>
      <c r="Q112" s="65">
        <f t="shared" si="23"/>
        <v>1.26822074845854</v>
      </c>
      <c r="R112" s="65">
        <f t="shared" si="24"/>
        <v>1.16600333333333</v>
      </c>
      <c r="S112" s="65">
        <f t="shared" si="25"/>
        <v>1.13639852012414</v>
      </c>
      <c r="T112" s="69">
        <v>100</v>
      </c>
      <c r="U112" s="67">
        <v>100</v>
      </c>
      <c r="V112" s="70" t="s">
        <v>394</v>
      </c>
      <c r="W112" t="s">
        <v>366</v>
      </c>
    </row>
    <row r="113" s="60" customFormat="1" ht="12.75" hidden="1" spans="1:22">
      <c r="A113" s="72" t="s">
        <v>52</v>
      </c>
      <c r="B113" s="23" t="s">
        <v>181</v>
      </c>
      <c r="C113" s="23" t="s">
        <v>182</v>
      </c>
      <c r="D113" s="73" t="s">
        <v>182</v>
      </c>
      <c r="E113" s="22"/>
      <c r="F113" s="24">
        <f>SUM(F3:F112)</f>
        <v>15800</v>
      </c>
      <c r="G113" s="22">
        <f>SUM(G3:G112)</f>
        <v>47400</v>
      </c>
      <c r="H113" s="30">
        <f>SUM(H3:H112)</f>
        <v>1483739.535144</v>
      </c>
      <c r="I113" s="30">
        <f>SUM(I3:I112)</f>
        <v>345959.97899233</v>
      </c>
      <c r="J113" s="46">
        <v>0.23021825</v>
      </c>
      <c r="K113" s="47">
        <f>SUM(K3:K112)</f>
        <v>1780487.4421728</v>
      </c>
      <c r="L113" s="47">
        <f>SUM(L3:L112)</f>
        <v>386091.33655544</v>
      </c>
      <c r="M113" s="48">
        <f t="shared" si="17"/>
        <v>0.2141029725</v>
      </c>
      <c r="N113" s="40">
        <f>SUM(N3:N112)</f>
        <v>1539935.09</v>
      </c>
      <c r="O113" s="40">
        <f>SUM(O3:O112)</f>
        <v>325295.9</v>
      </c>
      <c r="P113" s="77">
        <f t="shared" si="22"/>
        <v>1.03787427208411</v>
      </c>
      <c r="Q113" s="92">
        <f t="shared" si="23"/>
        <v>0.940270319553962</v>
      </c>
      <c r="R113" s="92">
        <f t="shared" si="24"/>
        <v>0.864895226736762</v>
      </c>
      <c r="S113" s="92">
        <f t="shared" si="25"/>
        <v>0.842536128632583</v>
      </c>
      <c r="T113" s="58">
        <v>5700</v>
      </c>
      <c r="U113" s="58">
        <v>9800</v>
      </c>
      <c r="V113" s="50"/>
    </row>
    <row r="114" spans="22:22">
      <c r="V114" s="18" t="s">
        <v>52</v>
      </c>
    </row>
    <row r="117" spans="1:24">
      <c r="A117" s="26">
        <v>108</v>
      </c>
      <c r="B117" s="26">
        <v>713</v>
      </c>
      <c r="C117" s="74" t="s">
        <v>395</v>
      </c>
      <c r="D117" s="27" t="s">
        <v>38</v>
      </c>
      <c r="E117" s="28" t="s">
        <v>162</v>
      </c>
      <c r="F117" s="29">
        <v>100</v>
      </c>
      <c r="G117" s="28">
        <f>F117*3</f>
        <v>300</v>
      </c>
      <c r="H117" s="30">
        <v>5654</v>
      </c>
      <c r="I117" s="30">
        <f>H117*J117</f>
        <v>1396.538</v>
      </c>
      <c r="J117" s="46">
        <v>0.247</v>
      </c>
      <c r="K117" s="47">
        <f>H117*1.2</f>
        <v>6784.8</v>
      </c>
      <c r="L117" s="47">
        <f>K117*M117</f>
        <v>1558.536408</v>
      </c>
      <c r="M117" s="48">
        <f>J117*0.93</f>
        <v>0.22971</v>
      </c>
      <c r="N117" s="14" t="e">
        <v>#N/A</v>
      </c>
      <c r="O117" s="14" t="e">
        <v>#N/A</v>
      </c>
      <c r="P117" s="16" t="e">
        <f>N117/H117</f>
        <v>#N/A</v>
      </c>
      <c r="Q117" s="16" t="e">
        <f>O117/I117</f>
        <v>#N/A</v>
      </c>
      <c r="R117" s="16" t="e">
        <f>N117/K117</f>
        <v>#N/A</v>
      </c>
      <c r="S117" s="16" t="e">
        <f>O117/L117</f>
        <v>#N/A</v>
      </c>
      <c r="W117" t="s">
        <v>396</v>
      </c>
      <c r="X117" s="93">
        <v>1950</v>
      </c>
    </row>
    <row r="118" spans="1:19">
      <c r="A118" s="75">
        <v>39</v>
      </c>
      <c r="B118" s="75">
        <v>742</v>
      </c>
      <c r="C118" s="76" t="s">
        <v>397</v>
      </c>
      <c r="D118" s="76" t="s">
        <v>50</v>
      </c>
      <c r="E118" s="34" t="s">
        <v>68</v>
      </c>
      <c r="F118" s="34">
        <v>150</v>
      </c>
      <c r="G118" s="33">
        <f>F118*3</f>
        <v>450</v>
      </c>
      <c r="H118" s="30">
        <v>11308</v>
      </c>
      <c r="I118" s="30">
        <f>H118*J118</f>
        <v>1933.668</v>
      </c>
      <c r="J118" s="46">
        <v>0.171</v>
      </c>
      <c r="K118" s="47">
        <f>H118*1.2</f>
        <v>13569.6</v>
      </c>
      <c r="L118" s="47">
        <f>K118*M118</f>
        <v>2157.973488</v>
      </c>
      <c r="M118" s="48">
        <f>J118*0.93</f>
        <v>0.15903</v>
      </c>
      <c r="N118" s="14">
        <v>392.1</v>
      </c>
      <c r="O118" s="14">
        <v>138.39</v>
      </c>
      <c r="P118" s="16">
        <f>N118/H118</f>
        <v>0.0346745666784577</v>
      </c>
      <c r="Q118" s="16">
        <f>O118/I118</f>
        <v>0.0715686457033989</v>
      </c>
      <c r="R118" s="16">
        <f>N118/K118</f>
        <v>0.0288954722320481</v>
      </c>
      <c r="S118" s="16">
        <f>O118/L118</f>
        <v>0.0641296108453395</v>
      </c>
    </row>
  </sheetData>
  <mergeCells count="6">
    <mergeCell ref="A1:G1"/>
    <mergeCell ref="H1:J1"/>
    <mergeCell ref="K1:M1"/>
    <mergeCell ref="P1:Q1"/>
    <mergeCell ref="R1:S1"/>
    <mergeCell ref="T1:V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8"/>
  <sheetViews>
    <sheetView topLeftCell="B2" workbookViewId="0">
      <selection activeCell="V48" sqref="V48"/>
    </sheetView>
  </sheetViews>
  <sheetFormatPr defaultColWidth="9" defaultRowHeight="13.5"/>
  <cols>
    <col min="1" max="1" width="4.375" style="7" customWidth="1"/>
    <col min="2" max="2" width="8" style="7"/>
    <col min="3" max="3" width="23.5" style="8" customWidth="1"/>
    <col min="4" max="4" width="9.5" style="8" customWidth="1"/>
    <col min="5" max="5" width="8.5" style="9" customWidth="1"/>
    <col min="6" max="6" width="8.5" style="10" customWidth="1"/>
    <col min="7" max="7" width="8.5" style="11" hidden="1" customWidth="1"/>
    <col min="8" max="8" width="10.5" style="12" hidden="1" customWidth="1"/>
    <col min="9" max="9" width="8.125" style="12" hidden="1" customWidth="1"/>
    <col min="10" max="10" width="9" style="13" hidden="1" customWidth="1"/>
    <col min="11" max="11" width="10.125" style="12" hidden="1" customWidth="1"/>
    <col min="12" max="12" width="9" style="12" hidden="1" customWidth="1"/>
    <col min="13" max="13" width="11.5" style="13" hidden="1" customWidth="1"/>
    <col min="14" max="14" width="9.25" style="14" customWidth="1"/>
    <col min="15" max="15" width="8.125" style="14" hidden="1" customWidth="1"/>
    <col min="16" max="16" width="10.5" style="15" customWidth="1"/>
    <col min="17" max="17" width="11" style="16" hidden="1" customWidth="1"/>
    <col min="18" max="19" width="10" style="16" hidden="1" customWidth="1"/>
    <col min="20" max="20" width="11.25" style="17" customWidth="1"/>
    <col min="21" max="21" width="9" style="17"/>
    <col min="22" max="22" width="12" style="18" customWidth="1"/>
    <col min="23" max="23" width="10.625" style="19" customWidth="1"/>
  </cols>
  <sheetData>
    <row r="1" customFormat="1" spans="1:23">
      <c r="A1" s="20" t="s">
        <v>0</v>
      </c>
      <c r="B1" s="20"/>
      <c r="C1" s="20"/>
      <c r="D1" s="20"/>
      <c r="E1" s="20"/>
      <c r="F1" s="20"/>
      <c r="G1" s="20"/>
      <c r="H1" s="21" t="s">
        <v>1</v>
      </c>
      <c r="I1" s="35"/>
      <c r="J1" s="36"/>
      <c r="K1" s="37" t="s">
        <v>3</v>
      </c>
      <c r="L1" s="38"/>
      <c r="M1" s="39"/>
      <c r="N1" s="40"/>
      <c r="O1" s="40"/>
      <c r="P1" s="41" t="s">
        <v>183</v>
      </c>
      <c r="Q1" s="54"/>
      <c r="R1" s="54" t="s">
        <v>357</v>
      </c>
      <c r="S1" s="54"/>
      <c r="T1" s="55">
        <v>43842</v>
      </c>
      <c r="U1" s="56"/>
      <c r="V1" s="57"/>
      <c r="W1" s="19"/>
    </row>
    <row r="2" customFormat="1" spans="1:23">
      <c r="A2" s="22" t="s">
        <v>12</v>
      </c>
      <c r="B2" s="22" t="s">
        <v>13</v>
      </c>
      <c r="C2" s="23" t="s">
        <v>14</v>
      </c>
      <c r="D2" s="23" t="s">
        <v>15</v>
      </c>
      <c r="E2" s="22" t="s">
        <v>358</v>
      </c>
      <c r="F2" s="24" t="s">
        <v>19</v>
      </c>
      <c r="G2" s="22" t="s">
        <v>20</v>
      </c>
      <c r="H2" s="25" t="s">
        <v>21</v>
      </c>
      <c r="I2" s="25" t="s">
        <v>23</v>
      </c>
      <c r="J2" s="42" t="s">
        <v>25</v>
      </c>
      <c r="K2" s="43" t="s">
        <v>21</v>
      </c>
      <c r="L2" s="43" t="s">
        <v>23</v>
      </c>
      <c r="M2" s="44" t="s">
        <v>25</v>
      </c>
      <c r="N2" s="45" t="s">
        <v>21</v>
      </c>
      <c r="O2" s="45" t="s">
        <v>23</v>
      </c>
      <c r="P2" s="41" t="s">
        <v>359</v>
      </c>
      <c r="Q2" s="54" t="s">
        <v>360</v>
      </c>
      <c r="R2" s="54" t="s">
        <v>359</v>
      </c>
      <c r="S2" s="54" t="s">
        <v>360</v>
      </c>
      <c r="T2" s="58" t="s">
        <v>361</v>
      </c>
      <c r="U2" s="59" t="s">
        <v>362</v>
      </c>
      <c r="V2" s="58" t="s">
        <v>363</v>
      </c>
      <c r="W2" s="60" t="s">
        <v>364</v>
      </c>
    </row>
    <row r="3" hidden="1" spans="1:23">
      <c r="A3" s="26">
        <v>1</v>
      </c>
      <c r="B3" s="26">
        <v>307</v>
      </c>
      <c r="C3" s="27" t="s">
        <v>118</v>
      </c>
      <c r="D3" s="27" t="s">
        <v>119</v>
      </c>
      <c r="E3" s="28" t="s">
        <v>120</v>
      </c>
      <c r="F3" s="29">
        <v>300</v>
      </c>
      <c r="G3" s="28">
        <f t="shared" ref="G3:G66" si="0">F3*3</f>
        <v>900</v>
      </c>
      <c r="H3" s="30">
        <v>100000</v>
      </c>
      <c r="I3" s="30">
        <f t="shared" ref="I3:I66" si="1">H3*J3</f>
        <v>21172.65</v>
      </c>
      <c r="J3" s="46">
        <v>0.2117265</v>
      </c>
      <c r="K3" s="47">
        <f t="shared" ref="K3:K66" si="2">H3*1.2</f>
        <v>120000</v>
      </c>
      <c r="L3" s="47">
        <f t="shared" ref="L3:L66" si="3">K3*M3</f>
        <v>23628.6774</v>
      </c>
      <c r="M3" s="48">
        <f t="shared" ref="M3:M66" si="4">J3*0.93</f>
        <v>0.196905645</v>
      </c>
      <c r="N3" s="40">
        <v>100487.09</v>
      </c>
      <c r="O3" s="40">
        <v>18135.94</v>
      </c>
      <c r="P3" s="49">
        <f t="shared" ref="P3:P66" si="5">N3/H3</f>
        <v>1.0048709</v>
      </c>
      <c r="Q3" s="61">
        <f t="shared" ref="Q3:Q66" si="6">O3/I3</f>
        <v>0.856573929101931</v>
      </c>
      <c r="R3" s="61">
        <f t="shared" ref="R3:R66" si="7">N3/K3</f>
        <v>0.837392416666667</v>
      </c>
      <c r="S3" s="61">
        <f t="shared" ref="S3:S66" si="8">O3/L3</f>
        <v>0.767539362994562</v>
      </c>
      <c r="T3" s="62">
        <v>300</v>
      </c>
      <c r="U3" s="63">
        <v>300</v>
      </c>
      <c r="V3" s="64" t="s">
        <v>365</v>
      </c>
      <c r="W3" t="s">
        <v>366</v>
      </c>
    </row>
    <row r="4" spans="1:23">
      <c r="A4" s="31">
        <v>2</v>
      </c>
      <c r="B4" s="31">
        <v>582</v>
      </c>
      <c r="C4" s="32" t="s">
        <v>282</v>
      </c>
      <c r="D4" s="32" t="s">
        <v>41</v>
      </c>
      <c r="E4" s="33" t="s">
        <v>51</v>
      </c>
      <c r="F4" s="34">
        <v>200</v>
      </c>
      <c r="G4" s="33">
        <f t="shared" si="0"/>
        <v>600</v>
      </c>
      <c r="H4" s="30">
        <v>45500</v>
      </c>
      <c r="I4" s="30">
        <f t="shared" si="1"/>
        <v>7996.625</v>
      </c>
      <c r="J4" s="46">
        <v>0.17575</v>
      </c>
      <c r="K4" s="47">
        <f t="shared" si="2"/>
        <v>54600</v>
      </c>
      <c r="L4" s="47">
        <f t="shared" si="3"/>
        <v>8924.2335</v>
      </c>
      <c r="M4" s="48">
        <f t="shared" si="4"/>
        <v>0.1634475</v>
      </c>
      <c r="N4" s="50">
        <v>57164.3</v>
      </c>
      <c r="O4" s="50">
        <v>8837.7</v>
      </c>
      <c r="P4" s="52">
        <f t="shared" si="5"/>
        <v>1.25635824175824</v>
      </c>
      <c r="Q4" s="65">
        <f t="shared" si="6"/>
        <v>1.10517874728401</v>
      </c>
      <c r="R4" s="65">
        <f t="shared" si="7"/>
        <v>1.0469652014652</v>
      </c>
      <c r="S4" s="65">
        <f t="shared" si="8"/>
        <v>0.990303536992841</v>
      </c>
      <c r="T4" s="69"/>
      <c r="U4" s="67">
        <v>200</v>
      </c>
      <c r="V4" s="70"/>
      <c r="W4" s="60" t="s">
        <v>367</v>
      </c>
    </row>
    <row r="5" spans="1:23">
      <c r="A5" s="31">
        <v>3</v>
      </c>
      <c r="B5" s="31">
        <v>337</v>
      </c>
      <c r="C5" s="32" t="s">
        <v>368</v>
      </c>
      <c r="D5" s="32" t="s">
        <v>50</v>
      </c>
      <c r="E5" s="33" t="s">
        <v>51</v>
      </c>
      <c r="F5" s="34">
        <v>200</v>
      </c>
      <c r="G5" s="33">
        <f t="shared" si="0"/>
        <v>600</v>
      </c>
      <c r="H5" s="30">
        <v>43000</v>
      </c>
      <c r="I5" s="30">
        <f t="shared" si="1"/>
        <v>7353</v>
      </c>
      <c r="J5" s="46">
        <v>0.171</v>
      </c>
      <c r="K5" s="47">
        <f t="shared" si="2"/>
        <v>51600</v>
      </c>
      <c r="L5" s="47">
        <f t="shared" si="3"/>
        <v>8205.948</v>
      </c>
      <c r="M5" s="48">
        <f t="shared" si="4"/>
        <v>0.15903</v>
      </c>
      <c r="N5" s="79">
        <v>59459.8</v>
      </c>
      <c r="O5" s="18">
        <v>10521.9</v>
      </c>
      <c r="P5" s="52">
        <f t="shared" si="5"/>
        <v>1.38278604651163</v>
      </c>
      <c r="Q5" s="65">
        <f t="shared" si="6"/>
        <v>1.43096695226438</v>
      </c>
      <c r="R5" s="65">
        <f t="shared" si="7"/>
        <v>1.15232170542636</v>
      </c>
      <c r="S5" s="65">
        <f t="shared" si="8"/>
        <v>1.2822284518498</v>
      </c>
      <c r="T5" s="69">
        <v>200</v>
      </c>
      <c r="U5" s="67">
        <v>200</v>
      </c>
      <c r="V5" s="70" t="s">
        <v>365</v>
      </c>
      <c r="W5" s="60" t="s">
        <v>367</v>
      </c>
    </row>
    <row r="6" spans="1:23">
      <c r="A6" s="31">
        <v>4</v>
      </c>
      <c r="B6" s="31">
        <v>750</v>
      </c>
      <c r="C6" s="32" t="s">
        <v>369</v>
      </c>
      <c r="D6" s="32" t="s">
        <v>34</v>
      </c>
      <c r="E6" s="33" t="s">
        <v>51</v>
      </c>
      <c r="F6" s="34">
        <v>200</v>
      </c>
      <c r="G6" s="33">
        <f t="shared" si="0"/>
        <v>600</v>
      </c>
      <c r="H6" s="30">
        <v>36000</v>
      </c>
      <c r="I6" s="30">
        <f t="shared" si="1"/>
        <v>9447.75</v>
      </c>
      <c r="J6" s="46">
        <v>0.2624375</v>
      </c>
      <c r="K6" s="47">
        <f t="shared" si="2"/>
        <v>43200</v>
      </c>
      <c r="L6" s="47">
        <f t="shared" si="3"/>
        <v>10543.689</v>
      </c>
      <c r="M6" s="48">
        <f t="shared" si="4"/>
        <v>0.244066875</v>
      </c>
      <c r="N6" s="50">
        <v>40620.2</v>
      </c>
      <c r="O6" s="50">
        <v>10258</v>
      </c>
      <c r="P6" s="52">
        <f t="shared" si="5"/>
        <v>1.12833888888889</v>
      </c>
      <c r="Q6" s="65">
        <f t="shared" si="6"/>
        <v>1.08576116006457</v>
      </c>
      <c r="R6" s="65">
        <f t="shared" si="7"/>
        <v>0.940282407407407</v>
      </c>
      <c r="S6" s="65">
        <f t="shared" si="8"/>
        <v>0.972904265290829</v>
      </c>
      <c r="T6" s="66"/>
      <c r="U6" s="67">
        <v>200</v>
      </c>
      <c r="V6" s="70"/>
      <c r="W6" s="60" t="s">
        <v>367</v>
      </c>
    </row>
    <row r="7" hidden="1" spans="1:23">
      <c r="A7" s="26">
        <v>5</v>
      </c>
      <c r="B7" s="26">
        <v>341</v>
      </c>
      <c r="C7" s="27" t="s">
        <v>103</v>
      </c>
      <c r="D7" s="27" t="s">
        <v>27</v>
      </c>
      <c r="E7" s="28" t="s">
        <v>66</v>
      </c>
      <c r="F7" s="29">
        <v>200</v>
      </c>
      <c r="G7" s="28">
        <f t="shared" si="0"/>
        <v>600</v>
      </c>
      <c r="H7" s="30">
        <v>37000</v>
      </c>
      <c r="I7" s="30">
        <f t="shared" si="1"/>
        <v>7914.54975</v>
      </c>
      <c r="J7" s="46">
        <v>0.21390675</v>
      </c>
      <c r="K7" s="47">
        <f t="shared" si="2"/>
        <v>44400</v>
      </c>
      <c r="L7" s="47">
        <f t="shared" si="3"/>
        <v>8832.637521</v>
      </c>
      <c r="M7" s="48">
        <f t="shared" si="4"/>
        <v>0.1989332775</v>
      </c>
      <c r="N7" s="40">
        <v>41525.02</v>
      </c>
      <c r="O7" s="40">
        <v>9709.88</v>
      </c>
      <c r="P7" s="49">
        <f t="shared" si="5"/>
        <v>1.12229783783784</v>
      </c>
      <c r="Q7" s="61">
        <f t="shared" si="6"/>
        <v>1.22683921470075</v>
      </c>
      <c r="R7" s="61">
        <f t="shared" si="7"/>
        <v>0.935248198198198</v>
      </c>
      <c r="S7" s="61">
        <f t="shared" si="8"/>
        <v>1.09931829274261</v>
      </c>
      <c r="T7" s="62">
        <v>200</v>
      </c>
      <c r="U7" s="63">
        <v>200</v>
      </c>
      <c r="V7" s="64" t="s">
        <v>365</v>
      </c>
      <c r="W7" t="s">
        <v>366</v>
      </c>
    </row>
    <row r="8" hidden="1" spans="1:23">
      <c r="A8" s="26">
        <v>6</v>
      </c>
      <c r="B8" s="26">
        <v>517</v>
      </c>
      <c r="C8" s="27" t="s">
        <v>65</v>
      </c>
      <c r="D8" s="27" t="s">
        <v>50</v>
      </c>
      <c r="E8" s="28" t="s">
        <v>66</v>
      </c>
      <c r="F8" s="29">
        <v>200</v>
      </c>
      <c r="G8" s="28">
        <f t="shared" si="0"/>
        <v>600</v>
      </c>
      <c r="H8" s="30">
        <v>35000</v>
      </c>
      <c r="I8" s="30">
        <f t="shared" si="1"/>
        <v>7297.3775</v>
      </c>
      <c r="J8" s="46">
        <v>0.2084965</v>
      </c>
      <c r="K8" s="47">
        <f t="shared" si="2"/>
        <v>42000</v>
      </c>
      <c r="L8" s="47">
        <f t="shared" si="3"/>
        <v>8143.87329</v>
      </c>
      <c r="M8" s="48">
        <f t="shared" si="4"/>
        <v>0.193901745</v>
      </c>
      <c r="N8" s="40">
        <v>36350</v>
      </c>
      <c r="O8" s="40">
        <v>7641.81</v>
      </c>
      <c r="P8" s="53">
        <f t="shared" si="5"/>
        <v>1.03857142857143</v>
      </c>
      <c r="Q8" s="61">
        <f t="shared" si="6"/>
        <v>1.0471994905019</v>
      </c>
      <c r="R8" s="61">
        <f t="shared" si="7"/>
        <v>0.865476190476191</v>
      </c>
      <c r="S8" s="61">
        <f t="shared" si="8"/>
        <v>0.938350797940767</v>
      </c>
      <c r="T8" s="62"/>
      <c r="U8" s="63">
        <v>200</v>
      </c>
      <c r="V8" s="64"/>
      <c r="W8" t="s">
        <v>366</v>
      </c>
    </row>
    <row r="9" hidden="1" spans="1:23">
      <c r="A9" s="26">
        <v>7</v>
      </c>
      <c r="B9" s="26">
        <v>343</v>
      </c>
      <c r="C9" s="27" t="s">
        <v>97</v>
      </c>
      <c r="D9" s="27" t="s">
        <v>41</v>
      </c>
      <c r="E9" s="28" t="s">
        <v>66</v>
      </c>
      <c r="F9" s="29">
        <v>200</v>
      </c>
      <c r="G9" s="28">
        <f t="shared" si="0"/>
        <v>600</v>
      </c>
      <c r="H9" s="30">
        <v>27000</v>
      </c>
      <c r="I9" s="30">
        <f t="shared" si="1"/>
        <v>5710.07475</v>
      </c>
      <c r="J9" s="46">
        <v>0.21148425</v>
      </c>
      <c r="K9" s="47">
        <f t="shared" si="2"/>
        <v>32400</v>
      </c>
      <c r="L9" s="47">
        <f t="shared" si="3"/>
        <v>6372.443421</v>
      </c>
      <c r="M9" s="48">
        <f t="shared" si="4"/>
        <v>0.1966803525</v>
      </c>
      <c r="N9" s="40">
        <v>29925.13</v>
      </c>
      <c r="O9" s="40">
        <v>5261.89</v>
      </c>
      <c r="P9" s="53">
        <f t="shared" si="5"/>
        <v>1.10833814814815</v>
      </c>
      <c r="Q9" s="61">
        <f t="shared" si="6"/>
        <v>0.921509827870467</v>
      </c>
      <c r="R9" s="61">
        <f t="shared" si="7"/>
        <v>0.92361512345679</v>
      </c>
      <c r="S9" s="61">
        <f t="shared" si="8"/>
        <v>0.82572565221368</v>
      </c>
      <c r="T9" s="62"/>
      <c r="U9" s="63">
        <v>200</v>
      </c>
      <c r="V9" s="64"/>
      <c r="W9" t="s">
        <v>366</v>
      </c>
    </row>
    <row r="10" hidden="1" spans="1:23">
      <c r="A10" s="31">
        <v>8</v>
      </c>
      <c r="B10" s="31">
        <v>385</v>
      </c>
      <c r="C10" s="32" t="s">
        <v>171</v>
      </c>
      <c r="D10" s="32" t="s">
        <v>27</v>
      </c>
      <c r="E10" s="33" t="s">
        <v>58</v>
      </c>
      <c r="F10" s="34">
        <v>200</v>
      </c>
      <c r="G10" s="33">
        <f t="shared" si="0"/>
        <v>600</v>
      </c>
      <c r="H10" s="30">
        <v>26000</v>
      </c>
      <c r="I10" s="30">
        <f t="shared" si="1"/>
        <v>5084.989</v>
      </c>
      <c r="J10" s="46">
        <v>0.1955765</v>
      </c>
      <c r="K10" s="47">
        <f t="shared" si="2"/>
        <v>31200</v>
      </c>
      <c r="L10" s="47">
        <f t="shared" si="3"/>
        <v>5674.847724</v>
      </c>
      <c r="M10" s="48">
        <f t="shared" si="4"/>
        <v>0.181886145</v>
      </c>
      <c r="N10" s="40">
        <v>16166.39</v>
      </c>
      <c r="O10" s="40">
        <v>2931.74</v>
      </c>
      <c r="P10" s="51">
        <f t="shared" si="5"/>
        <v>0.621784230769231</v>
      </c>
      <c r="Q10" s="65">
        <f t="shared" si="6"/>
        <v>0.576547953201079</v>
      </c>
      <c r="R10" s="65">
        <f t="shared" si="7"/>
        <v>0.518153525641026</v>
      </c>
      <c r="S10" s="65">
        <f t="shared" si="8"/>
        <v>0.51662002975007</v>
      </c>
      <c r="T10" s="69"/>
      <c r="U10" s="67">
        <v>0</v>
      </c>
      <c r="V10" s="70"/>
      <c r="W10"/>
    </row>
    <row r="11" hidden="1" spans="1:23">
      <c r="A11" s="31">
        <v>9</v>
      </c>
      <c r="B11" s="31">
        <v>730</v>
      </c>
      <c r="C11" s="32" t="s">
        <v>160</v>
      </c>
      <c r="D11" s="32" t="s">
        <v>41</v>
      </c>
      <c r="E11" s="33" t="s">
        <v>58</v>
      </c>
      <c r="F11" s="34">
        <v>200</v>
      </c>
      <c r="G11" s="33">
        <f t="shared" si="0"/>
        <v>600</v>
      </c>
      <c r="H11" s="30">
        <v>27000</v>
      </c>
      <c r="I11" s="30">
        <f t="shared" si="1"/>
        <v>6457.9005</v>
      </c>
      <c r="J11" s="46">
        <v>0.2391815</v>
      </c>
      <c r="K11" s="47">
        <f t="shared" si="2"/>
        <v>32400</v>
      </c>
      <c r="L11" s="47">
        <f t="shared" si="3"/>
        <v>7207.016958</v>
      </c>
      <c r="M11" s="48">
        <f t="shared" si="4"/>
        <v>0.222438795</v>
      </c>
      <c r="N11" s="40">
        <v>13368.53</v>
      </c>
      <c r="O11" s="40">
        <v>3102.38</v>
      </c>
      <c r="P11" s="51">
        <f t="shared" si="5"/>
        <v>0.495130740740741</v>
      </c>
      <c r="Q11" s="65">
        <f t="shared" si="6"/>
        <v>0.480400712274833</v>
      </c>
      <c r="R11" s="65">
        <f t="shared" si="7"/>
        <v>0.412608950617284</v>
      </c>
      <c r="S11" s="65">
        <f t="shared" si="8"/>
        <v>0.430466588059886</v>
      </c>
      <c r="T11" s="69"/>
      <c r="U11" s="67">
        <v>0</v>
      </c>
      <c r="V11" s="70"/>
      <c r="W11"/>
    </row>
    <row r="12" hidden="1" spans="1:23">
      <c r="A12" s="31">
        <v>10</v>
      </c>
      <c r="B12" s="31">
        <v>571</v>
      </c>
      <c r="C12" s="32" t="s">
        <v>57</v>
      </c>
      <c r="D12" s="32" t="s">
        <v>34</v>
      </c>
      <c r="E12" s="33" t="s">
        <v>58</v>
      </c>
      <c r="F12" s="34">
        <v>200</v>
      </c>
      <c r="G12" s="33">
        <f t="shared" si="0"/>
        <v>600</v>
      </c>
      <c r="H12" s="30">
        <v>25000</v>
      </c>
      <c r="I12" s="30">
        <f t="shared" si="1"/>
        <v>6365.11875</v>
      </c>
      <c r="J12" s="46">
        <v>0.25460475</v>
      </c>
      <c r="K12" s="47">
        <f t="shared" si="2"/>
        <v>30000</v>
      </c>
      <c r="L12" s="47">
        <f t="shared" si="3"/>
        <v>7103.472525</v>
      </c>
      <c r="M12" s="48">
        <f t="shared" si="4"/>
        <v>0.2367824175</v>
      </c>
      <c r="N12" s="40">
        <v>26404.58</v>
      </c>
      <c r="O12" s="40">
        <v>5370.12</v>
      </c>
      <c r="P12" s="52">
        <f t="shared" si="5"/>
        <v>1.0561832</v>
      </c>
      <c r="Q12" s="65">
        <f t="shared" si="6"/>
        <v>0.843679467881098</v>
      </c>
      <c r="R12" s="65">
        <f t="shared" si="7"/>
        <v>0.880152666666667</v>
      </c>
      <c r="S12" s="65">
        <f t="shared" si="8"/>
        <v>0.755985186273385</v>
      </c>
      <c r="T12" s="69">
        <v>400</v>
      </c>
      <c r="U12" s="67">
        <v>200</v>
      </c>
      <c r="V12" s="70" t="s">
        <v>398</v>
      </c>
      <c r="W12" t="s">
        <v>366</v>
      </c>
    </row>
    <row r="13" hidden="1" spans="1:23">
      <c r="A13" s="26">
        <v>11</v>
      </c>
      <c r="B13" s="26">
        <v>365</v>
      </c>
      <c r="C13" s="27" t="s">
        <v>101</v>
      </c>
      <c r="D13" s="27" t="s">
        <v>41</v>
      </c>
      <c r="E13" s="28" t="s">
        <v>102</v>
      </c>
      <c r="F13" s="29">
        <v>200</v>
      </c>
      <c r="G13" s="28">
        <f t="shared" si="0"/>
        <v>600</v>
      </c>
      <c r="H13" s="30">
        <v>19500</v>
      </c>
      <c r="I13" s="30">
        <f t="shared" si="1"/>
        <v>4133.390625</v>
      </c>
      <c r="J13" s="46">
        <v>0.21196875</v>
      </c>
      <c r="K13" s="47">
        <f t="shared" si="2"/>
        <v>23400</v>
      </c>
      <c r="L13" s="47">
        <f t="shared" si="3"/>
        <v>4612.8639375</v>
      </c>
      <c r="M13" s="48">
        <f t="shared" si="4"/>
        <v>0.1971309375</v>
      </c>
      <c r="N13" s="40">
        <v>20204.38</v>
      </c>
      <c r="O13" s="40">
        <v>3272.09</v>
      </c>
      <c r="P13" s="49">
        <f t="shared" si="5"/>
        <v>1.03612205128205</v>
      </c>
      <c r="Q13" s="61">
        <f t="shared" si="6"/>
        <v>0.791623704812559</v>
      </c>
      <c r="R13" s="61">
        <f t="shared" si="7"/>
        <v>0.863435042735043</v>
      </c>
      <c r="S13" s="61">
        <f t="shared" si="8"/>
        <v>0.709340237287239</v>
      </c>
      <c r="T13" s="62">
        <v>200</v>
      </c>
      <c r="U13" s="63">
        <v>200</v>
      </c>
      <c r="V13" s="64" t="s">
        <v>365</v>
      </c>
      <c r="W13" t="s">
        <v>366</v>
      </c>
    </row>
    <row r="14" customFormat="1" hidden="1" spans="1:23">
      <c r="A14" s="26">
        <v>12</v>
      </c>
      <c r="B14" s="26">
        <v>102934</v>
      </c>
      <c r="C14" s="27" t="s">
        <v>126</v>
      </c>
      <c r="D14" s="27" t="s">
        <v>41</v>
      </c>
      <c r="E14" s="28" t="s">
        <v>102</v>
      </c>
      <c r="F14" s="29">
        <v>200</v>
      </c>
      <c r="G14" s="28">
        <f t="shared" si="0"/>
        <v>600</v>
      </c>
      <c r="H14" s="30">
        <v>21000</v>
      </c>
      <c r="I14" s="30">
        <f t="shared" si="1"/>
        <v>4219.026</v>
      </c>
      <c r="J14" s="46">
        <v>0.200906</v>
      </c>
      <c r="K14" s="47">
        <f t="shared" si="2"/>
        <v>25200</v>
      </c>
      <c r="L14" s="47">
        <f t="shared" si="3"/>
        <v>4708.433016</v>
      </c>
      <c r="M14" s="48">
        <f t="shared" si="4"/>
        <v>0.18684258</v>
      </c>
      <c r="N14" s="40">
        <v>21252.54</v>
      </c>
      <c r="O14" s="40">
        <v>5551.59</v>
      </c>
      <c r="P14" s="53">
        <f t="shared" si="5"/>
        <v>1.01202571428571</v>
      </c>
      <c r="Q14" s="61">
        <f t="shared" si="6"/>
        <v>1.31584635885155</v>
      </c>
      <c r="R14" s="61">
        <f t="shared" si="7"/>
        <v>0.843354761904762</v>
      </c>
      <c r="S14" s="61">
        <f t="shared" si="8"/>
        <v>1.17907379825407</v>
      </c>
      <c r="T14" s="62"/>
      <c r="U14" s="63">
        <v>200</v>
      </c>
      <c r="V14" s="64"/>
      <c r="W14" t="s">
        <v>366</v>
      </c>
    </row>
    <row r="15" hidden="1" spans="1:23">
      <c r="A15" s="26">
        <v>13</v>
      </c>
      <c r="B15" s="26">
        <v>709</v>
      </c>
      <c r="C15" s="27" t="s">
        <v>136</v>
      </c>
      <c r="D15" s="27" t="s">
        <v>41</v>
      </c>
      <c r="E15" s="28" t="s">
        <v>102</v>
      </c>
      <c r="F15" s="29">
        <v>200</v>
      </c>
      <c r="G15" s="28">
        <f t="shared" si="0"/>
        <v>600</v>
      </c>
      <c r="H15" s="30">
        <v>18000</v>
      </c>
      <c r="I15" s="30">
        <f t="shared" si="1"/>
        <v>4434.6285</v>
      </c>
      <c r="J15" s="46">
        <v>0.24636825</v>
      </c>
      <c r="K15" s="47">
        <f t="shared" si="2"/>
        <v>21600</v>
      </c>
      <c r="L15" s="47">
        <f t="shared" si="3"/>
        <v>4949.045406</v>
      </c>
      <c r="M15" s="48">
        <f t="shared" si="4"/>
        <v>0.2291224725</v>
      </c>
      <c r="N15" s="40">
        <v>18406.47</v>
      </c>
      <c r="O15" s="40">
        <v>3513.5</v>
      </c>
      <c r="P15" s="53">
        <f t="shared" si="5"/>
        <v>1.02258166666667</v>
      </c>
      <c r="Q15" s="61">
        <f t="shared" si="6"/>
        <v>0.792287335906491</v>
      </c>
      <c r="R15" s="61">
        <f t="shared" si="7"/>
        <v>0.852151388888889</v>
      </c>
      <c r="S15" s="61">
        <f t="shared" si="8"/>
        <v>0.7099348888051</v>
      </c>
      <c r="T15" s="62"/>
      <c r="U15" s="63">
        <v>200</v>
      </c>
      <c r="V15" s="64"/>
      <c r="W15" t="s">
        <v>366</v>
      </c>
    </row>
    <row r="16" hidden="1" spans="1:23">
      <c r="A16" s="31">
        <v>14</v>
      </c>
      <c r="B16" s="31">
        <v>514</v>
      </c>
      <c r="C16" s="32" t="s">
        <v>53</v>
      </c>
      <c r="D16" s="32" t="s">
        <v>27</v>
      </c>
      <c r="E16" s="33" t="s">
        <v>54</v>
      </c>
      <c r="F16" s="34">
        <v>200</v>
      </c>
      <c r="G16" s="33">
        <f t="shared" si="0"/>
        <v>600</v>
      </c>
      <c r="H16" s="30">
        <v>20000</v>
      </c>
      <c r="I16" s="30">
        <f t="shared" si="1"/>
        <v>5012.96</v>
      </c>
      <c r="J16" s="46">
        <v>0.250648</v>
      </c>
      <c r="K16" s="47">
        <f t="shared" si="2"/>
        <v>24000</v>
      </c>
      <c r="L16" s="47">
        <f t="shared" si="3"/>
        <v>5594.46336</v>
      </c>
      <c r="M16" s="48">
        <f t="shared" si="4"/>
        <v>0.23310264</v>
      </c>
      <c r="N16" s="40">
        <v>21865.21</v>
      </c>
      <c r="O16" s="40">
        <v>3612.79</v>
      </c>
      <c r="P16" s="51">
        <f t="shared" si="5"/>
        <v>1.0932605</v>
      </c>
      <c r="Q16" s="65">
        <f t="shared" si="6"/>
        <v>0.720689971593629</v>
      </c>
      <c r="R16" s="65">
        <f t="shared" si="7"/>
        <v>0.911050416666667</v>
      </c>
      <c r="S16" s="65">
        <f t="shared" si="8"/>
        <v>0.645779544438736</v>
      </c>
      <c r="T16" s="69"/>
      <c r="U16" s="67">
        <v>200</v>
      </c>
      <c r="V16" s="70"/>
      <c r="W16" t="s">
        <v>366</v>
      </c>
    </row>
    <row r="17" customFormat="1" hidden="1" spans="1:22">
      <c r="A17" s="31">
        <v>15</v>
      </c>
      <c r="B17" s="31">
        <v>712</v>
      </c>
      <c r="C17" s="32" t="s">
        <v>166</v>
      </c>
      <c r="D17" s="32" t="s">
        <v>34</v>
      </c>
      <c r="E17" s="33" t="s">
        <v>54</v>
      </c>
      <c r="F17" s="34">
        <v>200</v>
      </c>
      <c r="G17" s="33">
        <f t="shared" si="0"/>
        <v>600</v>
      </c>
      <c r="H17" s="30">
        <v>18000</v>
      </c>
      <c r="I17" s="30">
        <f t="shared" si="1"/>
        <v>4681.7235</v>
      </c>
      <c r="J17" s="46">
        <v>0.26009575</v>
      </c>
      <c r="K17" s="47">
        <f t="shared" si="2"/>
        <v>21600</v>
      </c>
      <c r="L17" s="47">
        <f t="shared" si="3"/>
        <v>5224.803426</v>
      </c>
      <c r="M17" s="48">
        <f t="shared" si="4"/>
        <v>0.2418890475</v>
      </c>
      <c r="N17" s="40">
        <v>13182.39</v>
      </c>
      <c r="O17" s="40">
        <v>3842.79</v>
      </c>
      <c r="P17" s="51">
        <f t="shared" si="5"/>
        <v>0.732355</v>
      </c>
      <c r="Q17" s="65">
        <f t="shared" si="6"/>
        <v>0.820806696508241</v>
      </c>
      <c r="R17" s="65">
        <f t="shared" si="7"/>
        <v>0.610295833333333</v>
      </c>
      <c r="S17" s="65">
        <f t="shared" si="8"/>
        <v>0.735489871423155</v>
      </c>
      <c r="T17" s="69"/>
      <c r="U17" s="67">
        <v>0</v>
      </c>
      <c r="V17" s="70"/>
    </row>
    <row r="18" hidden="1" spans="1:23">
      <c r="A18" s="31">
        <v>16</v>
      </c>
      <c r="B18" s="31">
        <v>581</v>
      </c>
      <c r="C18" s="32" t="s">
        <v>63</v>
      </c>
      <c r="D18" s="32" t="s">
        <v>41</v>
      </c>
      <c r="E18" s="33" t="s">
        <v>54</v>
      </c>
      <c r="F18" s="34">
        <v>200</v>
      </c>
      <c r="G18" s="33">
        <f t="shared" si="0"/>
        <v>600</v>
      </c>
      <c r="H18" s="30">
        <v>18000</v>
      </c>
      <c r="I18" s="30">
        <f t="shared" si="1"/>
        <v>4877.946</v>
      </c>
      <c r="J18" s="46">
        <v>0.270997</v>
      </c>
      <c r="K18" s="47">
        <f t="shared" si="2"/>
        <v>21600</v>
      </c>
      <c r="L18" s="47">
        <f t="shared" si="3"/>
        <v>5443.787736</v>
      </c>
      <c r="M18" s="48">
        <f t="shared" si="4"/>
        <v>0.25202721</v>
      </c>
      <c r="N18" s="40">
        <v>21402.8</v>
      </c>
      <c r="O18" s="40">
        <v>4438.37</v>
      </c>
      <c r="P18" s="52">
        <f t="shared" si="5"/>
        <v>1.18904444444444</v>
      </c>
      <c r="Q18" s="65">
        <f t="shared" si="6"/>
        <v>0.909885021277398</v>
      </c>
      <c r="R18" s="65">
        <f t="shared" si="7"/>
        <v>0.99087037037037</v>
      </c>
      <c r="S18" s="65">
        <f t="shared" si="8"/>
        <v>0.815309158850715</v>
      </c>
      <c r="T18" s="69">
        <v>200</v>
      </c>
      <c r="U18" s="67">
        <v>200</v>
      </c>
      <c r="V18" s="70" t="s">
        <v>372</v>
      </c>
      <c r="W18" t="s">
        <v>366</v>
      </c>
    </row>
    <row r="19" hidden="1" spans="1:23">
      <c r="A19" s="26">
        <v>17</v>
      </c>
      <c r="B19" s="26">
        <v>707</v>
      </c>
      <c r="C19" s="27" t="s">
        <v>116</v>
      </c>
      <c r="D19" s="27" t="s">
        <v>34</v>
      </c>
      <c r="E19" s="28" t="s">
        <v>60</v>
      </c>
      <c r="F19" s="29">
        <v>200</v>
      </c>
      <c r="G19" s="28">
        <f t="shared" si="0"/>
        <v>600</v>
      </c>
      <c r="H19" s="30">
        <v>18000</v>
      </c>
      <c r="I19" s="30">
        <f t="shared" si="1"/>
        <v>4552.362</v>
      </c>
      <c r="J19" s="46">
        <v>0.252909</v>
      </c>
      <c r="K19" s="47">
        <f t="shared" si="2"/>
        <v>21600</v>
      </c>
      <c r="L19" s="47">
        <f t="shared" si="3"/>
        <v>5080.435992</v>
      </c>
      <c r="M19" s="48">
        <f t="shared" si="4"/>
        <v>0.23520537</v>
      </c>
      <c r="N19" s="40">
        <v>18438.12</v>
      </c>
      <c r="O19" s="40">
        <v>4590.21</v>
      </c>
      <c r="P19" s="53">
        <f t="shared" si="5"/>
        <v>1.02434</v>
      </c>
      <c r="Q19" s="61">
        <f t="shared" si="6"/>
        <v>1.00831392582576</v>
      </c>
      <c r="R19" s="61">
        <f t="shared" si="7"/>
        <v>0.853616666666667</v>
      </c>
      <c r="S19" s="61">
        <f t="shared" si="8"/>
        <v>0.903507101994407</v>
      </c>
      <c r="T19" s="62"/>
      <c r="U19" s="63">
        <v>200</v>
      </c>
      <c r="V19" s="64"/>
      <c r="W19" t="s">
        <v>366</v>
      </c>
    </row>
    <row r="20" customFormat="1" hidden="1" spans="1:22">
      <c r="A20" s="26">
        <v>18</v>
      </c>
      <c r="B20" s="26">
        <v>744</v>
      </c>
      <c r="C20" s="27" t="s">
        <v>170</v>
      </c>
      <c r="D20" s="27" t="s">
        <v>50</v>
      </c>
      <c r="E20" s="28" t="s">
        <v>60</v>
      </c>
      <c r="F20" s="29">
        <v>200</v>
      </c>
      <c r="G20" s="28">
        <f t="shared" si="0"/>
        <v>600</v>
      </c>
      <c r="H20" s="30">
        <v>17500</v>
      </c>
      <c r="I20" s="30">
        <f t="shared" si="1"/>
        <v>4010.44875</v>
      </c>
      <c r="J20" s="46">
        <v>0.2291685</v>
      </c>
      <c r="K20" s="47">
        <f t="shared" si="2"/>
        <v>21000</v>
      </c>
      <c r="L20" s="47">
        <f t="shared" si="3"/>
        <v>4475.660805</v>
      </c>
      <c r="M20" s="48">
        <f t="shared" si="4"/>
        <v>0.213126705</v>
      </c>
      <c r="N20" s="40">
        <v>10269.51</v>
      </c>
      <c r="O20" s="40">
        <v>2099.37</v>
      </c>
      <c r="P20" s="53">
        <f t="shared" si="5"/>
        <v>0.586829142857143</v>
      </c>
      <c r="Q20" s="61">
        <f t="shared" si="6"/>
        <v>0.523475084926593</v>
      </c>
      <c r="R20" s="61">
        <f t="shared" si="7"/>
        <v>0.489024285714286</v>
      </c>
      <c r="S20" s="61">
        <f t="shared" si="8"/>
        <v>0.469063696170782</v>
      </c>
      <c r="T20" s="62"/>
      <c r="U20" s="63">
        <v>0</v>
      </c>
      <c r="V20" s="64"/>
    </row>
    <row r="21" hidden="1" spans="1:23">
      <c r="A21" s="26">
        <v>19</v>
      </c>
      <c r="B21" s="26">
        <v>585</v>
      </c>
      <c r="C21" s="27" t="s">
        <v>59</v>
      </c>
      <c r="D21" s="27" t="s">
        <v>41</v>
      </c>
      <c r="E21" s="28" t="s">
        <v>60</v>
      </c>
      <c r="F21" s="29">
        <v>200</v>
      </c>
      <c r="G21" s="28">
        <f t="shared" si="0"/>
        <v>600</v>
      </c>
      <c r="H21" s="30">
        <v>17000</v>
      </c>
      <c r="I21" s="30">
        <f t="shared" si="1"/>
        <v>4027.6485</v>
      </c>
      <c r="J21" s="46">
        <v>0.2369205</v>
      </c>
      <c r="K21" s="47">
        <f t="shared" si="2"/>
        <v>20400</v>
      </c>
      <c r="L21" s="47">
        <f t="shared" si="3"/>
        <v>4494.855726</v>
      </c>
      <c r="M21" s="48">
        <f t="shared" si="4"/>
        <v>0.220336065</v>
      </c>
      <c r="N21" s="40">
        <v>19268.1</v>
      </c>
      <c r="O21" s="40">
        <v>4255.5</v>
      </c>
      <c r="P21" s="49">
        <f t="shared" si="5"/>
        <v>1.13341764705882</v>
      </c>
      <c r="Q21" s="61">
        <f t="shared" si="6"/>
        <v>1.0565718433473</v>
      </c>
      <c r="R21" s="61">
        <f t="shared" si="7"/>
        <v>0.944514705882353</v>
      </c>
      <c r="S21" s="61">
        <f t="shared" si="8"/>
        <v>0.946748963572852</v>
      </c>
      <c r="T21" s="62">
        <v>200</v>
      </c>
      <c r="U21" s="63">
        <v>200</v>
      </c>
      <c r="V21" s="64" t="s">
        <v>373</v>
      </c>
      <c r="W21" t="s">
        <v>366</v>
      </c>
    </row>
    <row r="22" hidden="1" spans="1:23">
      <c r="A22" s="31">
        <v>20</v>
      </c>
      <c r="B22" s="31">
        <v>373</v>
      </c>
      <c r="C22" s="32" t="s">
        <v>94</v>
      </c>
      <c r="D22" s="32" t="s">
        <v>50</v>
      </c>
      <c r="E22" s="33" t="s">
        <v>95</v>
      </c>
      <c r="F22" s="34">
        <v>200</v>
      </c>
      <c r="G22" s="33">
        <f t="shared" si="0"/>
        <v>600</v>
      </c>
      <c r="H22" s="30">
        <v>16000</v>
      </c>
      <c r="I22" s="30">
        <f t="shared" si="1"/>
        <v>4031.04</v>
      </c>
      <c r="J22" s="46">
        <v>0.25194</v>
      </c>
      <c r="K22" s="47">
        <f t="shared" si="2"/>
        <v>19200</v>
      </c>
      <c r="L22" s="47">
        <f t="shared" si="3"/>
        <v>4498.64064</v>
      </c>
      <c r="M22" s="48">
        <f t="shared" si="4"/>
        <v>0.2343042</v>
      </c>
      <c r="N22" s="40">
        <v>16183.47</v>
      </c>
      <c r="O22" s="40">
        <v>3685.45</v>
      </c>
      <c r="P22" s="51">
        <f t="shared" si="5"/>
        <v>1.011466875</v>
      </c>
      <c r="Q22" s="65">
        <f t="shared" si="6"/>
        <v>0.91426778201159</v>
      </c>
      <c r="R22" s="65">
        <f t="shared" si="7"/>
        <v>0.8428890625</v>
      </c>
      <c r="S22" s="65">
        <f t="shared" si="8"/>
        <v>0.819236363809669</v>
      </c>
      <c r="T22" s="69"/>
      <c r="U22" s="67">
        <v>200</v>
      </c>
      <c r="V22" s="70"/>
      <c r="W22" t="s">
        <v>366</v>
      </c>
    </row>
    <row r="23" customFormat="1" hidden="1" spans="1:23">
      <c r="A23" s="31">
        <v>21</v>
      </c>
      <c r="B23" s="31">
        <v>578</v>
      </c>
      <c r="C23" s="32" t="s">
        <v>125</v>
      </c>
      <c r="D23" s="32" t="s">
        <v>50</v>
      </c>
      <c r="E23" s="33" t="s">
        <v>95</v>
      </c>
      <c r="F23" s="34">
        <v>200</v>
      </c>
      <c r="G23" s="33">
        <f t="shared" si="0"/>
        <v>600</v>
      </c>
      <c r="H23" s="30">
        <v>16500</v>
      </c>
      <c r="I23" s="30">
        <f t="shared" si="1"/>
        <v>4238.284875</v>
      </c>
      <c r="J23" s="46">
        <v>0.25686575</v>
      </c>
      <c r="K23" s="47">
        <f t="shared" si="2"/>
        <v>19800</v>
      </c>
      <c r="L23" s="47">
        <f t="shared" si="3"/>
        <v>4729.9259205</v>
      </c>
      <c r="M23" s="48">
        <f t="shared" si="4"/>
        <v>0.2388851475</v>
      </c>
      <c r="N23" s="40">
        <v>18241.35</v>
      </c>
      <c r="O23" s="40">
        <v>5008.48</v>
      </c>
      <c r="P23" s="52">
        <f t="shared" si="5"/>
        <v>1.10553636363636</v>
      </c>
      <c r="Q23" s="65">
        <f t="shared" si="6"/>
        <v>1.18172330263666</v>
      </c>
      <c r="R23" s="65">
        <f t="shared" si="7"/>
        <v>0.921280303030303</v>
      </c>
      <c r="S23" s="65">
        <f t="shared" si="8"/>
        <v>1.05889184824073</v>
      </c>
      <c r="T23" s="69">
        <v>200</v>
      </c>
      <c r="U23" s="67">
        <v>200</v>
      </c>
      <c r="V23" s="70" t="s">
        <v>399</v>
      </c>
      <c r="W23" t="s">
        <v>366</v>
      </c>
    </row>
    <row r="24" customFormat="1" hidden="1" spans="1:22">
      <c r="A24" s="31">
        <v>22</v>
      </c>
      <c r="B24" s="31">
        <v>387</v>
      </c>
      <c r="C24" s="32" t="s">
        <v>167</v>
      </c>
      <c r="D24" s="32" t="s">
        <v>34</v>
      </c>
      <c r="E24" s="33" t="s">
        <v>95</v>
      </c>
      <c r="F24" s="34">
        <v>200</v>
      </c>
      <c r="G24" s="33">
        <f t="shared" si="0"/>
        <v>600</v>
      </c>
      <c r="H24" s="30">
        <v>16141.122725</v>
      </c>
      <c r="I24" s="30">
        <f t="shared" si="1"/>
        <v>3439.66114685546</v>
      </c>
      <c r="J24" s="46">
        <v>0.21309925</v>
      </c>
      <c r="K24" s="47">
        <f t="shared" si="2"/>
        <v>19369.34727</v>
      </c>
      <c r="L24" s="47">
        <f t="shared" si="3"/>
        <v>3838.66183989069</v>
      </c>
      <c r="M24" s="48">
        <f t="shared" si="4"/>
        <v>0.1981823025</v>
      </c>
      <c r="N24" s="40">
        <v>13105.1</v>
      </c>
      <c r="O24" s="40">
        <v>2864.8</v>
      </c>
      <c r="P24" s="51">
        <f t="shared" si="5"/>
        <v>0.811907586806357</v>
      </c>
      <c r="Q24" s="65">
        <f t="shared" si="6"/>
        <v>0.832872738821672</v>
      </c>
      <c r="R24" s="65">
        <f t="shared" si="7"/>
        <v>0.676589655671964</v>
      </c>
      <c r="S24" s="65">
        <f t="shared" si="8"/>
        <v>0.746301737295406</v>
      </c>
      <c r="T24" s="69"/>
      <c r="U24" s="67">
        <v>0</v>
      </c>
      <c r="V24" s="70"/>
    </row>
    <row r="25" hidden="1" spans="1:23">
      <c r="A25" s="26">
        <v>23</v>
      </c>
      <c r="B25" s="26">
        <v>54</v>
      </c>
      <c r="C25" s="27" t="s">
        <v>81</v>
      </c>
      <c r="D25" s="27" t="s">
        <v>38</v>
      </c>
      <c r="E25" s="28" t="s">
        <v>82</v>
      </c>
      <c r="F25" s="29">
        <v>200</v>
      </c>
      <c r="G25" s="28">
        <f t="shared" si="0"/>
        <v>600</v>
      </c>
      <c r="H25" s="30">
        <v>16771.518025</v>
      </c>
      <c r="I25" s="30">
        <f t="shared" si="1"/>
        <v>4725.15298092992</v>
      </c>
      <c r="J25" s="46">
        <v>0.28173675</v>
      </c>
      <c r="K25" s="47">
        <f t="shared" si="2"/>
        <v>20125.82163</v>
      </c>
      <c r="L25" s="47">
        <f t="shared" si="3"/>
        <v>5273.27072671779</v>
      </c>
      <c r="M25" s="48">
        <f t="shared" si="4"/>
        <v>0.2620151775</v>
      </c>
      <c r="N25" s="40">
        <v>18047.02</v>
      </c>
      <c r="O25" s="40">
        <v>3962</v>
      </c>
      <c r="P25" s="49">
        <f t="shared" si="5"/>
        <v>1.07605167123803</v>
      </c>
      <c r="Q25" s="61">
        <f t="shared" si="6"/>
        <v>0.838491370753518</v>
      </c>
      <c r="R25" s="61">
        <f t="shared" si="7"/>
        <v>0.896709726031692</v>
      </c>
      <c r="S25" s="61">
        <f t="shared" si="8"/>
        <v>0.75133635372179</v>
      </c>
      <c r="T25" s="62">
        <v>200</v>
      </c>
      <c r="U25" s="63">
        <v>200</v>
      </c>
      <c r="V25" s="64" t="s">
        <v>375</v>
      </c>
      <c r="W25" t="s">
        <v>366</v>
      </c>
    </row>
    <row r="26" customFormat="1" hidden="1" spans="1:22">
      <c r="A26" s="26">
        <v>24</v>
      </c>
      <c r="B26" s="26">
        <v>377</v>
      </c>
      <c r="C26" s="27" t="s">
        <v>159</v>
      </c>
      <c r="D26" s="27" t="s">
        <v>34</v>
      </c>
      <c r="E26" s="28" t="s">
        <v>82</v>
      </c>
      <c r="F26" s="29">
        <v>200</v>
      </c>
      <c r="G26" s="28">
        <f t="shared" si="0"/>
        <v>600</v>
      </c>
      <c r="H26" s="30">
        <v>14645.7737933333</v>
      </c>
      <c r="I26" s="30">
        <f t="shared" si="1"/>
        <v>3666.20332481616</v>
      </c>
      <c r="J26" s="46">
        <v>0.250325</v>
      </c>
      <c r="K26" s="47">
        <f t="shared" si="2"/>
        <v>17574.928552</v>
      </c>
      <c r="L26" s="47">
        <f t="shared" si="3"/>
        <v>4091.48291049483</v>
      </c>
      <c r="M26" s="48">
        <f t="shared" si="4"/>
        <v>0.23280225</v>
      </c>
      <c r="N26" s="40">
        <v>10767.15</v>
      </c>
      <c r="O26" s="40">
        <v>2707.38</v>
      </c>
      <c r="P26" s="53">
        <f t="shared" si="5"/>
        <v>0.735171125263533</v>
      </c>
      <c r="Q26" s="61">
        <f t="shared" si="6"/>
        <v>0.738469681065973</v>
      </c>
      <c r="R26" s="61">
        <f t="shared" si="7"/>
        <v>0.612642604386276</v>
      </c>
      <c r="S26" s="61">
        <f t="shared" si="8"/>
        <v>0.661711183750873</v>
      </c>
      <c r="T26" s="62"/>
      <c r="U26" s="63">
        <v>0</v>
      </c>
      <c r="V26" s="64"/>
    </row>
    <row r="27" hidden="1" spans="1:23">
      <c r="A27" s="26">
        <v>25</v>
      </c>
      <c r="B27" s="26">
        <v>724</v>
      </c>
      <c r="C27" s="27" t="s">
        <v>98</v>
      </c>
      <c r="D27" s="27" t="s">
        <v>34</v>
      </c>
      <c r="E27" s="28" t="s">
        <v>82</v>
      </c>
      <c r="F27" s="29">
        <v>200</v>
      </c>
      <c r="G27" s="28">
        <f t="shared" si="0"/>
        <v>600</v>
      </c>
      <c r="H27" s="30">
        <v>14491.71086</v>
      </c>
      <c r="I27" s="30">
        <f t="shared" si="1"/>
        <v>3549.23374234918</v>
      </c>
      <c r="J27" s="46">
        <v>0.24491475</v>
      </c>
      <c r="K27" s="47">
        <f t="shared" si="2"/>
        <v>17390.053032</v>
      </c>
      <c r="L27" s="47">
        <f t="shared" si="3"/>
        <v>3960.94485646169</v>
      </c>
      <c r="M27" s="48">
        <f t="shared" si="4"/>
        <v>0.2277707175</v>
      </c>
      <c r="N27" s="40">
        <v>14680.47</v>
      </c>
      <c r="O27" s="40">
        <v>2945.77</v>
      </c>
      <c r="P27" s="53">
        <f t="shared" si="5"/>
        <v>1.01302531784022</v>
      </c>
      <c r="Q27" s="61">
        <f t="shared" si="6"/>
        <v>0.829973513677418</v>
      </c>
      <c r="R27" s="61">
        <f t="shared" si="7"/>
        <v>0.844187764866846</v>
      </c>
      <c r="S27" s="61">
        <f t="shared" si="8"/>
        <v>0.743703865302345</v>
      </c>
      <c r="T27" s="62"/>
      <c r="U27" s="63">
        <v>200</v>
      </c>
      <c r="V27" s="64"/>
      <c r="W27" t="s">
        <v>366</v>
      </c>
    </row>
    <row r="28" hidden="1" spans="1:23">
      <c r="A28" s="31">
        <v>26</v>
      </c>
      <c r="B28" s="31">
        <v>546</v>
      </c>
      <c r="C28" s="32" t="s">
        <v>35</v>
      </c>
      <c r="D28" s="32" t="s">
        <v>34</v>
      </c>
      <c r="E28" s="33" t="s">
        <v>36</v>
      </c>
      <c r="F28" s="34">
        <v>200</v>
      </c>
      <c r="G28" s="33">
        <f t="shared" si="0"/>
        <v>600</v>
      </c>
      <c r="H28" s="30">
        <v>14398.32734</v>
      </c>
      <c r="I28" s="30">
        <f t="shared" si="1"/>
        <v>4198.38307199775</v>
      </c>
      <c r="J28" s="46">
        <v>0.29158825</v>
      </c>
      <c r="K28" s="47">
        <f t="shared" si="2"/>
        <v>17277.992808</v>
      </c>
      <c r="L28" s="47">
        <f t="shared" si="3"/>
        <v>4685.39550834949</v>
      </c>
      <c r="M28" s="48">
        <f t="shared" si="4"/>
        <v>0.2711770725</v>
      </c>
      <c r="N28" s="40">
        <v>17099.43</v>
      </c>
      <c r="O28" s="40">
        <v>4110.04</v>
      </c>
      <c r="P28" s="51">
        <f t="shared" si="5"/>
        <v>1.18759836446391</v>
      </c>
      <c r="Q28" s="65">
        <f t="shared" si="6"/>
        <v>0.978957834365573</v>
      </c>
      <c r="R28" s="65">
        <f t="shared" si="7"/>
        <v>0.989665303719925</v>
      </c>
      <c r="S28" s="65">
        <f t="shared" si="8"/>
        <v>0.877202360542628</v>
      </c>
      <c r="T28" s="69"/>
      <c r="U28" s="67">
        <v>200</v>
      </c>
      <c r="V28" s="70"/>
      <c r="W28" t="s">
        <v>366</v>
      </c>
    </row>
    <row r="29" customFormat="1" hidden="1" spans="1:23">
      <c r="A29" s="31">
        <v>27</v>
      </c>
      <c r="B29" s="31">
        <v>511</v>
      </c>
      <c r="C29" s="32" t="s">
        <v>134</v>
      </c>
      <c r="D29" s="32" t="s">
        <v>50</v>
      </c>
      <c r="E29" s="33" t="s">
        <v>36</v>
      </c>
      <c r="F29" s="34">
        <v>200</v>
      </c>
      <c r="G29" s="33">
        <f t="shared" si="0"/>
        <v>600</v>
      </c>
      <c r="H29" s="30">
        <v>14388.6932666667</v>
      </c>
      <c r="I29" s="30">
        <f t="shared" si="1"/>
        <v>3720.36211406924</v>
      </c>
      <c r="J29" s="46">
        <v>0.2585615</v>
      </c>
      <c r="K29" s="47">
        <f t="shared" si="2"/>
        <v>17266.43192</v>
      </c>
      <c r="L29" s="47">
        <f t="shared" si="3"/>
        <v>4151.92411930127</v>
      </c>
      <c r="M29" s="48">
        <f t="shared" si="4"/>
        <v>0.240462195</v>
      </c>
      <c r="N29" s="40">
        <v>18122.53</v>
      </c>
      <c r="O29" s="40">
        <v>3801.42</v>
      </c>
      <c r="P29" s="52">
        <f t="shared" si="5"/>
        <v>1.25949797275776</v>
      </c>
      <c r="Q29" s="65">
        <f t="shared" si="6"/>
        <v>1.02178763341994</v>
      </c>
      <c r="R29" s="65">
        <f t="shared" si="7"/>
        <v>1.04958164396481</v>
      </c>
      <c r="S29" s="65">
        <f t="shared" si="8"/>
        <v>0.915580316684531</v>
      </c>
      <c r="T29" s="69">
        <v>200</v>
      </c>
      <c r="U29" s="67">
        <v>200</v>
      </c>
      <c r="V29" s="70" t="s">
        <v>365</v>
      </c>
      <c r="W29" t="s">
        <v>366</v>
      </c>
    </row>
    <row r="30" hidden="1" spans="1:23">
      <c r="A30" s="31">
        <v>28</v>
      </c>
      <c r="B30" s="31">
        <v>748</v>
      </c>
      <c r="C30" s="32" t="s">
        <v>64</v>
      </c>
      <c r="D30" s="32" t="s">
        <v>27</v>
      </c>
      <c r="E30" s="33" t="s">
        <v>36</v>
      </c>
      <c r="F30" s="34">
        <v>200</v>
      </c>
      <c r="G30" s="33">
        <f t="shared" si="0"/>
        <v>600</v>
      </c>
      <c r="H30" s="30">
        <v>15532.48376</v>
      </c>
      <c r="I30" s="30">
        <f t="shared" si="1"/>
        <v>3964.67812910282</v>
      </c>
      <c r="J30" s="46">
        <v>0.25525075</v>
      </c>
      <c r="K30" s="47">
        <f t="shared" si="2"/>
        <v>18638.980512</v>
      </c>
      <c r="L30" s="47">
        <f t="shared" si="3"/>
        <v>4424.58079207875</v>
      </c>
      <c r="M30" s="48">
        <f t="shared" si="4"/>
        <v>0.2373831975</v>
      </c>
      <c r="N30" s="40">
        <v>18983.06</v>
      </c>
      <c r="O30" s="40">
        <v>4397.85</v>
      </c>
      <c r="P30" s="51">
        <f t="shared" si="5"/>
        <v>1.22215225158555</v>
      </c>
      <c r="Q30" s="65">
        <f t="shared" si="6"/>
        <v>1.10925776489079</v>
      </c>
      <c r="R30" s="65">
        <f t="shared" si="7"/>
        <v>1.01846020965463</v>
      </c>
      <c r="S30" s="65">
        <f t="shared" si="8"/>
        <v>0.993958570690673</v>
      </c>
      <c r="T30" s="69"/>
      <c r="U30" s="67">
        <v>200</v>
      </c>
      <c r="V30" s="70" t="s">
        <v>52</v>
      </c>
      <c r="W30" t="s">
        <v>366</v>
      </c>
    </row>
    <row r="31" hidden="1" spans="1:23">
      <c r="A31" s="26">
        <v>29</v>
      </c>
      <c r="B31" s="26">
        <v>379</v>
      </c>
      <c r="C31" s="27" t="s">
        <v>152</v>
      </c>
      <c r="D31" s="27" t="s">
        <v>41</v>
      </c>
      <c r="E31" s="28" t="s">
        <v>84</v>
      </c>
      <c r="F31" s="29">
        <v>150</v>
      </c>
      <c r="G31" s="28">
        <f t="shared" si="0"/>
        <v>450</v>
      </c>
      <c r="H31" s="30">
        <v>14348.5961266667</v>
      </c>
      <c r="I31" s="30">
        <f t="shared" si="1"/>
        <v>2952.2380016578</v>
      </c>
      <c r="J31" s="46">
        <v>0.205751</v>
      </c>
      <c r="K31" s="47">
        <f t="shared" si="2"/>
        <v>17218.315352</v>
      </c>
      <c r="L31" s="47">
        <f t="shared" si="3"/>
        <v>3294.6976098501</v>
      </c>
      <c r="M31" s="48">
        <f t="shared" si="4"/>
        <v>0.19134843</v>
      </c>
      <c r="N31" s="40">
        <v>11730.58</v>
      </c>
      <c r="O31" s="40">
        <v>1642.32</v>
      </c>
      <c r="P31" s="53">
        <f t="shared" si="5"/>
        <v>0.81754200177109</v>
      </c>
      <c r="Q31" s="61">
        <f t="shared" si="6"/>
        <v>0.55629661263007</v>
      </c>
      <c r="R31" s="61">
        <f t="shared" si="7"/>
        <v>0.68128500147591</v>
      </c>
      <c r="S31" s="61">
        <f t="shared" si="8"/>
        <v>0.498473667231246</v>
      </c>
      <c r="T31" s="62"/>
      <c r="U31" s="63">
        <v>0</v>
      </c>
      <c r="V31" s="64"/>
      <c r="W31"/>
    </row>
    <row r="32" hidden="1" spans="1:23">
      <c r="A32" s="26">
        <v>30</v>
      </c>
      <c r="B32" s="26">
        <v>746</v>
      </c>
      <c r="C32" s="27" t="s">
        <v>83</v>
      </c>
      <c r="D32" s="27" t="s">
        <v>27</v>
      </c>
      <c r="E32" s="28" t="s">
        <v>84</v>
      </c>
      <c r="F32" s="29">
        <v>150</v>
      </c>
      <c r="G32" s="28">
        <f t="shared" si="0"/>
        <v>450</v>
      </c>
      <c r="H32" s="30">
        <v>14340.38926</v>
      </c>
      <c r="I32" s="30">
        <f t="shared" si="1"/>
        <v>3821.3552280585</v>
      </c>
      <c r="J32" s="46">
        <v>0.266475</v>
      </c>
      <c r="K32" s="47">
        <f t="shared" si="2"/>
        <v>17208.467112</v>
      </c>
      <c r="L32" s="47">
        <f t="shared" si="3"/>
        <v>4264.63243451329</v>
      </c>
      <c r="M32" s="48">
        <f t="shared" si="4"/>
        <v>0.24782175</v>
      </c>
      <c r="N32" s="40">
        <v>12237.9</v>
      </c>
      <c r="O32" s="40">
        <v>2626.66</v>
      </c>
      <c r="P32" s="53">
        <f t="shared" si="5"/>
        <v>0.853386876612581</v>
      </c>
      <c r="Q32" s="61">
        <f t="shared" si="6"/>
        <v>0.687363472705602</v>
      </c>
      <c r="R32" s="61">
        <f t="shared" si="7"/>
        <v>0.711155730510484</v>
      </c>
      <c r="S32" s="61">
        <f t="shared" si="8"/>
        <v>0.615917090237994</v>
      </c>
      <c r="T32" s="62"/>
      <c r="U32" s="63">
        <v>0</v>
      </c>
      <c r="V32" s="64" t="s">
        <v>52</v>
      </c>
      <c r="W32"/>
    </row>
    <row r="33" hidden="1" spans="1:23">
      <c r="A33" s="26">
        <v>31</v>
      </c>
      <c r="B33" s="26">
        <v>399</v>
      </c>
      <c r="C33" s="27" t="s">
        <v>135</v>
      </c>
      <c r="D33" s="27" t="s">
        <v>34</v>
      </c>
      <c r="E33" s="28" t="s">
        <v>84</v>
      </c>
      <c r="F33" s="29">
        <v>150</v>
      </c>
      <c r="G33" s="28">
        <f t="shared" si="0"/>
        <v>450</v>
      </c>
      <c r="H33" s="30">
        <v>14135.7675733333</v>
      </c>
      <c r="I33" s="30">
        <f t="shared" si="1"/>
        <v>3416.39945201917</v>
      </c>
      <c r="J33" s="46">
        <v>0.24168475</v>
      </c>
      <c r="K33" s="47">
        <f t="shared" si="2"/>
        <v>16962.921088</v>
      </c>
      <c r="L33" s="47">
        <f t="shared" si="3"/>
        <v>3812.70178845339</v>
      </c>
      <c r="M33" s="48">
        <f t="shared" si="4"/>
        <v>0.2247668175</v>
      </c>
      <c r="N33" s="40">
        <v>14370.5</v>
      </c>
      <c r="O33" s="40">
        <v>3152.84</v>
      </c>
      <c r="P33" s="49">
        <f t="shared" si="5"/>
        <v>1.0166055663726</v>
      </c>
      <c r="Q33" s="61">
        <f t="shared" si="6"/>
        <v>0.922854614713335</v>
      </c>
      <c r="R33" s="61">
        <f t="shared" si="7"/>
        <v>0.847171305310502</v>
      </c>
      <c r="S33" s="61">
        <f t="shared" si="8"/>
        <v>0.826930658345283</v>
      </c>
      <c r="T33" s="62">
        <v>300</v>
      </c>
      <c r="U33" s="63">
        <v>150</v>
      </c>
      <c r="V33" s="64" t="s">
        <v>400</v>
      </c>
      <c r="W33" t="s">
        <v>366</v>
      </c>
    </row>
    <row r="34" hidden="1" spans="1:23">
      <c r="A34" s="31">
        <v>32</v>
      </c>
      <c r="B34" s="31">
        <v>357</v>
      </c>
      <c r="C34" s="32" t="s">
        <v>157</v>
      </c>
      <c r="D34" s="32" t="s">
        <v>41</v>
      </c>
      <c r="E34" s="33" t="s">
        <v>42</v>
      </c>
      <c r="F34" s="34">
        <v>150</v>
      </c>
      <c r="G34" s="33">
        <f t="shared" si="0"/>
        <v>450</v>
      </c>
      <c r="H34" s="30">
        <v>13856.8420466667</v>
      </c>
      <c r="I34" s="30">
        <f t="shared" si="1"/>
        <v>3390.38818566306</v>
      </c>
      <c r="J34" s="46">
        <v>0.2446725</v>
      </c>
      <c r="K34" s="47">
        <f t="shared" si="2"/>
        <v>16628.210456</v>
      </c>
      <c r="L34" s="47">
        <f t="shared" si="3"/>
        <v>3783.67321519997</v>
      </c>
      <c r="M34" s="48">
        <f t="shared" si="4"/>
        <v>0.227545425</v>
      </c>
      <c r="N34" s="40">
        <v>8724.92</v>
      </c>
      <c r="O34" s="40">
        <v>1704.87</v>
      </c>
      <c r="P34" s="51">
        <f t="shared" si="5"/>
        <v>0.629647070423149</v>
      </c>
      <c r="Q34" s="65">
        <f t="shared" si="6"/>
        <v>0.502853923102194</v>
      </c>
      <c r="R34" s="65">
        <f t="shared" si="7"/>
        <v>0.524705892019292</v>
      </c>
      <c r="S34" s="65">
        <f t="shared" si="8"/>
        <v>0.450585952600533</v>
      </c>
      <c r="T34" s="69"/>
      <c r="U34" s="67">
        <v>0</v>
      </c>
      <c r="V34" s="70"/>
      <c r="W34"/>
    </row>
    <row r="35" hidden="1" spans="1:23">
      <c r="A35" s="31">
        <v>33</v>
      </c>
      <c r="B35" s="31">
        <v>513</v>
      </c>
      <c r="C35" s="32" t="s">
        <v>40</v>
      </c>
      <c r="D35" s="32" t="s">
        <v>41</v>
      </c>
      <c r="E35" s="33" t="s">
        <v>42</v>
      </c>
      <c r="F35" s="34">
        <v>150</v>
      </c>
      <c r="G35" s="33">
        <f t="shared" si="0"/>
        <v>450</v>
      </c>
      <c r="H35" s="30">
        <v>13785.5451066667</v>
      </c>
      <c r="I35" s="30">
        <f t="shared" si="1"/>
        <v>3472.01705140624</v>
      </c>
      <c r="J35" s="46">
        <v>0.25185925</v>
      </c>
      <c r="K35" s="47">
        <f t="shared" si="2"/>
        <v>16542.654128</v>
      </c>
      <c r="L35" s="47">
        <f t="shared" si="3"/>
        <v>3874.77102936937</v>
      </c>
      <c r="M35" s="48">
        <f t="shared" si="4"/>
        <v>0.2342291025</v>
      </c>
      <c r="N35" s="40">
        <v>16322.67</v>
      </c>
      <c r="O35" s="40">
        <v>2826.81</v>
      </c>
      <c r="P35" s="52">
        <f t="shared" si="5"/>
        <v>1.18404240628151</v>
      </c>
      <c r="Q35" s="65">
        <f t="shared" si="6"/>
        <v>0.814169388613769</v>
      </c>
      <c r="R35" s="65">
        <f t="shared" si="7"/>
        <v>0.986702005234598</v>
      </c>
      <c r="S35" s="65">
        <f t="shared" si="8"/>
        <v>0.729542462915563</v>
      </c>
      <c r="T35" s="69">
        <v>150</v>
      </c>
      <c r="U35" s="67">
        <v>150</v>
      </c>
      <c r="V35" s="70" t="s">
        <v>401</v>
      </c>
      <c r="W35" t="s">
        <v>366</v>
      </c>
    </row>
    <row r="36" hidden="1" spans="1:23">
      <c r="A36" s="31">
        <v>34</v>
      </c>
      <c r="B36" s="31">
        <v>103198</v>
      </c>
      <c r="C36" s="32" t="s">
        <v>69</v>
      </c>
      <c r="D36" s="32" t="s">
        <v>41</v>
      </c>
      <c r="E36" s="33" t="s">
        <v>42</v>
      </c>
      <c r="F36" s="34">
        <v>150</v>
      </c>
      <c r="G36" s="33">
        <f t="shared" si="0"/>
        <v>450</v>
      </c>
      <c r="H36" s="30">
        <v>13263.0692466667</v>
      </c>
      <c r="I36" s="30">
        <f t="shared" si="1"/>
        <v>2808.14323085438</v>
      </c>
      <c r="J36" s="46">
        <v>0.2117265</v>
      </c>
      <c r="K36" s="47">
        <f t="shared" si="2"/>
        <v>15915.683096</v>
      </c>
      <c r="L36" s="47">
        <f t="shared" si="3"/>
        <v>3133.88784563349</v>
      </c>
      <c r="M36" s="48">
        <f t="shared" si="4"/>
        <v>0.196905645</v>
      </c>
      <c r="N36" s="40">
        <v>13411.24</v>
      </c>
      <c r="O36" s="40">
        <v>2102.15</v>
      </c>
      <c r="P36" s="51">
        <f t="shared" si="5"/>
        <v>1.01117167908707</v>
      </c>
      <c r="Q36" s="65">
        <f t="shared" si="6"/>
        <v>0.748590733158728</v>
      </c>
      <c r="R36" s="65">
        <f t="shared" si="7"/>
        <v>0.842643065905891</v>
      </c>
      <c r="S36" s="65">
        <f t="shared" si="8"/>
        <v>0.670780226844738</v>
      </c>
      <c r="T36" s="69"/>
      <c r="U36" s="67">
        <v>150</v>
      </c>
      <c r="V36" s="70"/>
      <c r="W36" t="s">
        <v>366</v>
      </c>
    </row>
    <row r="37" hidden="1" spans="1:23">
      <c r="A37" s="26">
        <v>35</v>
      </c>
      <c r="B37" s="26">
        <v>717</v>
      </c>
      <c r="C37" s="27" t="s">
        <v>26</v>
      </c>
      <c r="D37" s="27" t="s">
        <v>27</v>
      </c>
      <c r="E37" s="28" t="s">
        <v>28</v>
      </c>
      <c r="F37" s="29">
        <v>150</v>
      </c>
      <c r="G37" s="28">
        <f t="shared" si="0"/>
        <v>450</v>
      </c>
      <c r="H37" s="30">
        <v>9541.93369333333</v>
      </c>
      <c r="I37" s="30">
        <f t="shared" si="1"/>
        <v>2520.34195770464</v>
      </c>
      <c r="J37" s="46">
        <v>0.26413325</v>
      </c>
      <c r="K37" s="47">
        <f t="shared" si="2"/>
        <v>11450.320432</v>
      </c>
      <c r="L37" s="47">
        <f t="shared" si="3"/>
        <v>2812.70162479837</v>
      </c>
      <c r="M37" s="48">
        <f t="shared" si="4"/>
        <v>0.2456439225</v>
      </c>
      <c r="N37" s="40">
        <v>13653.23</v>
      </c>
      <c r="O37" s="40">
        <v>3104.37</v>
      </c>
      <c r="P37" s="53">
        <f t="shared" si="5"/>
        <v>1.43086615761532</v>
      </c>
      <c r="Q37" s="61">
        <f t="shared" si="6"/>
        <v>1.23172571504037</v>
      </c>
      <c r="R37" s="61">
        <f t="shared" si="7"/>
        <v>1.19238846467943</v>
      </c>
      <c r="S37" s="61">
        <f t="shared" si="8"/>
        <v>1.10369687727632</v>
      </c>
      <c r="T37" s="62"/>
      <c r="U37" s="63">
        <v>150</v>
      </c>
      <c r="V37" s="64"/>
      <c r="W37" t="s">
        <v>366</v>
      </c>
    </row>
    <row r="38" hidden="1" spans="1:23">
      <c r="A38" s="26">
        <v>36</v>
      </c>
      <c r="B38" s="26">
        <v>737</v>
      </c>
      <c r="C38" s="27" t="s">
        <v>33</v>
      </c>
      <c r="D38" s="27" t="s">
        <v>34</v>
      </c>
      <c r="E38" s="28" t="s">
        <v>28</v>
      </c>
      <c r="F38" s="29">
        <v>150</v>
      </c>
      <c r="G38" s="28">
        <f t="shared" si="0"/>
        <v>450</v>
      </c>
      <c r="H38" s="30">
        <v>13124.76384</v>
      </c>
      <c r="I38" s="30">
        <f t="shared" si="1"/>
        <v>3394.61845029624</v>
      </c>
      <c r="J38" s="46">
        <v>0.25864225</v>
      </c>
      <c r="K38" s="47">
        <f t="shared" si="2"/>
        <v>15749.716608</v>
      </c>
      <c r="L38" s="47">
        <f t="shared" si="3"/>
        <v>3788.3941905306</v>
      </c>
      <c r="M38" s="48">
        <f t="shared" si="4"/>
        <v>0.2405372925</v>
      </c>
      <c r="N38" s="40">
        <v>19077.39</v>
      </c>
      <c r="O38" s="40">
        <v>4424.16</v>
      </c>
      <c r="P38" s="49">
        <f t="shared" si="5"/>
        <v>1.45354158235277</v>
      </c>
      <c r="Q38" s="61">
        <f t="shared" si="6"/>
        <v>1.30328638248399</v>
      </c>
      <c r="R38" s="61">
        <f t="shared" si="7"/>
        <v>1.21128465196064</v>
      </c>
      <c r="S38" s="61">
        <f t="shared" si="8"/>
        <v>1.16781933914336</v>
      </c>
      <c r="T38" s="62">
        <v>150</v>
      </c>
      <c r="U38" s="63">
        <v>150</v>
      </c>
      <c r="V38" s="64" t="s">
        <v>377</v>
      </c>
      <c r="W38" t="s">
        <v>366</v>
      </c>
    </row>
    <row r="39" customFormat="1" hidden="1" spans="1:22">
      <c r="A39" s="26">
        <v>37</v>
      </c>
      <c r="B39" s="26">
        <v>105751</v>
      </c>
      <c r="C39" s="27" t="s">
        <v>153</v>
      </c>
      <c r="D39" s="27" t="s">
        <v>34</v>
      </c>
      <c r="E39" s="28" t="s">
        <v>28</v>
      </c>
      <c r="F39" s="29">
        <v>150</v>
      </c>
      <c r="G39" s="28">
        <f t="shared" si="0"/>
        <v>450</v>
      </c>
      <c r="H39" s="30">
        <v>12500</v>
      </c>
      <c r="I39" s="30">
        <f t="shared" si="1"/>
        <v>3182.559375</v>
      </c>
      <c r="J39" s="46">
        <v>0.25460475</v>
      </c>
      <c r="K39" s="47">
        <f t="shared" si="2"/>
        <v>15000</v>
      </c>
      <c r="L39" s="47">
        <f t="shared" si="3"/>
        <v>3551.7362625</v>
      </c>
      <c r="M39" s="48">
        <f t="shared" si="4"/>
        <v>0.2367824175</v>
      </c>
      <c r="N39" s="40">
        <v>6939.42</v>
      </c>
      <c r="O39" s="40">
        <v>1991.15</v>
      </c>
      <c r="P39" s="53">
        <f t="shared" si="5"/>
        <v>0.5551536</v>
      </c>
      <c r="Q39" s="61">
        <f t="shared" si="6"/>
        <v>0.625644258404448</v>
      </c>
      <c r="R39" s="61">
        <f t="shared" si="7"/>
        <v>0.462628</v>
      </c>
      <c r="S39" s="61">
        <f t="shared" si="8"/>
        <v>0.560613134771011</v>
      </c>
      <c r="T39" s="62"/>
      <c r="U39" s="63">
        <v>0</v>
      </c>
      <c r="V39" s="64"/>
    </row>
    <row r="40" hidden="1" spans="1:23">
      <c r="A40" s="31">
        <v>38</v>
      </c>
      <c r="B40" s="31">
        <v>355</v>
      </c>
      <c r="C40" s="32" t="s">
        <v>100</v>
      </c>
      <c r="D40" s="32" t="s">
        <v>50</v>
      </c>
      <c r="E40" s="33" t="s">
        <v>68</v>
      </c>
      <c r="F40" s="34">
        <v>150</v>
      </c>
      <c r="G40" s="33">
        <f t="shared" si="0"/>
        <v>450</v>
      </c>
      <c r="H40" s="30">
        <v>12797.2807333333</v>
      </c>
      <c r="I40" s="30">
        <f t="shared" si="1"/>
        <v>2554.51639630359</v>
      </c>
      <c r="J40" s="46">
        <v>0.199614</v>
      </c>
      <c r="K40" s="47">
        <f t="shared" si="2"/>
        <v>15356.73688</v>
      </c>
      <c r="L40" s="47">
        <f t="shared" si="3"/>
        <v>2850.84029827481</v>
      </c>
      <c r="M40" s="48">
        <f t="shared" si="4"/>
        <v>0.18564102</v>
      </c>
      <c r="N40" s="40">
        <v>13097.34</v>
      </c>
      <c r="O40" s="40">
        <v>2625.86</v>
      </c>
      <c r="P40" s="51">
        <f t="shared" si="5"/>
        <v>1.02344711137618</v>
      </c>
      <c r="Q40" s="65">
        <f t="shared" si="6"/>
        <v>1.02792841878003</v>
      </c>
      <c r="R40" s="65">
        <f t="shared" si="7"/>
        <v>0.852872592813481</v>
      </c>
      <c r="S40" s="65">
        <f t="shared" si="8"/>
        <v>0.921082812526904</v>
      </c>
      <c r="T40" s="69"/>
      <c r="U40" s="67">
        <v>150</v>
      </c>
      <c r="V40" s="70"/>
      <c r="W40" t="s">
        <v>366</v>
      </c>
    </row>
    <row r="41" hidden="1" spans="1:23">
      <c r="A41" s="31">
        <v>40</v>
      </c>
      <c r="B41" s="31">
        <v>726</v>
      </c>
      <c r="C41" s="32" t="s">
        <v>67</v>
      </c>
      <c r="D41" s="32" t="s">
        <v>41</v>
      </c>
      <c r="E41" s="33" t="s">
        <v>68</v>
      </c>
      <c r="F41" s="34">
        <v>150</v>
      </c>
      <c r="G41" s="33">
        <f t="shared" si="0"/>
        <v>450</v>
      </c>
      <c r="H41" s="30">
        <v>12077.33978</v>
      </c>
      <c r="I41" s="30">
        <f t="shared" si="1"/>
        <v>2492.72669857266</v>
      </c>
      <c r="J41" s="46">
        <v>0.206397</v>
      </c>
      <c r="K41" s="47">
        <f t="shared" si="2"/>
        <v>14492.807736</v>
      </c>
      <c r="L41" s="47">
        <f t="shared" si="3"/>
        <v>2781.88299560709</v>
      </c>
      <c r="M41" s="48">
        <f t="shared" si="4"/>
        <v>0.19194921</v>
      </c>
      <c r="N41" s="40">
        <v>15512.03</v>
      </c>
      <c r="O41" s="40">
        <v>2803.17</v>
      </c>
      <c r="P41" s="52">
        <f t="shared" si="5"/>
        <v>1.28439128836036</v>
      </c>
      <c r="Q41" s="65">
        <f t="shared" si="6"/>
        <v>1.12453964632589</v>
      </c>
      <c r="R41" s="65">
        <f t="shared" si="7"/>
        <v>1.07032607363363</v>
      </c>
      <c r="S41" s="65">
        <f t="shared" si="8"/>
        <v>1.00765201283682</v>
      </c>
      <c r="T41" s="69">
        <v>150</v>
      </c>
      <c r="U41" s="67">
        <v>150</v>
      </c>
      <c r="V41" s="70" t="s">
        <v>365</v>
      </c>
      <c r="W41" t="s">
        <v>366</v>
      </c>
    </row>
    <row r="42" hidden="1" spans="1:23">
      <c r="A42" s="26">
        <v>41</v>
      </c>
      <c r="B42" s="26">
        <v>598</v>
      </c>
      <c r="C42" s="27" t="s">
        <v>168</v>
      </c>
      <c r="D42" s="27" t="s">
        <v>34</v>
      </c>
      <c r="E42" s="28" t="s">
        <v>56</v>
      </c>
      <c r="F42" s="29">
        <v>150</v>
      </c>
      <c r="G42" s="28">
        <f t="shared" si="0"/>
        <v>450</v>
      </c>
      <c r="H42" s="30">
        <v>11764.46284</v>
      </c>
      <c r="I42" s="30">
        <f t="shared" si="1"/>
        <v>3129.23535304302</v>
      </c>
      <c r="J42" s="46">
        <v>0.2659905</v>
      </c>
      <c r="K42" s="47">
        <f t="shared" si="2"/>
        <v>14117.355408</v>
      </c>
      <c r="L42" s="47">
        <f t="shared" si="3"/>
        <v>3492.22665399601</v>
      </c>
      <c r="M42" s="48">
        <f t="shared" si="4"/>
        <v>0.247371165</v>
      </c>
      <c r="N42" s="40">
        <v>6971.74</v>
      </c>
      <c r="O42" s="40">
        <v>2262.3</v>
      </c>
      <c r="P42" s="53">
        <f t="shared" si="5"/>
        <v>0.59261014249589</v>
      </c>
      <c r="Q42" s="61">
        <f t="shared" si="6"/>
        <v>0.722956168125875</v>
      </c>
      <c r="R42" s="61">
        <f t="shared" si="7"/>
        <v>0.493841785413241</v>
      </c>
      <c r="S42" s="61">
        <f t="shared" si="8"/>
        <v>0.647810186492719</v>
      </c>
      <c r="T42" s="62"/>
      <c r="U42" s="63">
        <v>0</v>
      </c>
      <c r="V42" s="64"/>
      <c r="W42"/>
    </row>
    <row r="43" hidden="1" spans="1:23">
      <c r="A43" s="26">
        <v>42</v>
      </c>
      <c r="B43" s="26">
        <v>549</v>
      </c>
      <c r="C43" s="27" t="s">
        <v>96</v>
      </c>
      <c r="D43" s="27" t="s">
        <v>27</v>
      </c>
      <c r="E43" s="28" t="s">
        <v>56</v>
      </c>
      <c r="F43" s="29">
        <v>150</v>
      </c>
      <c r="G43" s="28">
        <f t="shared" si="0"/>
        <v>450</v>
      </c>
      <c r="H43" s="30">
        <v>12493.01672</v>
      </c>
      <c r="I43" s="30">
        <f t="shared" si="1"/>
        <v>2923.53456820572</v>
      </c>
      <c r="J43" s="46">
        <v>0.2340135</v>
      </c>
      <c r="K43" s="47">
        <f t="shared" si="2"/>
        <v>14991.620064</v>
      </c>
      <c r="L43" s="47">
        <f t="shared" si="3"/>
        <v>3262.66457811758</v>
      </c>
      <c r="M43" s="48">
        <f t="shared" si="4"/>
        <v>0.217632555</v>
      </c>
      <c r="N43" s="40">
        <v>14015.23</v>
      </c>
      <c r="O43" s="40">
        <v>2683.16</v>
      </c>
      <c r="P43" s="53">
        <f t="shared" si="5"/>
        <v>1.12184513269426</v>
      </c>
      <c r="Q43" s="61">
        <f t="shared" si="6"/>
        <v>0.917779467764855</v>
      </c>
      <c r="R43" s="61">
        <f t="shared" si="7"/>
        <v>0.934870943911883</v>
      </c>
      <c r="S43" s="61">
        <f t="shared" si="8"/>
        <v>0.822383035631591</v>
      </c>
      <c r="T43" s="62"/>
      <c r="U43" s="63">
        <v>150</v>
      </c>
      <c r="V43" s="64"/>
      <c r="W43" t="s">
        <v>366</v>
      </c>
    </row>
    <row r="44" hidden="1" spans="1:23">
      <c r="A44" s="26">
        <v>43</v>
      </c>
      <c r="B44" s="26">
        <v>747</v>
      </c>
      <c r="C44" s="27" t="s">
        <v>55</v>
      </c>
      <c r="D44" s="27" t="s">
        <v>50</v>
      </c>
      <c r="E44" s="28" t="s">
        <v>56</v>
      </c>
      <c r="F44" s="29">
        <v>150</v>
      </c>
      <c r="G44" s="28">
        <f t="shared" si="0"/>
        <v>450</v>
      </c>
      <c r="H44" s="30">
        <v>12243.5845133333</v>
      </c>
      <c r="I44" s="30">
        <f t="shared" si="1"/>
        <v>2307.55449502018</v>
      </c>
      <c r="J44" s="46">
        <v>0.1884705</v>
      </c>
      <c r="K44" s="47">
        <f t="shared" si="2"/>
        <v>14692.301416</v>
      </c>
      <c r="L44" s="47">
        <f t="shared" si="3"/>
        <v>2575.23081644253</v>
      </c>
      <c r="M44" s="48">
        <f t="shared" si="4"/>
        <v>0.175277565</v>
      </c>
      <c r="N44" s="40">
        <v>15415.05</v>
      </c>
      <c r="O44" s="40">
        <v>3959.55</v>
      </c>
      <c r="P44" s="49">
        <f t="shared" si="5"/>
        <v>1.25903079961697</v>
      </c>
      <c r="Q44" s="61">
        <f t="shared" si="6"/>
        <v>1.71590747197733</v>
      </c>
      <c r="R44" s="61">
        <f t="shared" si="7"/>
        <v>1.04919233301414</v>
      </c>
      <c r="S44" s="61">
        <f t="shared" si="8"/>
        <v>1.53755149818757</v>
      </c>
      <c r="T44" s="62">
        <v>150</v>
      </c>
      <c r="U44" s="63">
        <v>150</v>
      </c>
      <c r="V44" s="64" t="s">
        <v>402</v>
      </c>
      <c r="W44" t="s">
        <v>366</v>
      </c>
    </row>
    <row r="45" hidden="1" spans="1:23">
      <c r="A45" s="31">
        <v>44</v>
      </c>
      <c r="B45" s="31">
        <v>367</v>
      </c>
      <c r="C45" s="32" t="s">
        <v>137</v>
      </c>
      <c r="D45" s="32" t="s">
        <v>38</v>
      </c>
      <c r="E45" s="33" t="s">
        <v>92</v>
      </c>
      <c r="F45" s="34">
        <v>150</v>
      </c>
      <c r="G45" s="33">
        <f t="shared" si="0"/>
        <v>450</v>
      </c>
      <c r="H45" s="30">
        <v>11000</v>
      </c>
      <c r="I45" s="30">
        <f t="shared" si="1"/>
        <v>2405.381</v>
      </c>
      <c r="J45" s="46">
        <v>0.218671</v>
      </c>
      <c r="K45" s="47">
        <f t="shared" si="2"/>
        <v>13200</v>
      </c>
      <c r="L45" s="47">
        <f t="shared" si="3"/>
        <v>2684.405196</v>
      </c>
      <c r="M45" s="48">
        <f t="shared" si="4"/>
        <v>0.20336403</v>
      </c>
      <c r="N45" s="40">
        <v>11148.31</v>
      </c>
      <c r="O45" s="40">
        <v>2400.79</v>
      </c>
      <c r="P45" s="51">
        <f t="shared" si="5"/>
        <v>1.01348272727273</v>
      </c>
      <c r="Q45" s="65">
        <f t="shared" si="6"/>
        <v>0.998091362657309</v>
      </c>
      <c r="R45" s="65">
        <f t="shared" si="7"/>
        <v>0.844568939393939</v>
      </c>
      <c r="S45" s="65">
        <f t="shared" si="8"/>
        <v>0.894347099155295</v>
      </c>
      <c r="T45" s="69"/>
      <c r="U45" s="67">
        <v>150</v>
      </c>
      <c r="V45" s="70"/>
      <c r="W45" t="s">
        <v>366</v>
      </c>
    </row>
    <row r="46" customFormat="1" hidden="1" spans="1:23">
      <c r="A46" s="31">
        <v>45</v>
      </c>
      <c r="B46" s="31">
        <v>572</v>
      </c>
      <c r="C46" s="32" t="s">
        <v>91</v>
      </c>
      <c r="D46" s="32" t="s">
        <v>50</v>
      </c>
      <c r="E46" s="33" t="s">
        <v>92</v>
      </c>
      <c r="F46" s="34">
        <v>150</v>
      </c>
      <c r="G46" s="33">
        <f t="shared" si="0"/>
        <v>450</v>
      </c>
      <c r="H46" s="30">
        <v>12792.3827416667</v>
      </c>
      <c r="I46" s="30">
        <f t="shared" si="1"/>
        <v>2726.04716796212</v>
      </c>
      <c r="J46" s="46">
        <v>0.21309925</v>
      </c>
      <c r="K46" s="47">
        <f t="shared" si="2"/>
        <v>15350.85929</v>
      </c>
      <c r="L46" s="47">
        <f t="shared" si="3"/>
        <v>3042.26863944572</v>
      </c>
      <c r="M46" s="48">
        <f t="shared" si="4"/>
        <v>0.1981823025</v>
      </c>
      <c r="N46" s="40">
        <v>15646.74</v>
      </c>
      <c r="O46" s="40">
        <v>3858.55</v>
      </c>
      <c r="P46" s="52">
        <f t="shared" si="5"/>
        <v>1.22312944476217</v>
      </c>
      <c r="Q46" s="65">
        <f t="shared" si="6"/>
        <v>1.41543772438996</v>
      </c>
      <c r="R46" s="65">
        <f t="shared" si="7"/>
        <v>1.01927453730181</v>
      </c>
      <c r="S46" s="65">
        <f t="shared" si="8"/>
        <v>1.26831337310929</v>
      </c>
      <c r="T46" s="69">
        <v>150</v>
      </c>
      <c r="U46" s="67">
        <v>150</v>
      </c>
      <c r="V46" s="70" t="s">
        <v>365</v>
      </c>
      <c r="W46" t="s">
        <v>366</v>
      </c>
    </row>
    <row r="47" hidden="1" spans="1:23">
      <c r="A47" s="31">
        <v>46</v>
      </c>
      <c r="B47" s="31">
        <v>311</v>
      </c>
      <c r="C47" s="32" t="s">
        <v>105</v>
      </c>
      <c r="D47" s="32" t="s">
        <v>41</v>
      </c>
      <c r="E47" s="33" t="s">
        <v>92</v>
      </c>
      <c r="F47" s="34">
        <v>150</v>
      </c>
      <c r="G47" s="33">
        <f t="shared" si="0"/>
        <v>450</v>
      </c>
      <c r="H47" s="30">
        <v>10194.25452</v>
      </c>
      <c r="I47" s="30">
        <f t="shared" si="1"/>
        <v>1888.38880441206</v>
      </c>
      <c r="J47" s="46">
        <v>0.1852405</v>
      </c>
      <c r="K47" s="47">
        <f t="shared" si="2"/>
        <v>12233.105424</v>
      </c>
      <c r="L47" s="47">
        <f t="shared" si="3"/>
        <v>2107.44190572386</v>
      </c>
      <c r="M47" s="48">
        <f t="shared" si="4"/>
        <v>0.172273665</v>
      </c>
      <c r="N47" s="40">
        <v>10213</v>
      </c>
      <c r="O47" s="40">
        <v>1945.97</v>
      </c>
      <c r="P47" s="51">
        <f t="shared" si="5"/>
        <v>1.00183882793619</v>
      </c>
      <c r="Q47" s="65">
        <f t="shared" si="6"/>
        <v>1.03049223520782</v>
      </c>
      <c r="R47" s="65">
        <f t="shared" si="7"/>
        <v>0.834865689946824</v>
      </c>
      <c r="S47" s="65">
        <f t="shared" si="8"/>
        <v>0.923380139075104</v>
      </c>
      <c r="T47" s="69"/>
      <c r="U47" s="67">
        <v>150</v>
      </c>
      <c r="V47" s="70"/>
      <c r="W47" t="s">
        <v>366</v>
      </c>
    </row>
    <row r="48" customFormat="1" spans="1:23">
      <c r="A48" s="26">
        <v>47</v>
      </c>
      <c r="B48" s="26">
        <v>103639</v>
      </c>
      <c r="C48" s="27" t="s">
        <v>143</v>
      </c>
      <c r="D48" s="27" t="s">
        <v>34</v>
      </c>
      <c r="E48" s="28" t="s">
        <v>39</v>
      </c>
      <c r="F48" s="29">
        <v>150</v>
      </c>
      <c r="G48" s="28">
        <f t="shared" si="0"/>
        <v>450</v>
      </c>
      <c r="H48" s="30">
        <v>11293.1488266667</v>
      </c>
      <c r="I48" s="30">
        <f t="shared" si="1"/>
        <v>3236.41035375659</v>
      </c>
      <c r="J48" s="46">
        <v>0.28658175</v>
      </c>
      <c r="K48" s="47">
        <f t="shared" si="2"/>
        <v>13551.778592</v>
      </c>
      <c r="L48" s="47">
        <f t="shared" si="3"/>
        <v>3611.83395479236</v>
      </c>
      <c r="M48" s="48">
        <f t="shared" si="4"/>
        <v>0.2665210275</v>
      </c>
      <c r="N48" s="40">
        <v>7847.05</v>
      </c>
      <c r="O48" s="40">
        <v>2478.21</v>
      </c>
      <c r="P48" s="53">
        <f t="shared" si="5"/>
        <v>0.694850490367277</v>
      </c>
      <c r="Q48" s="61">
        <f t="shared" si="6"/>
        <v>0.76572799154578</v>
      </c>
      <c r="R48" s="61">
        <f t="shared" si="7"/>
        <v>0.579042075306066</v>
      </c>
      <c r="S48" s="61">
        <f t="shared" si="8"/>
        <v>0.686136193141379</v>
      </c>
      <c r="T48" s="62"/>
      <c r="U48" s="63">
        <v>0</v>
      </c>
      <c r="V48" s="64"/>
      <c r="W48" s="19"/>
    </row>
    <row r="49" customFormat="1" spans="1:23">
      <c r="A49" s="26">
        <v>48</v>
      </c>
      <c r="B49" s="26">
        <v>391</v>
      </c>
      <c r="C49" s="27" t="s">
        <v>287</v>
      </c>
      <c r="D49" s="27" t="s">
        <v>50</v>
      </c>
      <c r="E49" s="28" t="s">
        <v>39</v>
      </c>
      <c r="F49" s="29">
        <v>150</v>
      </c>
      <c r="G49" s="28">
        <f t="shared" si="0"/>
        <v>450</v>
      </c>
      <c r="H49" s="30">
        <v>11286.54564</v>
      </c>
      <c r="I49" s="30">
        <f t="shared" si="1"/>
        <v>3029.45557486932</v>
      </c>
      <c r="J49" s="46">
        <v>0.268413</v>
      </c>
      <c r="K49" s="47">
        <f t="shared" si="2"/>
        <v>13543.854768</v>
      </c>
      <c r="L49" s="47">
        <f t="shared" si="3"/>
        <v>3380.87242155416</v>
      </c>
      <c r="M49" s="48">
        <f t="shared" si="4"/>
        <v>0.24962409</v>
      </c>
      <c r="N49" s="50">
        <v>8736.4</v>
      </c>
      <c r="O49" s="50">
        <v>2465.9</v>
      </c>
      <c r="P49" s="53">
        <f t="shared" si="5"/>
        <v>0.774054372228632</v>
      </c>
      <c r="Q49" s="61">
        <f t="shared" si="6"/>
        <v>0.813974636385407</v>
      </c>
      <c r="R49" s="61">
        <f t="shared" si="7"/>
        <v>0.645045310190526</v>
      </c>
      <c r="S49" s="61">
        <f t="shared" si="8"/>
        <v>0.729367953750365</v>
      </c>
      <c r="T49" s="62"/>
      <c r="U49" s="63">
        <v>0</v>
      </c>
      <c r="V49" s="64"/>
      <c r="W49" s="60" t="s">
        <v>367</v>
      </c>
    </row>
    <row r="50" customFormat="1" spans="1:23">
      <c r="A50" s="26">
        <v>49</v>
      </c>
      <c r="B50" s="26">
        <v>754</v>
      </c>
      <c r="C50" s="27" t="s">
        <v>37</v>
      </c>
      <c r="D50" s="27" t="s">
        <v>38</v>
      </c>
      <c r="E50" s="28" t="s">
        <v>39</v>
      </c>
      <c r="F50" s="29">
        <v>150</v>
      </c>
      <c r="G50" s="28">
        <f t="shared" si="0"/>
        <v>450</v>
      </c>
      <c r="H50" s="30">
        <v>12576.2401733333</v>
      </c>
      <c r="I50" s="30">
        <f t="shared" si="1"/>
        <v>3207.04814224147</v>
      </c>
      <c r="J50" s="46">
        <v>0.2550085</v>
      </c>
      <c r="K50" s="47">
        <f t="shared" si="2"/>
        <v>15091.488208</v>
      </c>
      <c r="L50" s="47">
        <f t="shared" si="3"/>
        <v>3579.06572674148</v>
      </c>
      <c r="M50" s="48">
        <f t="shared" si="4"/>
        <v>0.237157905</v>
      </c>
      <c r="N50" s="40">
        <v>15917.83</v>
      </c>
      <c r="O50" s="40">
        <v>3594.26</v>
      </c>
      <c r="P50" s="49">
        <f t="shared" si="5"/>
        <v>1.26570658484658</v>
      </c>
      <c r="Q50" s="61">
        <f t="shared" si="6"/>
        <v>1.12073777523274</v>
      </c>
      <c r="R50" s="61">
        <f t="shared" si="7"/>
        <v>1.05475548737214</v>
      </c>
      <c r="S50" s="61">
        <f t="shared" si="8"/>
        <v>1.00424531830891</v>
      </c>
      <c r="T50" s="62">
        <v>300</v>
      </c>
      <c r="U50" s="63">
        <v>150</v>
      </c>
      <c r="V50" s="64" t="s">
        <v>403</v>
      </c>
      <c r="W50" s="19"/>
    </row>
    <row r="51" hidden="1" spans="1:23">
      <c r="A51" s="31">
        <v>50</v>
      </c>
      <c r="B51" s="31">
        <v>308</v>
      </c>
      <c r="C51" s="32" t="s">
        <v>109</v>
      </c>
      <c r="D51" s="32" t="s">
        <v>50</v>
      </c>
      <c r="E51" s="33" t="s">
        <v>48</v>
      </c>
      <c r="F51" s="34">
        <v>150</v>
      </c>
      <c r="G51" s="33">
        <f t="shared" si="0"/>
        <v>450</v>
      </c>
      <c r="H51" s="30">
        <v>11149.78566</v>
      </c>
      <c r="I51" s="30">
        <f t="shared" si="1"/>
        <v>3324.97479422218</v>
      </c>
      <c r="J51" s="46">
        <v>0.29820975</v>
      </c>
      <c r="K51" s="47">
        <f t="shared" si="2"/>
        <v>13379.742792</v>
      </c>
      <c r="L51" s="47">
        <f t="shared" si="3"/>
        <v>3710.67187035196</v>
      </c>
      <c r="M51" s="48">
        <f t="shared" si="4"/>
        <v>0.2773350675</v>
      </c>
      <c r="N51" s="40">
        <v>6927</v>
      </c>
      <c r="O51" s="40">
        <v>1449.35</v>
      </c>
      <c r="P51" s="51">
        <f t="shared" si="5"/>
        <v>0.621267548205048</v>
      </c>
      <c r="Q51" s="65">
        <f t="shared" si="6"/>
        <v>0.435898041247874</v>
      </c>
      <c r="R51" s="65">
        <f t="shared" si="7"/>
        <v>0.51772295683754</v>
      </c>
      <c r="S51" s="65">
        <f t="shared" si="8"/>
        <v>0.390589642695227</v>
      </c>
      <c r="T51" s="69"/>
      <c r="U51" s="67">
        <v>0</v>
      </c>
      <c r="V51" s="70"/>
      <c r="W51"/>
    </row>
    <row r="52" hidden="1" spans="1:23">
      <c r="A52" s="31">
        <v>51</v>
      </c>
      <c r="B52" s="31">
        <v>101453</v>
      </c>
      <c r="C52" s="32" t="s">
        <v>47</v>
      </c>
      <c r="D52" s="32" t="s">
        <v>38</v>
      </c>
      <c r="E52" s="33" t="s">
        <v>48</v>
      </c>
      <c r="F52" s="34">
        <v>150</v>
      </c>
      <c r="G52" s="33">
        <f t="shared" si="0"/>
        <v>450</v>
      </c>
      <c r="H52" s="30">
        <v>12000</v>
      </c>
      <c r="I52" s="30">
        <f t="shared" si="1"/>
        <v>3254.871</v>
      </c>
      <c r="J52" s="46">
        <v>0.27123925</v>
      </c>
      <c r="K52" s="47">
        <f t="shared" si="2"/>
        <v>14400</v>
      </c>
      <c r="L52" s="47">
        <f t="shared" si="3"/>
        <v>3632.436036</v>
      </c>
      <c r="M52" s="48">
        <f t="shared" si="4"/>
        <v>0.2522525025</v>
      </c>
      <c r="N52" s="40">
        <v>14341.96</v>
      </c>
      <c r="O52" s="40">
        <v>2622.16</v>
      </c>
      <c r="P52" s="52">
        <f t="shared" si="5"/>
        <v>1.19516333333333</v>
      </c>
      <c r="Q52" s="65">
        <f t="shared" si="6"/>
        <v>0.80561103650498</v>
      </c>
      <c r="R52" s="65">
        <f t="shared" si="7"/>
        <v>0.995969444444444</v>
      </c>
      <c r="S52" s="65">
        <f t="shared" si="8"/>
        <v>0.721873688624534</v>
      </c>
      <c r="T52" s="69">
        <v>150</v>
      </c>
      <c r="U52" s="67">
        <v>150</v>
      </c>
      <c r="V52" s="70" t="s">
        <v>109</v>
      </c>
      <c r="W52" t="s">
        <v>366</v>
      </c>
    </row>
    <row r="53" hidden="1" spans="1:23">
      <c r="A53" s="31">
        <v>52</v>
      </c>
      <c r="B53" s="31">
        <v>515</v>
      </c>
      <c r="C53" s="32" t="s">
        <v>78</v>
      </c>
      <c r="D53" s="32" t="s">
        <v>50</v>
      </c>
      <c r="E53" s="33" t="s">
        <v>48</v>
      </c>
      <c r="F53" s="34">
        <v>150</v>
      </c>
      <c r="G53" s="33">
        <f t="shared" si="0"/>
        <v>450</v>
      </c>
      <c r="H53" s="30">
        <v>10948.6454666667</v>
      </c>
      <c r="I53" s="30">
        <f t="shared" si="1"/>
        <v>2653.19346742144</v>
      </c>
      <c r="J53" s="46">
        <v>0.24233075</v>
      </c>
      <c r="K53" s="47">
        <f t="shared" si="2"/>
        <v>13138.37456</v>
      </c>
      <c r="L53" s="47">
        <f t="shared" si="3"/>
        <v>2960.96390964233</v>
      </c>
      <c r="M53" s="48">
        <f t="shared" si="4"/>
        <v>0.2253675975</v>
      </c>
      <c r="N53" s="40">
        <v>12850.67</v>
      </c>
      <c r="O53" s="40">
        <v>2560.22</v>
      </c>
      <c r="P53" s="51">
        <f t="shared" si="5"/>
        <v>1.17372236037088</v>
      </c>
      <c r="Q53" s="65">
        <f t="shared" si="6"/>
        <v>0.964957901275176</v>
      </c>
      <c r="R53" s="65">
        <f t="shared" si="7"/>
        <v>0.978101966975738</v>
      </c>
      <c r="S53" s="65">
        <f t="shared" si="8"/>
        <v>0.864657617630085</v>
      </c>
      <c r="T53" s="69"/>
      <c r="U53" s="67">
        <v>150</v>
      </c>
      <c r="V53" s="70"/>
      <c r="W53" t="s">
        <v>366</v>
      </c>
    </row>
    <row r="54" hidden="1" spans="1:23">
      <c r="A54" s="26">
        <v>53</v>
      </c>
      <c r="B54" s="26">
        <v>716</v>
      </c>
      <c r="C54" s="27" t="s">
        <v>127</v>
      </c>
      <c r="D54" s="27" t="s">
        <v>27</v>
      </c>
      <c r="E54" s="28" t="s">
        <v>71</v>
      </c>
      <c r="F54" s="29">
        <v>150</v>
      </c>
      <c r="G54" s="28">
        <f t="shared" si="0"/>
        <v>450</v>
      </c>
      <c r="H54" s="30">
        <v>10908.6134333333</v>
      </c>
      <c r="I54" s="30">
        <f t="shared" si="1"/>
        <v>3013.45809935123</v>
      </c>
      <c r="J54" s="46">
        <v>0.27624575</v>
      </c>
      <c r="K54" s="47">
        <f t="shared" si="2"/>
        <v>13090.33612</v>
      </c>
      <c r="L54" s="47">
        <f t="shared" si="3"/>
        <v>3363.01923887598</v>
      </c>
      <c r="M54" s="48">
        <f t="shared" si="4"/>
        <v>0.2569085475</v>
      </c>
      <c r="N54" s="40">
        <v>8827.41</v>
      </c>
      <c r="O54" s="40">
        <v>2104.82</v>
      </c>
      <c r="P54" s="53">
        <f t="shared" si="5"/>
        <v>0.80921466820212</v>
      </c>
      <c r="Q54" s="61">
        <f t="shared" si="6"/>
        <v>0.69847329234581</v>
      </c>
      <c r="R54" s="61">
        <f t="shared" si="7"/>
        <v>0.674345556835098</v>
      </c>
      <c r="S54" s="61">
        <f t="shared" si="8"/>
        <v>0.625872125757893</v>
      </c>
      <c r="T54" s="62"/>
      <c r="U54" s="63">
        <v>0</v>
      </c>
      <c r="V54" s="64"/>
      <c r="W54"/>
    </row>
    <row r="55" hidden="1" spans="1:23">
      <c r="A55" s="26">
        <v>54</v>
      </c>
      <c r="B55" s="26">
        <v>359</v>
      </c>
      <c r="C55" s="27" t="s">
        <v>90</v>
      </c>
      <c r="D55" s="27" t="s">
        <v>41</v>
      </c>
      <c r="E55" s="28" t="s">
        <v>71</v>
      </c>
      <c r="F55" s="29">
        <v>150</v>
      </c>
      <c r="G55" s="28">
        <f t="shared" si="0"/>
        <v>450</v>
      </c>
      <c r="H55" s="30">
        <v>11000</v>
      </c>
      <c r="I55" s="30">
        <f t="shared" si="1"/>
        <v>2959.649</v>
      </c>
      <c r="J55" s="46">
        <v>0.269059</v>
      </c>
      <c r="K55" s="47">
        <f t="shared" si="2"/>
        <v>13200</v>
      </c>
      <c r="L55" s="47">
        <f t="shared" si="3"/>
        <v>3302.968284</v>
      </c>
      <c r="M55" s="48">
        <f t="shared" si="4"/>
        <v>0.25022487</v>
      </c>
      <c r="N55" s="40">
        <v>9071.03</v>
      </c>
      <c r="O55" s="40">
        <v>1965.82</v>
      </c>
      <c r="P55" s="53">
        <f t="shared" si="5"/>
        <v>0.824639090909091</v>
      </c>
      <c r="Q55" s="61">
        <f t="shared" si="6"/>
        <v>0.664207140779194</v>
      </c>
      <c r="R55" s="61">
        <f t="shared" si="7"/>
        <v>0.687199242424242</v>
      </c>
      <c r="S55" s="61">
        <f t="shared" si="8"/>
        <v>0.595167688870245</v>
      </c>
      <c r="T55" s="62"/>
      <c r="U55" s="63">
        <v>0</v>
      </c>
      <c r="V55" s="64"/>
      <c r="W55"/>
    </row>
    <row r="56" hidden="1" spans="1:23">
      <c r="A56" s="26">
        <v>55</v>
      </c>
      <c r="B56" s="26">
        <v>351</v>
      </c>
      <c r="C56" s="27" t="s">
        <v>70</v>
      </c>
      <c r="D56" s="27" t="s">
        <v>38</v>
      </c>
      <c r="E56" s="28" t="s">
        <v>71</v>
      </c>
      <c r="F56" s="29">
        <v>150</v>
      </c>
      <c r="G56" s="28">
        <f t="shared" si="0"/>
        <v>450</v>
      </c>
      <c r="H56" s="30">
        <v>12000</v>
      </c>
      <c r="I56" s="30">
        <f t="shared" si="1"/>
        <v>3241.305</v>
      </c>
      <c r="J56" s="46">
        <v>0.27010875</v>
      </c>
      <c r="K56" s="47">
        <f t="shared" si="2"/>
        <v>14400</v>
      </c>
      <c r="L56" s="47">
        <f t="shared" si="3"/>
        <v>3617.29638</v>
      </c>
      <c r="M56" s="48">
        <f t="shared" si="4"/>
        <v>0.2512011375</v>
      </c>
      <c r="N56" s="40">
        <v>12107.24</v>
      </c>
      <c r="O56" s="40">
        <v>2664.52</v>
      </c>
      <c r="P56" s="49">
        <f t="shared" si="5"/>
        <v>1.00893666666667</v>
      </c>
      <c r="Q56" s="61">
        <f t="shared" si="6"/>
        <v>0.822051611927912</v>
      </c>
      <c r="R56" s="61">
        <f t="shared" si="7"/>
        <v>0.840780555555556</v>
      </c>
      <c r="S56" s="61">
        <f t="shared" si="8"/>
        <v>0.736605387032179</v>
      </c>
      <c r="T56" s="62">
        <v>300</v>
      </c>
      <c r="U56" s="63">
        <v>150</v>
      </c>
      <c r="V56" s="64" t="s">
        <v>404</v>
      </c>
      <c r="W56" t="s">
        <v>366</v>
      </c>
    </row>
    <row r="57" hidden="1" spans="1:23">
      <c r="A57" s="31">
        <v>56</v>
      </c>
      <c r="B57" s="31">
        <v>103199</v>
      </c>
      <c r="C57" s="32" t="s">
        <v>108</v>
      </c>
      <c r="D57" s="32" t="s">
        <v>41</v>
      </c>
      <c r="E57" s="33" t="s">
        <v>62</v>
      </c>
      <c r="F57" s="34">
        <v>150</v>
      </c>
      <c r="G57" s="33">
        <f t="shared" si="0"/>
        <v>450</v>
      </c>
      <c r="H57" s="30">
        <v>10892.5629266667</v>
      </c>
      <c r="I57" s="30">
        <f t="shared" si="1"/>
        <v>2607.05868855719</v>
      </c>
      <c r="J57" s="46">
        <v>0.239343</v>
      </c>
      <c r="K57" s="47">
        <f t="shared" si="2"/>
        <v>13071.075512</v>
      </c>
      <c r="L57" s="47">
        <f t="shared" si="3"/>
        <v>2909.47749642982</v>
      </c>
      <c r="M57" s="48">
        <f t="shared" si="4"/>
        <v>0.22258899</v>
      </c>
      <c r="N57" s="40">
        <v>11942.06</v>
      </c>
      <c r="O57" s="40">
        <v>1885.08</v>
      </c>
      <c r="P57" s="51">
        <f t="shared" si="5"/>
        <v>1.09634987471718</v>
      </c>
      <c r="Q57" s="65">
        <f t="shared" si="6"/>
        <v>0.72306772696523</v>
      </c>
      <c r="R57" s="65">
        <f t="shared" si="7"/>
        <v>0.91362489559765</v>
      </c>
      <c r="S57" s="65">
        <f t="shared" si="8"/>
        <v>0.647910149610422</v>
      </c>
      <c r="T57" s="69"/>
      <c r="U57" s="67">
        <v>150</v>
      </c>
      <c r="V57" s="70"/>
      <c r="W57" t="s">
        <v>366</v>
      </c>
    </row>
    <row r="58" hidden="1" spans="1:23">
      <c r="A58" s="31">
        <v>57</v>
      </c>
      <c r="B58" s="31">
        <v>539</v>
      </c>
      <c r="C58" s="32" t="s">
        <v>61</v>
      </c>
      <c r="D58" s="32" t="s">
        <v>27</v>
      </c>
      <c r="E58" s="33" t="s">
        <v>62</v>
      </c>
      <c r="F58" s="34">
        <v>150</v>
      </c>
      <c r="G58" s="33">
        <f t="shared" si="0"/>
        <v>450</v>
      </c>
      <c r="H58" s="30">
        <v>10006.681014</v>
      </c>
      <c r="I58" s="30">
        <f t="shared" si="1"/>
        <v>2244.73370844403</v>
      </c>
      <c r="J58" s="46">
        <v>0.2243235</v>
      </c>
      <c r="K58" s="47">
        <f t="shared" si="2"/>
        <v>12008.0172168</v>
      </c>
      <c r="L58" s="47">
        <f t="shared" si="3"/>
        <v>2505.12281862354</v>
      </c>
      <c r="M58" s="48">
        <f t="shared" si="4"/>
        <v>0.208620855</v>
      </c>
      <c r="N58" s="40">
        <v>11756.05</v>
      </c>
      <c r="O58" s="40">
        <v>1870.69</v>
      </c>
      <c r="P58" s="52">
        <f t="shared" si="5"/>
        <v>1.17482010104574</v>
      </c>
      <c r="Q58" s="65">
        <f t="shared" si="6"/>
        <v>0.833368338063002</v>
      </c>
      <c r="R58" s="65">
        <f t="shared" si="7"/>
        <v>0.979016750871453</v>
      </c>
      <c r="S58" s="65">
        <f t="shared" si="8"/>
        <v>0.746745822637098</v>
      </c>
      <c r="T58" s="69">
        <v>150</v>
      </c>
      <c r="U58" s="67">
        <v>150</v>
      </c>
      <c r="V58" s="70" t="s">
        <v>365</v>
      </c>
      <c r="W58" t="s">
        <v>366</v>
      </c>
    </row>
    <row r="59" hidden="1" spans="1:23">
      <c r="A59" s="31">
        <v>58</v>
      </c>
      <c r="B59" s="31">
        <v>52</v>
      </c>
      <c r="C59" s="32" t="s">
        <v>117</v>
      </c>
      <c r="D59" s="32" t="s">
        <v>38</v>
      </c>
      <c r="E59" s="33" t="s">
        <v>62</v>
      </c>
      <c r="F59" s="34">
        <v>150</v>
      </c>
      <c r="G59" s="33">
        <f t="shared" si="0"/>
        <v>450</v>
      </c>
      <c r="H59" s="30">
        <v>10612.85355</v>
      </c>
      <c r="I59" s="30">
        <f t="shared" si="1"/>
        <v>2530.68534005186</v>
      </c>
      <c r="J59" s="46">
        <v>0.23845475</v>
      </c>
      <c r="K59" s="47">
        <f t="shared" si="2"/>
        <v>12735.42426</v>
      </c>
      <c r="L59" s="47">
        <f t="shared" si="3"/>
        <v>2824.24483949788</v>
      </c>
      <c r="M59" s="48">
        <f t="shared" si="4"/>
        <v>0.2217629175</v>
      </c>
      <c r="N59" s="40">
        <v>10758.07</v>
      </c>
      <c r="O59" s="40">
        <v>2187.79</v>
      </c>
      <c r="P59" s="51">
        <f t="shared" si="5"/>
        <v>1.01368307301291</v>
      </c>
      <c r="Q59" s="65">
        <f t="shared" si="6"/>
        <v>0.864504948669425</v>
      </c>
      <c r="R59" s="65">
        <f t="shared" si="7"/>
        <v>0.844735894177427</v>
      </c>
      <c r="S59" s="65">
        <f t="shared" si="8"/>
        <v>0.77464601135253</v>
      </c>
      <c r="T59" s="69"/>
      <c r="U59" s="67">
        <v>150</v>
      </c>
      <c r="V59" s="70"/>
      <c r="W59" t="s">
        <v>366</v>
      </c>
    </row>
    <row r="60" hidden="1" spans="1:23">
      <c r="A60" s="26">
        <v>59</v>
      </c>
      <c r="B60" s="26">
        <v>108656</v>
      </c>
      <c r="C60" s="27" t="s">
        <v>114</v>
      </c>
      <c r="D60" s="27" t="s">
        <v>27</v>
      </c>
      <c r="E60" s="28" t="s">
        <v>115</v>
      </c>
      <c r="F60" s="29">
        <v>150</v>
      </c>
      <c r="G60" s="28">
        <f t="shared" si="0"/>
        <v>450</v>
      </c>
      <c r="H60" s="30">
        <v>9731.56028666667</v>
      </c>
      <c r="I60" s="30">
        <f t="shared" si="1"/>
        <v>1717.02433252911</v>
      </c>
      <c r="J60" s="46">
        <v>0.17643875</v>
      </c>
      <c r="K60" s="47">
        <f t="shared" si="2"/>
        <v>11677.872344</v>
      </c>
      <c r="L60" s="47">
        <f t="shared" si="3"/>
        <v>1916.19915510249</v>
      </c>
      <c r="M60" s="48">
        <f t="shared" si="4"/>
        <v>0.1640880375</v>
      </c>
      <c r="N60" s="40">
        <v>9974.9</v>
      </c>
      <c r="O60" s="40">
        <v>1091.56</v>
      </c>
      <c r="P60" s="49">
        <f t="shared" si="5"/>
        <v>1.02500521048683</v>
      </c>
      <c r="Q60" s="61">
        <f t="shared" si="6"/>
        <v>0.635727740906371</v>
      </c>
      <c r="R60" s="61">
        <f t="shared" si="7"/>
        <v>0.854171008739021</v>
      </c>
      <c r="S60" s="61">
        <f t="shared" si="8"/>
        <v>0.569648513356962</v>
      </c>
      <c r="T60" s="62">
        <v>300</v>
      </c>
      <c r="U60" s="63">
        <v>150</v>
      </c>
      <c r="V60" s="64" t="s">
        <v>380</v>
      </c>
      <c r="W60" t="s">
        <v>366</v>
      </c>
    </row>
    <row r="61" customFormat="1" hidden="1" spans="1:22">
      <c r="A61" s="26">
        <v>60</v>
      </c>
      <c r="B61" s="26">
        <v>591</v>
      </c>
      <c r="C61" s="27" t="s">
        <v>177</v>
      </c>
      <c r="D61" s="27" t="s">
        <v>27</v>
      </c>
      <c r="E61" s="28" t="s">
        <v>115</v>
      </c>
      <c r="F61" s="29">
        <v>150</v>
      </c>
      <c r="G61" s="28">
        <f t="shared" si="0"/>
        <v>450</v>
      </c>
      <c r="H61" s="30">
        <v>10440.38599</v>
      </c>
      <c r="I61" s="30">
        <f t="shared" si="1"/>
        <v>2651.42737553791</v>
      </c>
      <c r="J61" s="46">
        <v>0.25395875</v>
      </c>
      <c r="K61" s="47">
        <f t="shared" si="2"/>
        <v>12528.463188</v>
      </c>
      <c r="L61" s="47">
        <f t="shared" si="3"/>
        <v>2958.99295110031</v>
      </c>
      <c r="M61" s="48">
        <f t="shared" si="4"/>
        <v>0.2361816375</v>
      </c>
      <c r="N61" s="40">
        <v>6053.3</v>
      </c>
      <c r="O61" s="40">
        <v>1539.11</v>
      </c>
      <c r="P61" s="53">
        <f t="shared" si="5"/>
        <v>0.579796571295158</v>
      </c>
      <c r="Q61" s="61">
        <f t="shared" si="6"/>
        <v>0.580483559232978</v>
      </c>
      <c r="R61" s="61">
        <f t="shared" si="7"/>
        <v>0.483163809412631</v>
      </c>
      <c r="S61" s="61">
        <f t="shared" si="8"/>
        <v>0.520146558452489</v>
      </c>
      <c r="T61" s="62"/>
      <c r="U61" s="63">
        <v>0</v>
      </c>
      <c r="V61" s="64"/>
    </row>
    <row r="62" customFormat="1" hidden="1" spans="1:22">
      <c r="A62" s="26">
        <v>61</v>
      </c>
      <c r="B62" s="26">
        <v>347</v>
      </c>
      <c r="C62" s="27" t="s">
        <v>163</v>
      </c>
      <c r="D62" s="27" t="s">
        <v>41</v>
      </c>
      <c r="E62" s="28" t="s">
        <v>115</v>
      </c>
      <c r="F62" s="29">
        <v>150</v>
      </c>
      <c r="G62" s="28">
        <f t="shared" si="0"/>
        <v>450</v>
      </c>
      <c r="H62" s="30">
        <v>9519.06754666667</v>
      </c>
      <c r="I62" s="30">
        <f t="shared" si="1"/>
        <v>2355.95731896557</v>
      </c>
      <c r="J62" s="46">
        <v>0.24749875</v>
      </c>
      <c r="K62" s="47">
        <f t="shared" si="2"/>
        <v>11422.881056</v>
      </c>
      <c r="L62" s="47">
        <f t="shared" si="3"/>
        <v>2629.24836796557</v>
      </c>
      <c r="M62" s="48">
        <f t="shared" si="4"/>
        <v>0.2301738375</v>
      </c>
      <c r="N62" s="40">
        <v>5207.97</v>
      </c>
      <c r="O62" s="40">
        <v>1788.52</v>
      </c>
      <c r="P62" s="53">
        <f t="shared" si="5"/>
        <v>0.547109259858514</v>
      </c>
      <c r="Q62" s="61">
        <f t="shared" si="6"/>
        <v>0.759147878275352</v>
      </c>
      <c r="R62" s="61">
        <f t="shared" si="7"/>
        <v>0.455924383215428</v>
      </c>
      <c r="S62" s="61">
        <f t="shared" si="8"/>
        <v>0.680240034296912</v>
      </c>
      <c r="T62" s="62"/>
      <c r="U62" s="63">
        <v>0</v>
      </c>
      <c r="V62" s="64"/>
    </row>
    <row r="63" customFormat="1" hidden="1" spans="1:23">
      <c r="A63" s="31">
        <v>62</v>
      </c>
      <c r="B63" s="31">
        <v>106569</v>
      </c>
      <c r="C63" s="32" t="s">
        <v>112</v>
      </c>
      <c r="D63" s="32" t="s">
        <v>41</v>
      </c>
      <c r="E63" s="33" t="s">
        <v>30</v>
      </c>
      <c r="F63" s="34">
        <v>150</v>
      </c>
      <c r="G63" s="33">
        <f t="shared" si="0"/>
        <v>450</v>
      </c>
      <c r="H63" s="30">
        <v>9624.005958</v>
      </c>
      <c r="I63" s="30">
        <f t="shared" si="1"/>
        <v>2165.88494684939</v>
      </c>
      <c r="J63" s="46">
        <v>0.22505025</v>
      </c>
      <c r="K63" s="47">
        <f t="shared" si="2"/>
        <v>11548.8071496</v>
      </c>
      <c r="L63" s="47">
        <f t="shared" si="3"/>
        <v>2417.12760068392</v>
      </c>
      <c r="M63" s="48">
        <f t="shared" si="4"/>
        <v>0.2092967325</v>
      </c>
      <c r="N63" s="40">
        <v>10445.33</v>
      </c>
      <c r="O63" s="40">
        <v>2071.15</v>
      </c>
      <c r="P63" s="51">
        <f t="shared" si="5"/>
        <v>1.08534118178899</v>
      </c>
      <c r="Q63" s="65">
        <f t="shared" si="6"/>
        <v>0.956260397401443</v>
      </c>
      <c r="R63" s="65">
        <f t="shared" si="7"/>
        <v>0.904450984824158</v>
      </c>
      <c r="S63" s="65">
        <f t="shared" si="8"/>
        <v>0.856864155377636</v>
      </c>
      <c r="T63" s="69"/>
      <c r="U63" s="67">
        <v>150</v>
      </c>
      <c r="V63" s="70"/>
      <c r="W63" t="s">
        <v>366</v>
      </c>
    </row>
    <row r="64" hidden="1" spans="1:23">
      <c r="A64" s="31">
        <v>63</v>
      </c>
      <c r="B64" s="31">
        <v>721</v>
      </c>
      <c r="C64" s="32" t="s">
        <v>29</v>
      </c>
      <c r="D64" s="32" t="s">
        <v>27</v>
      </c>
      <c r="E64" s="33" t="s">
        <v>30</v>
      </c>
      <c r="F64" s="34">
        <v>150</v>
      </c>
      <c r="G64" s="33">
        <f t="shared" si="0"/>
        <v>450</v>
      </c>
      <c r="H64" s="30">
        <v>9501.32598</v>
      </c>
      <c r="I64" s="30">
        <f t="shared" si="1"/>
        <v>2666.13145327537</v>
      </c>
      <c r="J64" s="46">
        <v>0.28060625</v>
      </c>
      <c r="K64" s="47">
        <f t="shared" si="2"/>
        <v>11401.591176</v>
      </c>
      <c r="L64" s="47">
        <f t="shared" si="3"/>
        <v>2975.40270185532</v>
      </c>
      <c r="M64" s="48">
        <f t="shared" si="4"/>
        <v>0.2609638125</v>
      </c>
      <c r="N64" s="40">
        <v>13158.58</v>
      </c>
      <c r="O64" s="40">
        <v>3401.56</v>
      </c>
      <c r="P64" s="52">
        <f t="shared" si="5"/>
        <v>1.38492038139712</v>
      </c>
      <c r="Q64" s="65">
        <f t="shared" si="6"/>
        <v>1.27584106770923</v>
      </c>
      <c r="R64" s="65">
        <f t="shared" si="7"/>
        <v>1.15410031783094</v>
      </c>
      <c r="S64" s="65">
        <f t="shared" si="8"/>
        <v>1.14322676318031</v>
      </c>
      <c r="T64" s="69">
        <v>150</v>
      </c>
      <c r="U64" s="67">
        <v>150</v>
      </c>
      <c r="V64" s="70" t="s">
        <v>405</v>
      </c>
      <c r="W64" t="s">
        <v>366</v>
      </c>
    </row>
    <row r="65" hidden="1" spans="1:23">
      <c r="A65" s="31">
        <v>64</v>
      </c>
      <c r="B65" s="31">
        <v>102935</v>
      </c>
      <c r="C65" s="32" t="s">
        <v>141</v>
      </c>
      <c r="D65" s="32" t="s">
        <v>50</v>
      </c>
      <c r="E65" s="33" t="s">
        <v>30</v>
      </c>
      <c r="F65" s="34">
        <v>150</v>
      </c>
      <c r="G65" s="33">
        <f t="shared" si="0"/>
        <v>450</v>
      </c>
      <c r="H65" s="30">
        <v>9497.88903333333</v>
      </c>
      <c r="I65" s="30">
        <f t="shared" si="1"/>
        <v>2580.03507068177</v>
      </c>
      <c r="J65" s="46">
        <v>0.271643</v>
      </c>
      <c r="K65" s="47">
        <f t="shared" si="2"/>
        <v>11397.46684</v>
      </c>
      <c r="L65" s="47">
        <f t="shared" si="3"/>
        <v>2879.31913888085</v>
      </c>
      <c r="M65" s="48">
        <f t="shared" si="4"/>
        <v>0.25262799</v>
      </c>
      <c r="N65" s="40">
        <v>3964.84</v>
      </c>
      <c r="O65" s="40">
        <v>1205.35</v>
      </c>
      <c r="P65" s="51">
        <f t="shared" si="5"/>
        <v>0.417444338008708</v>
      </c>
      <c r="Q65" s="65">
        <f t="shared" si="6"/>
        <v>0.467183571920008</v>
      </c>
      <c r="R65" s="65">
        <f t="shared" si="7"/>
        <v>0.347870281673923</v>
      </c>
      <c r="S65" s="65">
        <f t="shared" si="8"/>
        <v>0.418623272329757</v>
      </c>
      <c r="T65" s="69"/>
      <c r="U65" s="67">
        <v>0</v>
      </c>
      <c r="V65" s="70"/>
      <c r="W65"/>
    </row>
    <row r="66" customFormat="1" hidden="1" spans="1:22">
      <c r="A66" s="26">
        <v>65</v>
      </c>
      <c r="B66" s="26">
        <v>704</v>
      </c>
      <c r="C66" s="27" t="s">
        <v>172</v>
      </c>
      <c r="D66" s="27" t="s">
        <v>38</v>
      </c>
      <c r="E66" s="28" t="s">
        <v>107</v>
      </c>
      <c r="F66" s="29">
        <v>150</v>
      </c>
      <c r="G66" s="28">
        <f t="shared" si="0"/>
        <v>450</v>
      </c>
      <c r="H66" s="30">
        <v>10212.78936</v>
      </c>
      <c r="I66" s="30">
        <f t="shared" si="1"/>
        <v>2362.7160524493</v>
      </c>
      <c r="J66" s="46">
        <v>0.23134875</v>
      </c>
      <c r="K66" s="47">
        <f t="shared" si="2"/>
        <v>12255.347232</v>
      </c>
      <c r="L66" s="47">
        <f t="shared" si="3"/>
        <v>2636.79111453342</v>
      </c>
      <c r="M66" s="48">
        <f t="shared" si="4"/>
        <v>0.2151543375</v>
      </c>
      <c r="N66" s="40">
        <v>7697.12</v>
      </c>
      <c r="O66" s="40">
        <v>1036.09</v>
      </c>
      <c r="P66" s="53">
        <f t="shared" si="5"/>
        <v>0.753674606287973</v>
      </c>
      <c r="Q66" s="61">
        <f t="shared" si="6"/>
        <v>0.438516511083057</v>
      </c>
      <c r="R66" s="61">
        <f t="shared" si="7"/>
        <v>0.628062171906644</v>
      </c>
      <c r="S66" s="61">
        <f t="shared" si="8"/>
        <v>0.392935941830696</v>
      </c>
      <c r="T66" s="62"/>
      <c r="U66" s="63">
        <v>0</v>
      </c>
      <c r="V66" s="64"/>
    </row>
    <row r="67" customFormat="1" hidden="1" spans="1:22">
      <c r="A67" s="26">
        <v>66</v>
      </c>
      <c r="B67" s="26">
        <v>106066</v>
      </c>
      <c r="C67" s="27" t="s">
        <v>154</v>
      </c>
      <c r="D67" s="27" t="s">
        <v>119</v>
      </c>
      <c r="E67" s="28" t="s">
        <v>107</v>
      </c>
      <c r="F67" s="29">
        <v>150</v>
      </c>
      <c r="G67" s="28">
        <f t="shared" ref="G67:G112" si="9">F67*3</f>
        <v>450</v>
      </c>
      <c r="H67" s="30">
        <v>10000</v>
      </c>
      <c r="I67" s="30">
        <f t="shared" ref="I67:I112" si="10">H67*J67</f>
        <v>2847.245</v>
      </c>
      <c r="J67" s="46">
        <v>0.2847245</v>
      </c>
      <c r="K67" s="47">
        <f t="shared" ref="K67:K112" si="11">H67*1.2</f>
        <v>12000</v>
      </c>
      <c r="L67" s="47">
        <f t="shared" ref="L67:L112" si="12">K67*M67</f>
        <v>3177.52542</v>
      </c>
      <c r="M67" s="48">
        <f t="shared" ref="M67:M113" si="13">J67*0.93</f>
        <v>0.264793785</v>
      </c>
      <c r="N67" s="40">
        <v>7056.87</v>
      </c>
      <c r="O67" s="40">
        <v>2191.98</v>
      </c>
      <c r="P67" s="53">
        <f t="shared" ref="P67:P113" si="14">N67/H67</f>
        <v>0.705687</v>
      </c>
      <c r="Q67" s="61">
        <f t="shared" ref="Q67:Q113" si="15">O67/I67</f>
        <v>0.769859987461564</v>
      </c>
      <c r="R67" s="61">
        <f t="shared" ref="R67:R113" si="16">N67/K67</f>
        <v>0.5880725</v>
      </c>
      <c r="S67" s="61">
        <f t="shared" ref="S67:S113" si="17">O67/L67</f>
        <v>0.689838698442261</v>
      </c>
      <c r="T67" s="62"/>
      <c r="U67" s="63">
        <v>0</v>
      </c>
      <c r="V67" s="64"/>
    </row>
    <row r="68" hidden="1" spans="1:23">
      <c r="A68" s="26">
        <v>67</v>
      </c>
      <c r="B68" s="26">
        <v>587</v>
      </c>
      <c r="C68" s="27" t="s">
        <v>106</v>
      </c>
      <c r="D68" s="27" t="s">
        <v>38</v>
      </c>
      <c r="E68" s="28" t="s">
        <v>107</v>
      </c>
      <c r="F68" s="29">
        <v>150</v>
      </c>
      <c r="G68" s="28">
        <f t="shared" si="9"/>
        <v>450</v>
      </c>
      <c r="H68" s="30">
        <v>10561.6677166667</v>
      </c>
      <c r="I68" s="30">
        <f t="shared" si="10"/>
        <v>2502.27559626653</v>
      </c>
      <c r="J68" s="46">
        <v>0.2369205</v>
      </c>
      <c r="K68" s="47">
        <f t="shared" si="11"/>
        <v>12674.00126</v>
      </c>
      <c r="L68" s="47">
        <f t="shared" si="12"/>
        <v>2792.53956543345</v>
      </c>
      <c r="M68" s="48">
        <f t="shared" si="13"/>
        <v>0.220336065</v>
      </c>
      <c r="N68" s="40">
        <v>10674.75</v>
      </c>
      <c r="O68" s="40">
        <v>2759.39</v>
      </c>
      <c r="P68" s="49">
        <f t="shared" si="14"/>
        <v>1.01070685864836</v>
      </c>
      <c r="Q68" s="61">
        <f t="shared" si="15"/>
        <v>1.10275223245477</v>
      </c>
      <c r="R68" s="61">
        <f t="shared" si="16"/>
        <v>0.842255715540303</v>
      </c>
      <c r="S68" s="61">
        <f t="shared" si="17"/>
        <v>0.988129240550866</v>
      </c>
      <c r="T68" s="62">
        <v>300</v>
      </c>
      <c r="U68" s="63">
        <v>150</v>
      </c>
      <c r="V68" s="64" t="s">
        <v>382</v>
      </c>
      <c r="W68" t="s">
        <v>366</v>
      </c>
    </row>
    <row r="69" customFormat="1" hidden="1" spans="1:23">
      <c r="A69" s="31">
        <v>68</v>
      </c>
      <c r="B69" s="31">
        <v>743</v>
      </c>
      <c r="C69" s="32" t="s">
        <v>113</v>
      </c>
      <c r="D69" s="32" t="s">
        <v>34</v>
      </c>
      <c r="E69" s="33" t="s">
        <v>80</v>
      </c>
      <c r="F69" s="34">
        <v>100</v>
      </c>
      <c r="G69" s="33">
        <f t="shared" si="9"/>
        <v>300</v>
      </c>
      <c r="H69" s="30">
        <v>9877.76416</v>
      </c>
      <c r="I69" s="30">
        <f t="shared" si="10"/>
        <v>2278.02972610752</v>
      </c>
      <c r="J69" s="46">
        <v>0.230622</v>
      </c>
      <c r="K69" s="47">
        <f t="shared" si="11"/>
        <v>11853.316992</v>
      </c>
      <c r="L69" s="47">
        <f t="shared" si="12"/>
        <v>2542.28117433599</v>
      </c>
      <c r="M69" s="48">
        <f t="shared" si="13"/>
        <v>0.21447846</v>
      </c>
      <c r="N69" s="40">
        <v>10506.92</v>
      </c>
      <c r="O69" s="40">
        <v>2325.44</v>
      </c>
      <c r="P69" s="51">
        <f t="shared" si="14"/>
        <v>1.06369415485214</v>
      </c>
      <c r="Q69" s="65">
        <f t="shared" si="15"/>
        <v>1.02081196454512</v>
      </c>
      <c r="R69" s="65">
        <f t="shared" si="16"/>
        <v>0.88641179571012</v>
      </c>
      <c r="S69" s="65">
        <f t="shared" si="17"/>
        <v>0.91470606142036</v>
      </c>
      <c r="T69" s="69"/>
      <c r="U69" s="67">
        <v>100</v>
      </c>
      <c r="V69" s="70"/>
      <c r="W69" t="s">
        <v>366</v>
      </c>
    </row>
    <row r="70" hidden="1" spans="1:23">
      <c r="A70" s="31">
        <v>69</v>
      </c>
      <c r="B70" s="31">
        <v>102564</v>
      </c>
      <c r="C70" s="32" t="s">
        <v>122</v>
      </c>
      <c r="D70" s="32" t="s">
        <v>27</v>
      </c>
      <c r="E70" s="33" t="s">
        <v>80</v>
      </c>
      <c r="F70" s="34">
        <v>100</v>
      </c>
      <c r="G70" s="33">
        <f t="shared" si="9"/>
        <v>300</v>
      </c>
      <c r="H70" s="30">
        <v>10408.030975</v>
      </c>
      <c r="I70" s="30">
        <f t="shared" si="10"/>
        <v>2718.85090148309</v>
      </c>
      <c r="J70" s="46">
        <v>0.26122625</v>
      </c>
      <c r="K70" s="47">
        <f t="shared" si="11"/>
        <v>12489.63717</v>
      </c>
      <c r="L70" s="47">
        <f t="shared" si="12"/>
        <v>3034.23760605513</v>
      </c>
      <c r="M70" s="48">
        <f t="shared" si="13"/>
        <v>0.2429404125</v>
      </c>
      <c r="N70" s="40">
        <v>10473.61</v>
      </c>
      <c r="O70" s="40">
        <v>2460.33</v>
      </c>
      <c r="P70" s="51">
        <f t="shared" si="14"/>
        <v>1.00630080993778</v>
      </c>
      <c r="Q70" s="65">
        <f t="shared" si="15"/>
        <v>0.904915381221504</v>
      </c>
      <c r="R70" s="65">
        <f t="shared" si="16"/>
        <v>0.838584008281483</v>
      </c>
      <c r="S70" s="65">
        <f t="shared" si="17"/>
        <v>0.810856076363354</v>
      </c>
      <c r="T70" s="69"/>
      <c r="U70" s="67">
        <v>100</v>
      </c>
      <c r="V70" s="70" t="s">
        <v>52</v>
      </c>
      <c r="W70" t="s">
        <v>366</v>
      </c>
    </row>
    <row r="71" customFormat="1" hidden="1" spans="1:23">
      <c r="A71" s="31">
        <v>70</v>
      </c>
      <c r="B71" s="31">
        <v>107658</v>
      </c>
      <c r="C71" s="32" t="s">
        <v>79</v>
      </c>
      <c r="D71" s="32" t="s">
        <v>41</v>
      </c>
      <c r="E71" s="33" t="s">
        <v>80</v>
      </c>
      <c r="F71" s="34">
        <v>100</v>
      </c>
      <c r="G71" s="33">
        <f t="shared" si="9"/>
        <v>300</v>
      </c>
      <c r="H71" s="30">
        <v>9247.76292666667</v>
      </c>
      <c r="I71" s="30">
        <f t="shared" si="10"/>
        <v>1957.99647729289</v>
      </c>
      <c r="J71" s="46">
        <v>0.2117265</v>
      </c>
      <c r="K71" s="47">
        <f t="shared" si="11"/>
        <v>11097.315512</v>
      </c>
      <c r="L71" s="47">
        <f t="shared" si="12"/>
        <v>2185.12406865887</v>
      </c>
      <c r="M71" s="48">
        <f t="shared" si="13"/>
        <v>0.196905645</v>
      </c>
      <c r="N71" s="40">
        <v>13690.06</v>
      </c>
      <c r="O71" s="40">
        <v>2465.46</v>
      </c>
      <c r="P71" s="52">
        <f t="shared" si="14"/>
        <v>1.48036450637414</v>
      </c>
      <c r="Q71" s="65">
        <f t="shared" si="15"/>
        <v>1.2591748905538</v>
      </c>
      <c r="R71" s="65">
        <f t="shared" si="16"/>
        <v>1.23363708864512</v>
      </c>
      <c r="S71" s="65">
        <f t="shared" si="17"/>
        <v>1.12829291268261</v>
      </c>
      <c r="T71" s="69">
        <v>100</v>
      </c>
      <c r="U71" s="67">
        <v>100</v>
      </c>
      <c r="V71" s="70" t="s">
        <v>365</v>
      </c>
      <c r="W71" t="s">
        <v>366</v>
      </c>
    </row>
    <row r="72" customFormat="1" hidden="1" spans="1:23">
      <c r="A72" s="26">
        <v>71</v>
      </c>
      <c r="B72" s="26">
        <v>105267</v>
      </c>
      <c r="C72" s="27" t="s">
        <v>140</v>
      </c>
      <c r="D72" s="27" t="s">
        <v>41</v>
      </c>
      <c r="E72" s="28" t="s">
        <v>111</v>
      </c>
      <c r="F72" s="29">
        <v>100</v>
      </c>
      <c r="G72" s="28">
        <f t="shared" si="9"/>
        <v>300</v>
      </c>
      <c r="H72" s="30">
        <v>9221.40500666667</v>
      </c>
      <c r="I72" s="30">
        <f t="shared" si="10"/>
        <v>2214.5250230535</v>
      </c>
      <c r="J72" s="46">
        <v>0.2401505</v>
      </c>
      <c r="K72" s="47">
        <f t="shared" si="11"/>
        <v>11065.686008</v>
      </c>
      <c r="L72" s="47">
        <f t="shared" si="12"/>
        <v>2471.40992572771</v>
      </c>
      <c r="M72" s="48">
        <f t="shared" si="13"/>
        <v>0.223339965</v>
      </c>
      <c r="N72" s="40">
        <v>9719.37</v>
      </c>
      <c r="O72" s="40">
        <v>2410.87</v>
      </c>
      <c r="P72" s="49">
        <f t="shared" si="14"/>
        <v>1.05400098932574</v>
      </c>
      <c r="Q72" s="61">
        <f t="shared" si="15"/>
        <v>1.08866234289634</v>
      </c>
      <c r="R72" s="61">
        <f t="shared" si="16"/>
        <v>0.87833415777145</v>
      </c>
      <c r="S72" s="61">
        <f t="shared" si="17"/>
        <v>0.975503891484176</v>
      </c>
      <c r="T72" s="62">
        <v>100</v>
      </c>
      <c r="U72" s="63">
        <v>100</v>
      </c>
      <c r="V72" s="64" t="s">
        <v>406</v>
      </c>
      <c r="W72" t="s">
        <v>366</v>
      </c>
    </row>
    <row r="73" customFormat="1" hidden="1" spans="1:22">
      <c r="A73" s="26">
        <v>72</v>
      </c>
      <c r="B73" s="26">
        <v>102565</v>
      </c>
      <c r="C73" s="27" t="s">
        <v>155</v>
      </c>
      <c r="D73" s="27" t="s">
        <v>41</v>
      </c>
      <c r="E73" s="28" t="s">
        <v>111</v>
      </c>
      <c r="F73" s="29">
        <v>100</v>
      </c>
      <c r="G73" s="28">
        <f t="shared" si="9"/>
        <v>300</v>
      </c>
      <c r="H73" s="30">
        <v>9761.51106666667</v>
      </c>
      <c r="I73" s="30">
        <f t="shared" si="10"/>
        <v>2359.9966037882</v>
      </c>
      <c r="J73" s="46">
        <v>0.2417655</v>
      </c>
      <c r="K73" s="47">
        <f t="shared" si="11"/>
        <v>11713.81328</v>
      </c>
      <c r="L73" s="47">
        <f t="shared" si="12"/>
        <v>2633.75620982763</v>
      </c>
      <c r="M73" s="48">
        <f t="shared" si="13"/>
        <v>0.224841915</v>
      </c>
      <c r="N73" s="40">
        <v>6700.84</v>
      </c>
      <c r="O73" s="40">
        <v>1813.23</v>
      </c>
      <c r="P73" s="53">
        <f t="shared" si="14"/>
        <v>0.686455196765779</v>
      </c>
      <c r="Q73" s="61">
        <f t="shared" si="15"/>
        <v>0.768318902277001</v>
      </c>
      <c r="R73" s="61">
        <f t="shared" si="16"/>
        <v>0.572045997304816</v>
      </c>
      <c r="S73" s="61">
        <f t="shared" si="17"/>
        <v>0.688457797739248</v>
      </c>
      <c r="T73" s="62"/>
      <c r="U73" s="63">
        <v>0</v>
      </c>
      <c r="V73" s="64"/>
    </row>
    <row r="74" hidden="1" spans="1:23">
      <c r="A74" s="26">
        <v>73</v>
      </c>
      <c r="B74" s="26">
        <v>104428</v>
      </c>
      <c r="C74" s="27" t="s">
        <v>110</v>
      </c>
      <c r="D74" s="27" t="s">
        <v>38</v>
      </c>
      <c r="E74" s="28" t="s">
        <v>111</v>
      </c>
      <c r="F74" s="29">
        <v>100</v>
      </c>
      <c r="G74" s="28">
        <f t="shared" si="9"/>
        <v>300</v>
      </c>
      <c r="H74" s="30">
        <v>11249.9608333333</v>
      </c>
      <c r="I74" s="30">
        <f t="shared" si="10"/>
        <v>2618.10776007458</v>
      </c>
      <c r="J74" s="46">
        <v>0.2327215</v>
      </c>
      <c r="K74" s="47">
        <f t="shared" si="11"/>
        <v>13499.953</v>
      </c>
      <c r="L74" s="47">
        <f t="shared" si="12"/>
        <v>2921.80826024323</v>
      </c>
      <c r="M74" s="48">
        <f t="shared" si="13"/>
        <v>0.216430995</v>
      </c>
      <c r="N74" s="40">
        <v>11357.42</v>
      </c>
      <c r="O74" s="40">
        <v>2201.11</v>
      </c>
      <c r="P74" s="53">
        <f t="shared" si="14"/>
        <v>1.0095519591809</v>
      </c>
      <c r="Q74" s="61">
        <f t="shared" si="15"/>
        <v>0.840725516942549</v>
      </c>
      <c r="R74" s="61">
        <f t="shared" si="16"/>
        <v>0.841293299317412</v>
      </c>
      <c r="S74" s="61">
        <f t="shared" si="17"/>
        <v>0.753338276830241</v>
      </c>
      <c r="T74" s="62"/>
      <c r="U74" s="63">
        <v>100</v>
      </c>
      <c r="V74" s="64"/>
      <c r="W74" t="s">
        <v>366</v>
      </c>
    </row>
    <row r="75" customFormat="1" spans="1:23">
      <c r="A75" s="31">
        <v>74</v>
      </c>
      <c r="B75" s="31">
        <v>349</v>
      </c>
      <c r="C75" s="32" t="s">
        <v>385</v>
      </c>
      <c r="D75" s="32" t="s">
        <v>50</v>
      </c>
      <c r="E75" s="33" t="s">
        <v>145</v>
      </c>
      <c r="F75" s="34">
        <v>100</v>
      </c>
      <c r="G75" s="33">
        <f t="shared" si="9"/>
        <v>300</v>
      </c>
      <c r="H75" s="30">
        <v>9725.999492</v>
      </c>
      <c r="I75" s="30">
        <f t="shared" si="10"/>
        <v>2637.28743325148</v>
      </c>
      <c r="J75" s="46">
        <v>0.2711585</v>
      </c>
      <c r="K75" s="47">
        <f t="shared" si="11"/>
        <v>11671.1993904</v>
      </c>
      <c r="L75" s="47">
        <f t="shared" si="12"/>
        <v>2943.21277550865</v>
      </c>
      <c r="M75" s="48">
        <f t="shared" si="13"/>
        <v>0.252177405</v>
      </c>
      <c r="N75" s="50">
        <v>8451.9</v>
      </c>
      <c r="O75" s="50">
        <v>2032.25</v>
      </c>
      <c r="P75" s="51">
        <f t="shared" si="14"/>
        <v>0.869000662292035</v>
      </c>
      <c r="Q75" s="65">
        <f t="shared" si="15"/>
        <v>0.770583431436771</v>
      </c>
      <c r="R75" s="65">
        <f t="shared" si="16"/>
        <v>0.724167218576696</v>
      </c>
      <c r="S75" s="65">
        <f t="shared" si="17"/>
        <v>0.690486945731874</v>
      </c>
      <c r="T75" s="69"/>
      <c r="U75" s="67">
        <v>0</v>
      </c>
      <c r="V75" s="70"/>
      <c r="W75" s="60" t="s">
        <v>367</v>
      </c>
    </row>
    <row r="76" customFormat="1" spans="1:23">
      <c r="A76" s="31">
        <v>75</v>
      </c>
      <c r="B76" s="31">
        <v>102479</v>
      </c>
      <c r="C76" s="32" t="s">
        <v>149</v>
      </c>
      <c r="D76" s="32" t="s">
        <v>50</v>
      </c>
      <c r="E76" s="33" t="s">
        <v>145</v>
      </c>
      <c r="F76" s="34">
        <v>100</v>
      </c>
      <c r="G76" s="33">
        <f t="shared" si="9"/>
        <v>300</v>
      </c>
      <c r="H76" s="30">
        <v>9527.85009333333</v>
      </c>
      <c r="I76" s="30">
        <f t="shared" si="10"/>
        <v>2463.53521190741</v>
      </c>
      <c r="J76" s="46">
        <v>0.2585615</v>
      </c>
      <c r="K76" s="47">
        <f t="shared" si="11"/>
        <v>11433.420112</v>
      </c>
      <c r="L76" s="47">
        <f t="shared" si="12"/>
        <v>2749.30529648867</v>
      </c>
      <c r="M76" s="48">
        <f t="shared" si="13"/>
        <v>0.240462195</v>
      </c>
      <c r="N76" s="40">
        <v>8154.5</v>
      </c>
      <c r="O76" s="40">
        <v>2393.21</v>
      </c>
      <c r="P76" s="51">
        <f t="shared" si="14"/>
        <v>0.855859393264986</v>
      </c>
      <c r="Q76" s="65">
        <f t="shared" si="15"/>
        <v>0.971453538976226</v>
      </c>
      <c r="R76" s="65">
        <f t="shared" si="16"/>
        <v>0.713216161054154</v>
      </c>
      <c r="S76" s="65">
        <f t="shared" si="17"/>
        <v>0.870478081519915</v>
      </c>
      <c r="T76" s="69"/>
      <c r="U76" s="67">
        <v>0</v>
      </c>
      <c r="V76" s="70"/>
      <c r="W76" s="19"/>
    </row>
    <row r="77" customFormat="1" spans="1:23">
      <c r="A77" s="31">
        <v>76</v>
      </c>
      <c r="B77" s="31">
        <v>732</v>
      </c>
      <c r="C77" s="32" t="s">
        <v>144</v>
      </c>
      <c r="D77" s="32" t="s">
        <v>27</v>
      </c>
      <c r="E77" s="33" t="s">
        <v>145</v>
      </c>
      <c r="F77" s="34">
        <v>100</v>
      </c>
      <c r="G77" s="33">
        <f t="shared" si="9"/>
        <v>300</v>
      </c>
      <c r="H77" s="30">
        <v>9372.56384</v>
      </c>
      <c r="I77" s="30">
        <f t="shared" si="10"/>
        <v>2166.06042508896</v>
      </c>
      <c r="J77" s="46">
        <v>0.2311065</v>
      </c>
      <c r="K77" s="47">
        <f t="shared" si="11"/>
        <v>11247.076608</v>
      </c>
      <c r="L77" s="47">
        <f t="shared" si="12"/>
        <v>2417.32343439928</v>
      </c>
      <c r="M77" s="48">
        <f t="shared" si="13"/>
        <v>0.214929045</v>
      </c>
      <c r="N77" s="40">
        <v>7454.51</v>
      </c>
      <c r="O77" s="40">
        <v>1716.25</v>
      </c>
      <c r="P77" s="51">
        <f t="shared" si="14"/>
        <v>0.795354411797743</v>
      </c>
      <c r="Q77" s="65">
        <f t="shared" si="15"/>
        <v>0.792337083546279</v>
      </c>
      <c r="R77" s="65">
        <f t="shared" si="16"/>
        <v>0.662795343164786</v>
      </c>
      <c r="S77" s="65">
        <f t="shared" si="17"/>
        <v>0.709979465543261</v>
      </c>
      <c r="T77" s="69"/>
      <c r="U77" s="67">
        <v>0</v>
      </c>
      <c r="V77" s="70"/>
      <c r="W77" s="19"/>
    </row>
    <row r="78" customFormat="1" hidden="1" spans="1:23">
      <c r="A78" s="26">
        <v>77</v>
      </c>
      <c r="B78" s="26">
        <v>740</v>
      </c>
      <c r="C78" s="27" t="s">
        <v>148</v>
      </c>
      <c r="D78" s="27" t="s">
        <v>34</v>
      </c>
      <c r="E78" s="28" t="s">
        <v>86</v>
      </c>
      <c r="F78" s="29">
        <v>100</v>
      </c>
      <c r="G78" s="28">
        <f t="shared" si="9"/>
        <v>300</v>
      </c>
      <c r="H78" s="30">
        <v>7779.23408666667</v>
      </c>
      <c r="I78" s="30">
        <f t="shared" si="10"/>
        <v>2163.42833720426</v>
      </c>
      <c r="J78" s="46">
        <v>0.278103</v>
      </c>
      <c r="K78" s="47">
        <f t="shared" si="11"/>
        <v>9335.080904</v>
      </c>
      <c r="L78" s="47">
        <f t="shared" si="12"/>
        <v>2414.38602431996</v>
      </c>
      <c r="M78" s="48">
        <f t="shared" si="13"/>
        <v>0.25863579</v>
      </c>
      <c r="N78" s="40">
        <v>8857.82</v>
      </c>
      <c r="O78" s="40">
        <v>1940.39</v>
      </c>
      <c r="P78" s="49">
        <f t="shared" si="14"/>
        <v>1.13864937104566</v>
      </c>
      <c r="Q78" s="61">
        <f t="shared" si="15"/>
        <v>0.896905142006004</v>
      </c>
      <c r="R78" s="61">
        <f t="shared" si="16"/>
        <v>0.948874475871388</v>
      </c>
      <c r="S78" s="61">
        <f t="shared" si="17"/>
        <v>0.803678442657708</v>
      </c>
      <c r="T78" s="62">
        <v>100</v>
      </c>
      <c r="U78" s="63">
        <v>100</v>
      </c>
      <c r="V78" s="64" t="s">
        <v>407</v>
      </c>
      <c r="W78" t="s">
        <v>366</v>
      </c>
    </row>
    <row r="79" hidden="1" spans="1:23">
      <c r="A79" s="26">
        <v>78</v>
      </c>
      <c r="B79" s="26">
        <v>106399</v>
      </c>
      <c r="C79" s="27" t="s">
        <v>85</v>
      </c>
      <c r="D79" s="27" t="s">
        <v>41</v>
      </c>
      <c r="E79" s="28" t="s">
        <v>86</v>
      </c>
      <c r="F79" s="29">
        <v>100</v>
      </c>
      <c r="G79" s="28">
        <f t="shared" si="9"/>
        <v>300</v>
      </c>
      <c r="H79" s="30">
        <v>8550.49965333333</v>
      </c>
      <c r="I79" s="30">
        <f t="shared" si="10"/>
        <v>1990.57555792022</v>
      </c>
      <c r="J79" s="46">
        <v>0.23280225</v>
      </c>
      <c r="K79" s="47">
        <f t="shared" si="11"/>
        <v>10260.599584</v>
      </c>
      <c r="L79" s="47">
        <f t="shared" si="12"/>
        <v>2221.48232263896</v>
      </c>
      <c r="M79" s="48">
        <f t="shared" si="13"/>
        <v>0.2165060925</v>
      </c>
      <c r="N79" s="40">
        <v>9115.97</v>
      </c>
      <c r="O79" s="40">
        <v>2574.77</v>
      </c>
      <c r="P79" s="53">
        <f t="shared" si="14"/>
        <v>1.06613301790454</v>
      </c>
      <c r="Q79" s="61">
        <f t="shared" si="15"/>
        <v>1.29348016444558</v>
      </c>
      <c r="R79" s="61">
        <f t="shared" si="16"/>
        <v>0.888444181587118</v>
      </c>
      <c r="S79" s="61">
        <f t="shared" si="17"/>
        <v>1.15903240541719</v>
      </c>
      <c r="T79" s="62"/>
      <c r="U79" s="63">
        <v>100</v>
      </c>
      <c r="V79" s="64" t="s">
        <v>52</v>
      </c>
      <c r="W79" t="s">
        <v>366</v>
      </c>
    </row>
    <row r="80" customFormat="1" hidden="1" spans="1:22">
      <c r="A80" s="26">
        <v>79</v>
      </c>
      <c r="B80" s="26">
        <v>339</v>
      </c>
      <c r="C80" s="27" t="s">
        <v>176</v>
      </c>
      <c r="D80" s="27" t="s">
        <v>41</v>
      </c>
      <c r="E80" s="28" t="s">
        <v>86</v>
      </c>
      <c r="F80" s="29">
        <v>100</v>
      </c>
      <c r="G80" s="28">
        <f t="shared" si="9"/>
        <v>300</v>
      </c>
      <c r="H80" s="30">
        <v>8516.88062666667</v>
      </c>
      <c r="I80" s="30">
        <f t="shared" si="10"/>
        <v>2037.08028360707</v>
      </c>
      <c r="J80" s="46">
        <v>0.2391815</v>
      </c>
      <c r="K80" s="47">
        <f t="shared" si="11"/>
        <v>10220.256752</v>
      </c>
      <c r="L80" s="47">
        <f t="shared" si="12"/>
        <v>2273.3815965055</v>
      </c>
      <c r="M80" s="48">
        <f t="shared" si="13"/>
        <v>0.222438795</v>
      </c>
      <c r="N80" s="40">
        <v>4250.17</v>
      </c>
      <c r="O80" s="40">
        <v>1002.17</v>
      </c>
      <c r="P80" s="53">
        <f t="shared" si="14"/>
        <v>0.499028950422595</v>
      </c>
      <c r="Q80" s="61">
        <f t="shared" si="15"/>
        <v>0.491963919176249</v>
      </c>
      <c r="R80" s="61">
        <f t="shared" si="16"/>
        <v>0.415857458685496</v>
      </c>
      <c r="S80" s="61">
        <f t="shared" si="17"/>
        <v>0.44082788456653</v>
      </c>
      <c r="T80" s="62"/>
      <c r="U80" s="63">
        <v>0</v>
      </c>
      <c r="V80" s="64"/>
    </row>
    <row r="81" hidden="1" spans="1:23">
      <c r="A81" s="31">
        <v>80</v>
      </c>
      <c r="B81" s="31">
        <v>727</v>
      </c>
      <c r="C81" s="32" t="s">
        <v>128</v>
      </c>
      <c r="D81" s="32" t="s">
        <v>41</v>
      </c>
      <c r="E81" s="33" t="s">
        <v>89</v>
      </c>
      <c r="F81" s="34">
        <v>100</v>
      </c>
      <c r="G81" s="33">
        <f t="shared" si="9"/>
        <v>300</v>
      </c>
      <c r="H81" s="30">
        <v>7568.56776</v>
      </c>
      <c r="I81" s="30">
        <f t="shared" si="10"/>
        <v>1920.27052208004</v>
      </c>
      <c r="J81" s="46">
        <v>0.2537165</v>
      </c>
      <c r="K81" s="47">
        <f t="shared" si="11"/>
        <v>9082.281312</v>
      </c>
      <c r="L81" s="47">
        <f t="shared" si="12"/>
        <v>2143.02190264132</v>
      </c>
      <c r="M81" s="48">
        <f t="shared" si="13"/>
        <v>0.235956345</v>
      </c>
      <c r="N81" s="40">
        <v>8024.46</v>
      </c>
      <c r="O81" s="40">
        <v>926.07</v>
      </c>
      <c r="P81" s="51">
        <f t="shared" si="14"/>
        <v>1.06023494199383</v>
      </c>
      <c r="Q81" s="65">
        <f t="shared" si="15"/>
        <v>0.482260176028156</v>
      </c>
      <c r="R81" s="65">
        <f t="shared" si="16"/>
        <v>0.883529118328195</v>
      </c>
      <c r="S81" s="65">
        <f t="shared" si="17"/>
        <v>0.432132774218779</v>
      </c>
      <c r="T81" s="69"/>
      <c r="U81" s="67">
        <v>100</v>
      </c>
      <c r="V81" s="70"/>
      <c r="W81" t="s">
        <v>366</v>
      </c>
    </row>
    <row r="82" hidden="1" spans="1:23">
      <c r="A82" s="31">
        <v>81</v>
      </c>
      <c r="B82" s="31">
        <v>106485</v>
      </c>
      <c r="C82" s="32" t="s">
        <v>88</v>
      </c>
      <c r="D82" s="32" t="s">
        <v>34</v>
      </c>
      <c r="E82" s="33" t="s">
        <v>89</v>
      </c>
      <c r="F82" s="34">
        <v>100</v>
      </c>
      <c r="G82" s="33">
        <f t="shared" si="9"/>
        <v>300</v>
      </c>
      <c r="H82" s="30">
        <v>7402.52691333333</v>
      </c>
      <c r="I82" s="30">
        <f t="shared" si="10"/>
        <v>1265.83210218</v>
      </c>
      <c r="J82" s="46">
        <v>0.171</v>
      </c>
      <c r="K82" s="47">
        <f t="shared" si="11"/>
        <v>8883.032296</v>
      </c>
      <c r="L82" s="47">
        <f t="shared" si="12"/>
        <v>1412.66862603288</v>
      </c>
      <c r="M82" s="48">
        <f t="shared" si="13"/>
        <v>0.15903</v>
      </c>
      <c r="N82" s="40">
        <v>7967.91</v>
      </c>
      <c r="O82" s="40">
        <v>1260.86</v>
      </c>
      <c r="P82" s="52">
        <f t="shared" si="14"/>
        <v>1.07637703898763</v>
      </c>
      <c r="Q82" s="65">
        <f t="shared" si="15"/>
        <v>0.996072068190215</v>
      </c>
      <c r="R82" s="65">
        <f t="shared" si="16"/>
        <v>0.896980865823028</v>
      </c>
      <c r="S82" s="65">
        <f t="shared" si="17"/>
        <v>0.892537695510945</v>
      </c>
      <c r="T82" s="69">
        <v>100</v>
      </c>
      <c r="U82" s="67">
        <v>100</v>
      </c>
      <c r="V82" s="70" t="s">
        <v>365</v>
      </c>
      <c r="W82" t="s">
        <v>366</v>
      </c>
    </row>
    <row r="83" hidden="1" spans="1:23">
      <c r="A83" s="31">
        <v>82</v>
      </c>
      <c r="B83" s="31">
        <v>56</v>
      </c>
      <c r="C83" s="32" t="s">
        <v>146</v>
      </c>
      <c r="D83" s="32" t="s">
        <v>38</v>
      </c>
      <c r="E83" s="33" t="s">
        <v>89</v>
      </c>
      <c r="F83" s="34">
        <v>100</v>
      </c>
      <c r="G83" s="33">
        <f t="shared" si="9"/>
        <v>300</v>
      </c>
      <c r="H83" s="30">
        <v>9124.30612333333</v>
      </c>
      <c r="I83" s="30">
        <f t="shared" si="10"/>
        <v>2478.55388826064</v>
      </c>
      <c r="J83" s="46">
        <v>0.271643</v>
      </c>
      <c r="K83" s="47">
        <f t="shared" si="11"/>
        <v>10949.167348</v>
      </c>
      <c r="L83" s="47">
        <f t="shared" si="12"/>
        <v>2766.06613929887</v>
      </c>
      <c r="M83" s="48">
        <f t="shared" si="13"/>
        <v>0.25262799</v>
      </c>
      <c r="N83" s="40">
        <v>9144.4</v>
      </c>
      <c r="O83" s="40">
        <v>1725.73</v>
      </c>
      <c r="P83" s="51">
        <f t="shared" si="14"/>
        <v>1.00220223613665</v>
      </c>
      <c r="Q83" s="65">
        <f t="shared" si="15"/>
        <v>0.696264869678123</v>
      </c>
      <c r="R83" s="65">
        <f t="shared" si="16"/>
        <v>0.835168530113875</v>
      </c>
      <c r="S83" s="65">
        <f t="shared" si="17"/>
        <v>0.623893252399753</v>
      </c>
      <c r="T83" s="69"/>
      <c r="U83" s="67">
        <v>100</v>
      </c>
      <c r="V83" s="70"/>
      <c r="W83" t="s">
        <v>366</v>
      </c>
    </row>
    <row r="84" hidden="1" spans="1:23">
      <c r="A84" s="26">
        <v>83</v>
      </c>
      <c r="B84" s="26">
        <v>329</v>
      </c>
      <c r="C84" s="27" t="s">
        <v>99</v>
      </c>
      <c r="D84" s="27" t="s">
        <v>38</v>
      </c>
      <c r="E84" s="28" t="s">
        <v>73</v>
      </c>
      <c r="F84" s="29">
        <v>100</v>
      </c>
      <c r="G84" s="28">
        <f t="shared" si="9"/>
        <v>300</v>
      </c>
      <c r="H84" s="30">
        <v>8392.97373066667</v>
      </c>
      <c r="I84" s="30">
        <f t="shared" si="10"/>
        <v>1813.61251453857</v>
      </c>
      <c r="J84" s="46">
        <v>0.216087</v>
      </c>
      <c r="K84" s="47">
        <f t="shared" si="11"/>
        <v>10071.5684768</v>
      </c>
      <c r="L84" s="47">
        <f t="shared" si="12"/>
        <v>2023.99156622504</v>
      </c>
      <c r="M84" s="48">
        <f t="shared" si="13"/>
        <v>0.20096091</v>
      </c>
      <c r="N84" s="40">
        <v>9246.22</v>
      </c>
      <c r="O84" s="40">
        <v>1343.12</v>
      </c>
      <c r="P84" s="49">
        <f t="shared" si="14"/>
        <v>1.10166197306393</v>
      </c>
      <c r="Q84" s="61">
        <f t="shared" si="15"/>
        <v>0.740577157045988</v>
      </c>
      <c r="R84" s="61">
        <f t="shared" si="16"/>
        <v>0.918051644219944</v>
      </c>
      <c r="S84" s="61">
        <f t="shared" si="17"/>
        <v>0.663599603087804</v>
      </c>
      <c r="T84" s="62">
        <v>100</v>
      </c>
      <c r="U84" s="63">
        <v>100</v>
      </c>
      <c r="V84" s="64" t="s">
        <v>408</v>
      </c>
      <c r="W84" t="s">
        <v>366</v>
      </c>
    </row>
    <row r="85" hidden="1" spans="1:23">
      <c r="A85" s="26">
        <v>84</v>
      </c>
      <c r="B85" s="26">
        <v>745</v>
      </c>
      <c r="C85" s="27" t="s">
        <v>93</v>
      </c>
      <c r="D85" s="27" t="s">
        <v>41</v>
      </c>
      <c r="E85" s="28" t="s">
        <v>73</v>
      </c>
      <c r="F85" s="29">
        <v>100</v>
      </c>
      <c r="G85" s="28">
        <f t="shared" si="9"/>
        <v>300</v>
      </c>
      <c r="H85" s="30">
        <v>9049.711445</v>
      </c>
      <c r="I85" s="30">
        <f t="shared" si="10"/>
        <v>1925.56366484918</v>
      </c>
      <c r="J85" s="46">
        <v>0.21277625</v>
      </c>
      <c r="K85" s="47">
        <f t="shared" si="11"/>
        <v>10859.653734</v>
      </c>
      <c r="L85" s="47">
        <f t="shared" si="12"/>
        <v>2148.92904997169</v>
      </c>
      <c r="M85" s="48">
        <f t="shared" si="13"/>
        <v>0.1978819125</v>
      </c>
      <c r="N85" s="40">
        <v>9769.21</v>
      </c>
      <c r="O85" s="40">
        <v>2371.64</v>
      </c>
      <c r="P85" s="53">
        <f t="shared" si="14"/>
        <v>1.07950513774641</v>
      </c>
      <c r="Q85" s="61">
        <f t="shared" si="15"/>
        <v>1.23166013323468</v>
      </c>
      <c r="R85" s="61">
        <f t="shared" si="16"/>
        <v>0.899587614788676</v>
      </c>
      <c r="S85" s="61">
        <f t="shared" si="17"/>
        <v>1.10363811221745</v>
      </c>
      <c r="T85" s="62"/>
      <c r="U85" s="63">
        <v>100</v>
      </c>
      <c r="V85" s="64"/>
      <c r="W85" t="s">
        <v>366</v>
      </c>
    </row>
    <row r="86" hidden="1" spans="1:23">
      <c r="A86" s="26">
        <v>85</v>
      </c>
      <c r="B86" s="26">
        <v>573</v>
      </c>
      <c r="C86" s="27" t="s">
        <v>72</v>
      </c>
      <c r="D86" s="27" t="s">
        <v>34</v>
      </c>
      <c r="E86" s="28" t="s">
        <v>73</v>
      </c>
      <c r="F86" s="29">
        <v>100</v>
      </c>
      <c r="G86" s="28">
        <f t="shared" si="9"/>
        <v>300</v>
      </c>
      <c r="H86" s="30">
        <v>8355.440851</v>
      </c>
      <c r="I86" s="30">
        <f t="shared" si="10"/>
        <v>1945.84013170343</v>
      </c>
      <c r="J86" s="46">
        <v>0.232883</v>
      </c>
      <c r="K86" s="47">
        <f t="shared" si="11"/>
        <v>10026.5290212</v>
      </c>
      <c r="L86" s="47">
        <f t="shared" si="12"/>
        <v>2171.55758698103</v>
      </c>
      <c r="M86" s="48">
        <f t="shared" si="13"/>
        <v>0.21658119</v>
      </c>
      <c r="N86" s="40">
        <v>7831.09</v>
      </c>
      <c r="O86" s="40">
        <v>932.11</v>
      </c>
      <c r="P86" s="53">
        <f t="shared" si="14"/>
        <v>0.937244382390997</v>
      </c>
      <c r="Q86" s="61">
        <f t="shared" si="15"/>
        <v>0.479027020161215</v>
      </c>
      <c r="R86" s="61">
        <f t="shared" si="16"/>
        <v>0.781036985325831</v>
      </c>
      <c r="S86" s="61">
        <f t="shared" si="17"/>
        <v>0.429235681148042</v>
      </c>
      <c r="T86" s="62"/>
      <c r="U86" s="63">
        <v>0</v>
      </c>
      <c r="V86" s="64"/>
      <c r="W86"/>
    </row>
    <row r="87" customFormat="1" hidden="1" spans="1:22">
      <c r="A87" s="31">
        <v>86</v>
      </c>
      <c r="B87" s="31">
        <v>570</v>
      </c>
      <c r="C87" s="32" t="s">
        <v>173</v>
      </c>
      <c r="D87" s="32" t="s">
        <v>41</v>
      </c>
      <c r="E87" s="33" t="s">
        <v>32</v>
      </c>
      <c r="F87" s="34">
        <v>100</v>
      </c>
      <c r="G87" s="33">
        <f t="shared" si="9"/>
        <v>300</v>
      </c>
      <c r="H87" s="30">
        <v>8317.93949666667</v>
      </c>
      <c r="I87" s="30">
        <f t="shared" si="10"/>
        <v>1706.72265407817</v>
      </c>
      <c r="J87" s="46">
        <v>0.20518575</v>
      </c>
      <c r="K87" s="47">
        <f t="shared" si="11"/>
        <v>9981.527396</v>
      </c>
      <c r="L87" s="47">
        <f t="shared" si="12"/>
        <v>1904.70248195124</v>
      </c>
      <c r="M87" s="48">
        <f t="shared" si="13"/>
        <v>0.1908227475</v>
      </c>
      <c r="N87" s="40">
        <v>5871.36</v>
      </c>
      <c r="O87" s="40">
        <v>925.65</v>
      </c>
      <c r="P87" s="51">
        <f t="shared" si="14"/>
        <v>0.705867120379138</v>
      </c>
      <c r="Q87" s="65">
        <f t="shared" si="15"/>
        <v>0.542355254843652</v>
      </c>
      <c r="R87" s="65">
        <f t="shared" si="16"/>
        <v>0.588222600315949</v>
      </c>
      <c r="S87" s="65">
        <f t="shared" si="17"/>
        <v>0.485981411150225</v>
      </c>
      <c r="T87" s="69"/>
      <c r="U87" s="67">
        <v>0</v>
      </c>
      <c r="V87" s="70"/>
    </row>
    <row r="88" hidden="1" spans="1:23">
      <c r="A88" s="31">
        <v>87</v>
      </c>
      <c r="B88" s="31">
        <v>720</v>
      </c>
      <c r="C88" s="32" t="s">
        <v>31</v>
      </c>
      <c r="D88" s="32" t="s">
        <v>27</v>
      </c>
      <c r="E88" s="33" t="s">
        <v>32</v>
      </c>
      <c r="F88" s="34">
        <v>100</v>
      </c>
      <c r="G88" s="33">
        <f t="shared" si="9"/>
        <v>300</v>
      </c>
      <c r="H88" s="30">
        <v>8003.30878866667</v>
      </c>
      <c r="I88" s="30">
        <f t="shared" si="10"/>
        <v>2034.44909738786</v>
      </c>
      <c r="J88" s="46">
        <v>0.254201</v>
      </c>
      <c r="K88" s="47">
        <f t="shared" si="11"/>
        <v>9603.9705464</v>
      </c>
      <c r="L88" s="47">
        <f t="shared" si="12"/>
        <v>2270.44519268485</v>
      </c>
      <c r="M88" s="48">
        <f t="shared" si="13"/>
        <v>0.23640693</v>
      </c>
      <c r="N88" s="40">
        <v>8289.42</v>
      </c>
      <c r="O88" s="40">
        <v>1840.77</v>
      </c>
      <c r="P88" s="52">
        <f t="shared" si="14"/>
        <v>1.03574911563308</v>
      </c>
      <c r="Q88" s="65">
        <f t="shared" si="15"/>
        <v>0.904800224475247</v>
      </c>
      <c r="R88" s="65">
        <f t="shared" si="16"/>
        <v>0.863124263027571</v>
      </c>
      <c r="S88" s="65">
        <f t="shared" si="17"/>
        <v>0.810752889314738</v>
      </c>
      <c r="T88" s="69">
        <v>200</v>
      </c>
      <c r="U88" s="67">
        <v>100</v>
      </c>
      <c r="V88" s="70" t="s">
        <v>409</v>
      </c>
      <c r="W88" t="s">
        <v>366</v>
      </c>
    </row>
    <row r="89" hidden="1" spans="1:23">
      <c r="A89" s="31">
        <v>88</v>
      </c>
      <c r="B89" s="31">
        <v>107728</v>
      </c>
      <c r="C89" s="32" t="s">
        <v>121</v>
      </c>
      <c r="D89" s="32" t="s">
        <v>27</v>
      </c>
      <c r="E89" s="33" t="s">
        <v>32</v>
      </c>
      <c r="F89" s="34">
        <v>100</v>
      </c>
      <c r="G89" s="33">
        <f t="shared" si="9"/>
        <v>300</v>
      </c>
      <c r="H89" s="30">
        <v>8773.998761</v>
      </c>
      <c r="I89" s="30">
        <f t="shared" si="10"/>
        <v>1650.80593188525</v>
      </c>
      <c r="J89" s="46">
        <v>0.1881475</v>
      </c>
      <c r="K89" s="47">
        <f t="shared" si="11"/>
        <v>10528.7985132</v>
      </c>
      <c r="L89" s="47">
        <f t="shared" si="12"/>
        <v>1842.29941998394</v>
      </c>
      <c r="M89" s="48">
        <f t="shared" si="13"/>
        <v>0.174977175</v>
      </c>
      <c r="N89" s="40">
        <v>4853.41</v>
      </c>
      <c r="O89" s="40">
        <v>638.67</v>
      </c>
      <c r="P89" s="51">
        <f t="shared" si="14"/>
        <v>0.553158272779018</v>
      </c>
      <c r="Q89" s="65">
        <f t="shared" si="15"/>
        <v>0.386883756390812</v>
      </c>
      <c r="R89" s="65">
        <f t="shared" si="16"/>
        <v>0.460965227315848</v>
      </c>
      <c r="S89" s="65">
        <f t="shared" si="17"/>
        <v>0.346670032608254</v>
      </c>
      <c r="T89" s="69"/>
      <c r="U89" s="67">
        <v>0</v>
      </c>
      <c r="V89" s="70"/>
      <c r="W89"/>
    </row>
    <row r="90" customFormat="1" hidden="1" spans="1:22">
      <c r="A90" s="26">
        <v>89</v>
      </c>
      <c r="B90" s="26">
        <v>723</v>
      </c>
      <c r="C90" s="27" t="s">
        <v>147</v>
      </c>
      <c r="D90" s="27" t="s">
        <v>50</v>
      </c>
      <c r="E90" s="28" t="s">
        <v>44</v>
      </c>
      <c r="F90" s="29">
        <v>100</v>
      </c>
      <c r="G90" s="28">
        <f t="shared" si="9"/>
        <v>300</v>
      </c>
      <c r="H90" s="30">
        <v>7689.27509166667</v>
      </c>
      <c r="I90" s="30">
        <f t="shared" si="10"/>
        <v>1683.2842004608</v>
      </c>
      <c r="J90" s="46">
        <v>0.21891325</v>
      </c>
      <c r="K90" s="47">
        <f t="shared" si="11"/>
        <v>9227.13011</v>
      </c>
      <c r="L90" s="47">
        <f t="shared" si="12"/>
        <v>1878.54516771425</v>
      </c>
      <c r="M90" s="48">
        <f t="shared" si="13"/>
        <v>0.2035893225</v>
      </c>
      <c r="N90" s="40">
        <v>5533.45</v>
      </c>
      <c r="O90" s="40">
        <v>778.96</v>
      </c>
      <c r="P90" s="53">
        <f t="shared" si="14"/>
        <v>0.719632206421764</v>
      </c>
      <c r="Q90" s="61">
        <f t="shared" si="15"/>
        <v>0.462762021877684</v>
      </c>
      <c r="R90" s="61">
        <f t="shared" si="16"/>
        <v>0.59969350535147</v>
      </c>
      <c r="S90" s="61">
        <f t="shared" si="17"/>
        <v>0.41466130992624</v>
      </c>
      <c r="T90" s="62"/>
      <c r="U90" s="63">
        <v>0</v>
      </c>
      <c r="V90" s="64"/>
    </row>
    <row r="91" customFormat="1" hidden="1" spans="1:22">
      <c r="A91" s="26">
        <v>90</v>
      </c>
      <c r="B91" s="26">
        <v>105910</v>
      </c>
      <c r="C91" s="27" t="s">
        <v>175</v>
      </c>
      <c r="D91" s="27" t="s">
        <v>34</v>
      </c>
      <c r="E91" s="28" t="s">
        <v>44</v>
      </c>
      <c r="F91" s="29">
        <v>100</v>
      </c>
      <c r="G91" s="28">
        <f t="shared" si="9"/>
        <v>300</v>
      </c>
      <c r="H91" s="30">
        <v>7493.37864066667</v>
      </c>
      <c r="I91" s="30">
        <f t="shared" si="10"/>
        <v>1751.13140122671</v>
      </c>
      <c r="J91" s="46">
        <v>0.2336905</v>
      </c>
      <c r="K91" s="47">
        <f t="shared" si="11"/>
        <v>8992.0543688</v>
      </c>
      <c r="L91" s="47">
        <f t="shared" si="12"/>
        <v>1954.26264376901</v>
      </c>
      <c r="M91" s="48">
        <f t="shared" si="13"/>
        <v>0.217332165</v>
      </c>
      <c r="N91" s="40">
        <v>4010.81</v>
      </c>
      <c r="O91" s="40">
        <v>990.96</v>
      </c>
      <c r="P91" s="53">
        <f t="shared" si="14"/>
        <v>0.53524720854666</v>
      </c>
      <c r="Q91" s="61">
        <f t="shared" si="15"/>
        <v>0.565896996253855</v>
      </c>
      <c r="R91" s="61">
        <f t="shared" si="16"/>
        <v>0.44603934045555</v>
      </c>
      <c r="S91" s="61">
        <f t="shared" si="17"/>
        <v>0.507076161517791</v>
      </c>
      <c r="T91" s="62"/>
      <c r="U91" s="63">
        <v>0</v>
      </c>
      <c r="V91" s="64"/>
    </row>
    <row r="92" hidden="1" spans="1:23">
      <c r="A92" s="26">
        <v>91</v>
      </c>
      <c r="B92" s="26">
        <v>706</v>
      </c>
      <c r="C92" s="27" t="s">
        <v>43</v>
      </c>
      <c r="D92" s="27" t="s">
        <v>38</v>
      </c>
      <c r="E92" s="28" t="s">
        <v>44</v>
      </c>
      <c r="F92" s="29">
        <v>100</v>
      </c>
      <c r="G92" s="28">
        <f t="shared" si="9"/>
        <v>300</v>
      </c>
      <c r="H92" s="30">
        <v>7435.40355266667</v>
      </c>
      <c r="I92" s="30">
        <f t="shared" si="10"/>
        <v>1884.08293012264</v>
      </c>
      <c r="J92" s="46">
        <v>0.2533935</v>
      </c>
      <c r="K92" s="47">
        <f t="shared" si="11"/>
        <v>8922.4842632</v>
      </c>
      <c r="L92" s="47">
        <f t="shared" si="12"/>
        <v>2102.63655001687</v>
      </c>
      <c r="M92" s="48">
        <f t="shared" si="13"/>
        <v>0.235655955</v>
      </c>
      <c r="N92" s="40">
        <v>7617.95</v>
      </c>
      <c r="O92" s="40">
        <v>1857.93</v>
      </c>
      <c r="P92" s="53">
        <f t="shared" si="14"/>
        <v>1.02455098045995</v>
      </c>
      <c r="Q92" s="61">
        <f t="shared" si="15"/>
        <v>0.986119013285186</v>
      </c>
      <c r="R92" s="61">
        <f t="shared" si="16"/>
        <v>0.853792483716622</v>
      </c>
      <c r="S92" s="61">
        <f t="shared" si="17"/>
        <v>0.883619187531527</v>
      </c>
      <c r="T92" s="62">
        <v>200</v>
      </c>
      <c r="U92" s="63">
        <v>100</v>
      </c>
      <c r="V92" s="64" t="s">
        <v>389</v>
      </c>
      <c r="W92" t="s">
        <v>366</v>
      </c>
    </row>
    <row r="93" hidden="1" spans="1:23">
      <c r="A93" s="31">
        <v>92</v>
      </c>
      <c r="B93" s="31">
        <v>710</v>
      </c>
      <c r="C93" s="32" t="s">
        <v>74</v>
      </c>
      <c r="D93" s="32" t="s">
        <v>38</v>
      </c>
      <c r="E93" s="33" t="s">
        <v>75</v>
      </c>
      <c r="F93" s="34">
        <v>100</v>
      </c>
      <c r="G93" s="33">
        <f t="shared" si="9"/>
        <v>300</v>
      </c>
      <c r="H93" s="30">
        <v>7413.67865733333</v>
      </c>
      <c r="I93" s="30">
        <f t="shared" si="10"/>
        <v>1987.53311124449</v>
      </c>
      <c r="J93" s="46">
        <v>0.26809</v>
      </c>
      <c r="K93" s="47">
        <f t="shared" si="11"/>
        <v>8896.4143888</v>
      </c>
      <c r="L93" s="47">
        <f t="shared" si="12"/>
        <v>2218.08695214885</v>
      </c>
      <c r="M93" s="48">
        <f t="shared" si="13"/>
        <v>0.2493237</v>
      </c>
      <c r="N93" s="40">
        <v>8991.77</v>
      </c>
      <c r="O93" s="40">
        <v>1775.45</v>
      </c>
      <c r="P93" s="52">
        <f t="shared" si="14"/>
        <v>1.21286211820169</v>
      </c>
      <c r="Q93" s="65">
        <f t="shared" si="15"/>
        <v>0.893293294061554</v>
      </c>
      <c r="R93" s="65">
        <f t="shared" si="16"/>
        <v>1.01071843183475</v>
      </c>
      <c r="S93" s="65">
        <f t="shared" si="17"/>
        <v>0.800442019768418</v>
      </c>
      <c r="T93" s="69">
        <v>100</v>
      </c>
      <c r="U93" s="67">
        <v>100</v>
      </c>
      <c r="V93" s="70" t="s">
        <v>335</v>
      </c>
      <c r="W93" t="s">
        <v>366</v>
      </c>
    </row>
    <row r="94" hidden="1" spans="1:23">
      <c r="A94" s="31">
        <v>93</v>
      </c>
      <c r="B94" s="31">
        <v>104430</v>
      </c>
      <c r="C94" s="32" t="s">
        <v>132</v>
      </c>
      <c r="D94" s="32" t="s">
        <v>34</v>
      </c>
      <c r="E94" s="33" t="s">
        <v>75</v>
      </c>
      <c r="F94" s="34">
        <v>100</v>
      </c>
      <c r="G94" s="33">
        <f t="shared" si="9"/>
        <v>300</v>
      </c>
      <c r="H94" s="30">
        <v>7404.94219933333</v>
      </c>
      <c r="I94" s="30">
        <f t="shared" si="10"/>
        <v>1721.49540879436</v>
      </c>
      <c r="J94" s="46">
        <v>0.23247925</v>
      </c>
      <c r="K94" s="47">
        <f t="shared" si="11"/>
        <v>8885.9306392</v>
      </c>
      <c r="L94" s="47">
        <f t="shared" si="12"/>
        <v>1921.18887621451</v>
      </c>
      <c r="M94" s="48">
        <f t="shared" si="13"/>
        <v>0.2162057025</v>
      </c>
      <c r="N94" s="40">
        <v>4189.01</v>
      </c>
      <c r="O94" s="40">
        <v>764.02</v>
      </c>
      <c r="P94" s="51">
        <f t="shared" si="14"/>
        <v>0.56570461824498</v>
      </c>
      <c r="Q94" s="65">
        <f t="shared" si="15"/>
        <v>0.443811813901425</v>
      </c>
      <c r="R94" s="65">
        <f t="shared" si="16"/>
        <v>0.471420515204149</v>
      </c>
      <c r="S94" s="65">
        <f t="shared" si="17"/>
        <v>0.397680836829233</v>
      </c>
      <c r="T94" s="69"/>
      <c r="U94" s="67">
        <v>0</v>
      </c>
      <c r="V94" s="70" t="s">
        <v>52</v>
      </c>
      <c r="W94"/>
    </row>
    <row r="95" hidden="1" spans="1:23">
      <c r="A95" s="31">
        <v>94</v>
      </c>
      <c r="B95" s="31">
        <v>733</v>
      </c>
      <c r="C95" s="32" t="s">
        <v>123</v>
      </c>
      <c r="D95" s="32" t="s">
        <v>34</v>
      </c>
      <c r="E95" s="33" t="s">
        <v>75</v>
      </c>
      <c r="F95" s="34">
        <v>100</v>
      </c>
      <c r="G95" s="33">
        <f t="shared" si="9"/>
        <v>300</v>
      </c>
      <c r="H95" s="30">
        <v>7393.73494333333</v>
      </c>
      <c r="I95" s="30">
        <f t="shared" si="10"/>
        <v>2010.24747350192</v>
      </c>
      <c r="J95" s="46">
        <v>0.27188525</v>
      </c>
      <c r="K95" s="47">
        <f t="shared" si="11"/>
        <v>8872.481932</v>
      </c>
      <c r="L95" s="47">
        <f t="shared" si="12"/>
        <v>2243.43618042814</v>
      </c>
      <c r="M95" s="48">
        <f t="shared" si="13"/>
        <v>0.2528532825</v>
      </c>
      <c r="N95" s="40">
        <v>8232.96</v>
      </c>
      <c r="O95" s="40">
        <v>1703.81</v>
      </c>
      <c r="P95" s="51">
        <f t="shared" si="14"/>
        <v>1.11350488800297</v>
      </c>
      <c r="Q95" s="65">
        <f t="shared" si="15"/>
        <v>0.847562313823932</v>
      </c>
      <c r="R95" s="65">
        <f t="shared" si="16"/>
        <v>0.927920740002472</v>
      </c>
      <c r="S95" s="65">
        <f t="shared" si="17"/>
        <v>0.759464438910334</v>
      </c>
      <c r="T95" s="69"/>
      <c r="U95" s="67">
        <v>100</v>
      </c>
      <c r="V95" s="70"/>
      <c r="W95" t="s">
        <v>366</v>
      </c>
    </row>
    <row r="96" customFormat="1" hidden="1" spans="1:22">
      <c r="A96" s="26">
        <v>95</v>
      </c>
      <c r="B96" s="26">
        <v>104429</v>
      </c>
      <c r="C96" s="27" t="s">
        <v>179</v>
      </c>
      <c r="D96" s="27" t="s">
        <v>41</v>
      </c>
      <c r="E96" s="28" t="s">
        <v>139</v>
      </c>
      <c r="F96" s="29">
        <v>100</v>
      </c>
      <c r="G96" s="28">
        <f t="shared" si="9"/>
        <v>300</v>
      </c>
      <c r="H96" s="30">
        <v>8149.519344</v>
      </c>
      <c r="I96" s="30">
        <f t="shared" si="10"/>
        <v>1393.567807824</v>
      </c>
      <c r="J96" s="46">
        <v>0.171</v>
      </c>
      <c r="K96" s="47">
        <f t="shared" si="11"/>
        <v>9779.4232128</v>
      </c>
      <c r="L96" s="47">
        <f t="shared" si="12"/>
        <v>1555.22167353158</v>
      </c>
      <c r="M96" s="48">
        <f t="shared" si="13"/>
        <v>0.15903</v>
      </c>
      <c r="N96" s="40">
        <v>4511.54</v>
      </c>
      <c r="O96" s="40">
        <v>795.47</v>
      </c>
      <c r="P96" s="53">
        <f t="shared" si="14"/>
        <v>0.553595839160941</v>
      </c>
      <c r="Q96" s="61">
        <f t="shared" si="15"/>
        <v>0.570815424648833</v>
      </c>
      <c r="R96" s="61">
        <f t="shared" si="16"/>
        <v>0.461329865967451</v>
      </c>
      <c r="S96" s="61">
        <f t="shared" si="17"/>
        <v>0.511483355420103</v>
      </c>
      <c r="T96" s="62"/>
      <c r="U96" s="63">
        <v>0</v>
      </c>
      <c r="V96" s="64"/>
    </row>
    <row r="97" customFormat="1" hidden="1" spans="1:22">
      <c r="A97" s="26">
        <v>96</v>
      </c>
      <c r="B97" s="26">
        <v>104533</v>
      </c>
      <c r="C97" s="27" t="s">
        <v>138</v>
      </c>
      <c r="D97" s="27" t="s">
        <v>27</v>
      </c>
      <c r="E97" s="28" t="s">
        <v>139</v>
      </c>
      <c r="F97" s="29">
        <v>100</v>
      </c>
      <c r="G97" s="28">
        <f t="shared" si="9"/>
        <v>300</v>
      </c>
      <c r="H97" s="30">
        <v>8051.42826933333</v>
      </c>
      <c r="I97" s="30">
        <f t="shared" si="10"/>
        <v>1921.20162077231</v>
      </c>
      <c r="J97" s="46">
        <v>0.23861625</v>
      </c>
      <c r="K97" s="47">
        <f t="shared" si="11"/>
        <v>9661.7139232</v>
      </c>
      <c r="L97" s="47">
        <f t="shared" si="12"/>
        <v>2144.0610087819</v>
      </c>
      <c r="M97" s="48">
        <f t="shared" si="13"/>
        <v>0.2219131125</v>
      </c>
      <c r="N97" s="40">
        <v>6240.43</v>
      </c>
      <c r="O97" s="40">
        <v>1117.81</v>
      </c>
      <c r="P97" s="53">
        <f t="shared" si="14"/>
        <v>0.775071178832811</v>
      </c>
      <c r="Q97" s="61">
        <f t="shared" si="15"/>
        <v>0.581828574322485</v>
      </c>
      <c r="R97" s="61">
        <f t="shared" si="16"/>
        <v>0.645892649027342</v>
      </c>
      <c r="S97" s="61">
        <f t="shared" si="17"/>
        <v>0.521351769106169</v>
      </c>
      <c r="T97" s="62"/>
      <c r="U97" s="63">
        <v>0</v>
      </c>
      <c r="V97" s="64"/>
    </row>
    <row r="98" customFormat="1" hidden="1" spans="1:22">
      <c r="A98" s="26">
        <v>97</v>
      </c>
      <c r="B98" s="26">
        <v>594</v>
      </c>
      <c r="C98" s="27" t="s">
        <v>142</v>
      </c>
      <c r="D98" s="27" t="s">
        <v>27</v>
      </c>
      <c r="E98" s="28" t="s">
        <v>139</v>
      </c>
      <c r="F98" s="29">
        <v>100</v>
      </c>
      <c r="G98" s="28">
        <f t="shared" si="9"/>
        <v>300</v>
      </c>
      <c r="H98" s="30">
        <v>7814.31415833333</v>
      </c>
      <c r="I98" s="30">
        <f t="shared" si="10"/>
        <v>1957.38020342136</v>
      </c>
      <c r="J98" s="46">
        <v>0.2504865</v>
      </c>
      <c r="K98" s="47">
        <f t="shared" si="11"/>
        <v>9377.17699</v>
      </c>
      <c r="L98" s="47">
        <f t="shared" si="12"/>
        <v>2184.43630701824</v>
      </c>
      <c r="M98" s="48">
        <f t="shared" si="13"/>
        <v>0.232952445</v>
      </c>
      <c r="N98" s="40">
        <v>6556.71</v>
      </c>
      <c r="O98" s="40">
        <v>1243.97</v>
      </c>
      <c r="P98" s="53">
        <f t="shared" si="14"/>
        <v>0.839064039037617</v>
      </c>
      <c r="Q98" s="61">
        <f t="shared" si="15"/>
        <v>0.63552803784652</v>
      </c>
      <c r="R98" s="61">
        <f t="shared" si="16"/>
        <v>0.699220032531347</v>
      </c>
      <c r="S98" s="61">
        <f t="shared" si="17"/>
        <v>0.569469567962831</v>
      </c>
      <c r="T98" s="62"/>
      <c r="U98" s="63">
        <v>0</v>
      </c>
      <c r="V98" s="64"/>
    </row>
    <row r="99" hidden="1" spans="1:23">
      <c r="A99" s="31">
        <v>98</v>
      </c>
      <c r="B99" s="31">
        <v>104838</v>
      </c>
      <c r="C99" s="32" t="s">
        <v>87</v>
      </c>
      <c r="D99" s="32" t="s">
        <v>38</v>
      </c>
      <c r="E99" s="33" t="s">
        <v>77</v>
      </c>
      <c r="F99" s="34">
        <v>100</v>
      </c>
      <c r="G99" s="33">
        <f t="shared" si="9"/>
        <v>300</v>
      </c>
      <c r="H99" s="30">
        <v>7775.95048333333</v>
      </c>
      <c r="I99" s="30">
        <f t="shared" si="10"/>
        <v>1751.23541626485</v>
      </c>
      <c r="J99" s="46">
        <v>0.22521175</v>
      </c>
      <c r="K99" s="47">
        <f t="shared" si="11"/>
        <v>9331.14058</v>
      </c>
      <c r="L99" s="47">
        <f t="shared" si="12"/>
        <v>1954.37872455157</v>
      </c>
      <c r="M99" s="48">
        <f t="shared" si="13"/>
        <v>0.2094469275</v>
      </c>
      <c r="N99" s="40">
        <v>8762.92</v>
      </c>
      <c r="O99" s="40">
        <v>2014.03</v>
      </c>
      <c r="P99" s="51">
        <f t="shared" si="14"/>
        <v>1.12692590041335</v>
      </c>
      <c r="Q99" s="65">
        <f t="shared" si="15"/>
        <v>1.15006239669116</v>
      </c>
      <c r="R99" s="65">
        <f t="shared" si="16"/>
        <v>0.939104917011121</v>
      </c>
      <c r="S99" s="65">
        <f t="shared" si="17"/>
        <v>1.03052186083438</v>
      </c>
      <c r="T99" s="69"/>
      <c r="U99" s="67">
        <v>100</v>
      </c>
      <c r="V99" s="70"/>
      <c r="W99" t="s">
        <v>366</v>
      </c>
    </row>
    <row r="100" hidden="1" spans="1:23">
      <c r="A100" s="31">
        <v>99</v>
      </c>
      <c r="B100" s="31">
        <v>752</v>
      </c>
      <c r="C100" s="32" t="s">
        <v>390</v>
      </c>
      <c r="D100" s="32" t="s">
        <v>41</v>
      </c>
      <c r="E100" s="33" t="s">
        <v>77</v>
      </c>
      <c r="F100" s="34">
        <v>100</v>
      </c>
      <c r="G100" s="33">
        <f t="shared" si="9"/>
        <v>300</v>
      </c>
      <c r="H100" s="30">
        <v>7091.87199533333</v>
      </c>
      <c r="I100" s="30">
        <f t="shared" si="10"/>
        <v>1329.73663693299</v>
      </c>
      <c r="J100" s="46">
        <v>0.1875015</v>
      </c>
      <c r="K100" s="47">
        <f t="shared" si="11"/>
        <v>8510.2463944</v>
      </c>
      <c r="L100" s="47">
        <f t="shared" si="12"/>
        <v>1483.98608681722</v>
      </c>
      <c r="M100" s="48">
        <f t="shared" si="13"/>
        <v>0.174376395</v>
      </c>
      <c r="N100" s="40">
        <v>9211.3</v>
      </c>
      <c r="O100" s="40">
        <v>1420.45</v>
      </c>
      <c r="P100" s="52">
        <f t="shared" si="14"/>
        <v>1.29885311044268</v>
      </c>
      <c r="Q100" s="65">
        <f t="shared" si="15"/>
        <v>1.06821904469462</v>
      </c>
      <c r="R100" s="65">
        <f t="shared" si="16"/>
        <v>1.08237759203556</v>
      </c>
      <c r="S100" s="65">
        <f t="shared" si="17"/>
        <v>0.957185523919912</v>
      </c>
      <c r="T100" s="69">
        <v>100</v>
      </c>
      <c r="U100" s="67">
        <v>100</v>
      </c>
      <c r="V100" s="70" t="s">
        <v>410</v>
      </c>
      <c r="W100" t="s">
        <v>366</v>
      </c>
    </row>
    <row r="101" hidden="1" spans="1:23">
      <c r="A101" s="31">
        <v>100</v>
      </c>
      <c r="B101" s="31">
        <v>545</v>
      </c>
      <c r="C101" s="32" t="s">
        <v>76</v>
      </c>
      <c r="D101" s="32" t="s">
        <v>34</v>
      </c>
      <c r="E101" s="33" t="s">
        <v>77</v>
      </c>
      <c r="F101" s="34">
        <v>100</v>
      </c>
      <c r="G101" s="33">
        <f t="shared" si="9"/>
        <v>300</v>
      </c>
      <c r="H101" s="30">
        <v>6649.2839</v>
      </c>
      <c r="I101" s="30">
        <f t="shared" si="10"/>
        <v>1660.1865548681</v>
      </c>
      <c r="J101" s="46">
        <v>0.249679</v>
      </c>
      <c r="K101" s="47">
        <f t="shared" si="11"/>
        <v>7979.14068</v>
      </c>
      <c r="L101" s="47">
        <f t="shared" si="12"/>
        <v>1852.7681952328</v>
      </c>
      <c r="M101" s="48">
        <f t="shared" si="13"/>
        <v>0.23220147</v>
      </c>
      <c r="N101" s="40">
        <v>5010.23</v>
      </c>
      <c r="O101" s="40">
        <v>1290.04</v>
      </c>
      <c r="P101" s="51">
        <f t="shared" si="14"/>
        <v>0.753499185077659</v>
      </c>
      <c r="Q101" s="65">
        <f t="shared" si="15"/>
        <v>0.777045203876195</v>
      </c>
      <c r="R101" s="65">
        <f t="shared" si="16"/>
        <v>0.627915987564716</v>
      </c>
      <c r="S101" s="65">
        <f t="shared" si="17"/>
        <v>0.696277064405192</v>
      </c>
      <c r="T101" s="69"/>
      <c r="U101" s="67">
        <v>0</v>
      </c>
      <c r="V101" s="70"/>
      <c r="W101"/>
    </row>
    <row r="102" customFormat="1" spans="1:23">
      <c r="A102" s="26">
        <v>101</v>
      </c>
      <c r="B102" s="26">
        <v>105396</v>
      </c>
      <c r="C102" s="27" t="s">
        <v>391</v>
      </c>
      <c r="D102" s="27" t="s">
        <v>34</v>
      </c>
      <c r="E102" s="28" t="s">
        <v>131</v>
      </c>
      <c r="F102" s="29">
        <v>100</v>
      </c>
      <c r="G102" s="28">
        <f t="shared" si="9"/>
        <v>300</v>
      </c>
      <c r="H102" s="30">
        <v>6811.60193033333</v>
      </c>
      <c r="I102" s="30">
        <f t="shared" si="10"/>
        <v>1898.17718962261</v>
      </c>
      <c r="J102" s="46">
        <v>0.27866825</v>
      </c>
      <c r="K102" s="47">
        <f t="shared" si="11"/>
        <v>8173.92231639999</v>
      </c>
      <c r="L102" s="47">
        <f t="shared" si="12"/>
        <v>2118.36574361883</v>
      </c>
      <c r="M102" s="48">
        <f t="shared" si="13"/>
        <v>0.2591614725</v>
      </c>
      <c r="N102" s="50">
        <v>4782.12</v>
      </c>
      <c r="O102" s="50">
        <v>1356.7</v>
      </c>
      <c r="P102" s="53">
        <f t="shared" si="14"/>
        <v>0.702055118444948</v>
      </c>
      <c r="Q102" s="61">
        <f t="shared" si="15"/>
        <v>0.714738332868564</v>
      </c>
      <c r="R102" s="61">
        <f t="shared" si="16"/>
        <v>0.585045932037457</v>
      </c>
      <c r="S102" s="61">
        <f t="shared" si="17"/>
        <v>0.640446534828463</v>
      </c>
      <c r="T102" s="62"/>
      <c r="U102" s="63">
        <v>0</v>
      </c>
      <c r="V102" s="64"/>
      <c r="W102" s="60" t="s">
        <v>367</v>
      </c>
    </row>
    <row r="103" customFormat="1" spans="1:23">
      <c r="A103" s="26">
        <v>102</v>
      </c>
      <c r="B103" s="26">
        <v>371</v>
      </c>
      <c r="C103" s="27" t="s">
        <v>130</v>
      </c>
      <c r="D103" s="27" t="s">
        <v>27</v>
      </c>
      <c r="E103" s="28" t="s">
        <v>131</v>
      </c>
      <c r="F103" s="29">
        <v>100</v>
      </c>
      <c r="G103" s="28">
        <f t="shared" si="9"/>
        <v>300</v>
      </c>
      <c r="H103" s="30">
        <v>6657.71495633333</v>
      </c>
      <c r="I103" s="30">
        <f t="shared" si="10"/>
        <v>1781.10352926433</v>
      </c>
      <c r="J103" s="46">
        <v>0.26752475</v>
      </c>
      <c r="K103" s="47">
        <f t="shared" si="11"/>
        <v>7989.2579476</v>
      </c>
      <c r="L103" s="47">
        <f t="shared" si="12"/>
        <v>1987.711538659</v>
      </c>
      <c r="M103" s="48">
        <f t="shared" si="13"/>
        <v>0.2487980175</v>
      </c>
      <c r="N103" s="40">
        <v>5324.48</v>
      </c>
      <c r="O103" s="40">
        <v>1458.29</v>
      </c>
      <c r="P103" s="53">
        <f t="shared" si="14"/>
        <v>0.799745863997218</v>
      </c>
      <c r="Q103" s="61">
        <f t="shared" si="15"/>
        <v>0.818756448482439</v>
      </c>
      <c r="R103" s="61">
        <f t="shared" si="16"/>
        <v>0.666454886664348</v>
      </c>
      <c r="S103" s="61">
        <f t="shared" si="17"/>
        <v>0.733652731615085</v>
      </c>
      <c r="T103" s="62"/>
      <c r="U103" s="63">
        <v>0</v>
      </c>
      <c r="V103" s="64"/>
      <c r="W103" s="19"/>
    </row>
    <row r="104" customFormat="1" spans="1:23">
      <c r="A104" s="26">
        <v>103</v>
      </c>
      <c r="B104" s="26">
        <v>108277</v>
      </c>
      <c r="C104" s="27" t="s">
        <v>174</v>
      </c>
      <c r="D104" s="27" t="s">
        <v>41</v>
      </c>
      <c r="E104" s="28" t="s">
        <v>131</v>
      </c>
      <c r="F104" s="29">
        <v>100</v>
      </c>
      <c r="G104" s="28">
        <f t="shared" si="9"/>
        <v>300</v>
      </c>
      <c r="H104" s="30">
        <v>6181.611491</v>
      </c>
      <c r="I104" s="30">
        <f t="shared" si="10"/>
        <v>1241.92283821085</v>
      </c>
      <c r="J104" s="46">
        <v>0.200906</v>
      </c>
      <c r="K104" s="47">
        <f t="shared" si="11"/>
        <v>7417.9337892</v>
      </c>
      <c r="L104" s="47">
        <f t="shared" si="12"/>
        <v>1385.9858874433</v>
      </c>
      <c r="M104" s="48">
        <f t="shared" si="13"/>
        <v>0.18684258</v>
      </c>
      <c r="N104" s="40">
        <v>4964.93</v>
      </c>
      <c r="O104" s="40">
        <v>1285.4</v>
      </c>
      <c r="P104" s="53">
        <f t="shared" si="14"/>
        <v>0.803177295633767</v>
      </c>
      <c r="Q104" s="61">
        <f t="shared" si="15"/>
        <v>1.03500794127579</v>
      </c>
      <c r="R104" s="61">
        <f t="shared" si="16"/>
        <v>0.669314413028139</v>
      </c>
      <c r="S104" s="61">
        <f t="shared" si="17"/>
        <v>0.927426470677238</v>
      </c>
      <c r="T104" s="62"/>
      <c r="U104" s="63">
        <v>0</v>
      </c>
      <c r="V104" s="64"/>
      <c r="W104" s="19"/>
    </row>
    <row r="105" customFormat="1" hidden="1" spans="1:23">
      <c r="A105" s="31">
        <v>104</v>
      </c>
      <c r="B105" s="31">
        <v>753</v>
      </c>
      <c r="C105" s="32" t="s">
        <v>164</v>
      </c>
      <c r="D105" s="32" t="s">
        <v>34</v>
      </c>
      <c r="E105" s="33" t="s">
        <v>151</v>
      </c>
      <c r="F105" s="34">
        <v>100</v>
      </c>
      <c r="G105" s="33">
        <f t="shared" si="9"/>
        <v>300</v>
      </c>
      <c r="H105" s="30">
        <v>6096.665795</v>
      </c>
      <c r="I105" s="30">
        <f t="shared" si="10"/>
        <v>1372.54846709415</v>
      </c>
      <c r="J105" s="46">
        <v>0.225131</v>
      </c>
      <c r="K105" s="47">
        <f t="shared" si="11"/>
        <v>7315.998954</v>
      </c>
      <c r="L105" s="47">
        <f t="shared" si="12"/>
        <v>1531.76408927707</v>
      </c>
      <c r="M105" s="48">
        <f t="shared" si="13"/>
        <v>0.20937183</v>
      </c>
      <c r="N105" s="40">
        <v>6317.31</v>
      </c>
      <c r="O105" s="40">
        <v>1054.25</v>
      </c>
      <c r="P105" s="52">
        <f t="shared" si="14"/>
        <v>1.0361909628015</v>
      </c>
      <c r="Q105" s="65">
        <f t="shared" si="15"/>
        <v>0.76809673776546</v>
      </c>
      <c r="R105" s="65">
        <f t="shared" si="16"/>
        <v>0.863492469001247</v>
      </c>
      <c r="S105" s="65">
        <f t="shared" si="17"/>
        <v>0.688258725596291</v>
      </c>
      <c r="T105" s="69">
        <v>100</v>
      </c>
      <c r="U105" s="67">
        <v>100</v>
      </c>
      <c r="V105" s="70" t="s">
        <v>411</v>
      </c>
      <c r="W105" t="s">
        <v>366</v>
      </c>
    </row>
    <row r="106" customFormat="1" hidden="1" spans="1:23">
      <c r="A106" s="31">
        <v>105</v>
      </c>
      <c r="B106" s="31">
        <v>106865</v>
      </c>
      <c r="C106" s="32" t="s">
        <v>150</v>
      </c>
      <c r="D106" s="32" t="s">
        <v>50</v>
      </c>
      <c r="E106" s="33" t="s">
        <v>151</v>
      </c>
      <c r="F106" s="34">
        <v>100</v>
      </c>
      <c r="G106" s="33">
        <f t="shared" si="9"/>
        <v>300</v>
      </c>
      <c r="H106" s="30">
        <v>5910.710361</v>
      </c>
      <c r="I106" s="30">
        <f t="shared" si="10"/>
        <v>1084.4025656705</v>
      </c>
      <c r="J106" s="46">
        <v>0.183464</v>
      </c>
      <c r="K106" s="47">
        <f t="shared" si="11"/>
        <v>7092.8524332</v>
      </c>
      <c r="L106" s="47">
        <f t="shared" si="12"/>
        <v>1210.19326328828</v>
      </c>
      <c r="M106" s="48">
        <f t="shared" si="13"/>
        <v>0.17062152</v>
      </c>
      <c r="N106" s="40">
        <v>5928.69</v>
      </c>
      <c r="O106" s="40">
        <v>1613.83</v>
      </c>
      <c r="P106" s="51">
        <f t="shared" si="14"/>
        <v>1.00304187447902</v>
      </c>
      <c r="Q106" s="65">
        <f t="shared" si="15"/>
        <v>1.48822038151685</v>
      </c>
      <c r="R106" s="65">
        <f t="shared" si="16"/>
        <v>0.835868228732516</v>
      </c>
      <c r="S106" s="65">
        <f t="shared" si="17"/>
        <v>1.33353080781079</v>
      </c>
      <c r="T106" s="69"/>
      <c r="U106" s="67">
        <v>100</v>
      </c>
      <c r="V106" s="70"/>
      <c r="W106" t="s">
        <v>366</v>
      </c>
    </row>
    <row r="107" customFormat="1" hidden="1" spans="1:22">
      <c r="A107" s="31">
        <v>106</v>
      </c>
      <c r="B107" s="31">
        <v>106568</v>
      </c>
      <c r="C107" s="32" t="s">
        <v>178</v>
      </c>
      <c r="D107" s="32" t="s">
        <v>34</v>
      </c>
      <c r="E107" s="33" t="s">
        <v>151</v>
      </c>
      <c r="F107" s="34">
        <v>100</v>
      </c>
      <c r="G107" s="33">
        <f t="shared" si="9"/>
        <v>300</v>
      </c>
      <c r="H107" s="30">
        <v>5758.89026666667</v>
      </c>
      <c r="I107" s="30">
        <f t="shared" si="10"/>
        <v>1329.98691263533</v>
      </c>
      <c r="J107" s="46">
        <v>0.230945</v>
      </c>
      <c r="K107" s="47">
        <f t="shared" si="11"/>
        <v>6910.66832</v>
      </c>
      <c r="L107" s="47">
        <f t="shared" si="12"/>
        <v>1484.26539450103</v>
      </c>
      <c r="M107" s="48">
        <f t="shared" si="13"/>
        <v>0.21477885</v>
      </c>
      <c r="N107" s="40">
        <v>1831.55</v>
      </c>
      <c r="O107" s="40">
        <v>500.64</v>
      </c>
      <c r="P107" s="51">
        <f t="shared" si="14"/>
        <v>0.318038704540229</v>
      </c>
      <c r="Q107" s="65">
        <f t="shared" si="15"/>
        <v>0.376424756697791</v>
      </c>
      <c r="R107" s="65">
        <f t="shared" si="16"/>
        <v>0.265032253783524</v>
      </c>
      <c r="S107" s="65">
        <f t="shared" si="17"/>
        <v>0.337298169084042</v>
      </c>
      <c r="T107" s="69"/>
      <c r="U107" s="67">
        <v>0</v>
      </c>
      <c r="V107" s="70"/>
    </row>
    <row r="108" hidden="1" spans="1:23">
      <c r="A108" s="26">
        <v>107</v>
      </c>
      <c r="B108" s="26">
        <v>102567</v>
      </c>
      <c r="C108" s="27" t="s">
        <v>165</v>
      </c>
      <c r="D108" s="27" t="s">
        <v>27</v>
      </c>
      <c r="E108" s="28" t="s">
        <v>162</v>
      </c>
      <c r="F108" s="29">
        <v>100</v>
      </c>
      <c r="G108" s="28">
        <f t="shared" si="9"/>
        <v>300</v>
      </c>
      <c r="H108" s="30">
        <v>5598.92481433333</v>
      </c>
      <c r="I108" s="30">
        <f t="shared" si="10"/>
        <v>1180.01539655686</v>
      </c>
      <c r="J108" s="46">
        <v>0.2107575</v>
      </c>
      <c r="K108" s="47">
        <f t="shared" si="11"/>
        <v>6718.7097772</v>
      </c>
      <c r="L108" s="47">
        <f t="shared" si="12"/>
        <v>1316.89718255745</v>
      </c>
      <c r="M108" s="48">
        <f t="shared" si="13"/>
        <v>0.196004475</v>
      </c>
      <c r="N108" s="40">
        <v>3777.62</v>
      </c>
      <c r="O108" s="40">
        <v>792.65</v>
      </c>
      <c r="P108" s="53">
        <f t="shared" si="14"/>
        <v>0.674704541545055</v>
      </c>
      <c r="Q108" s="61">
        <f t="shared" si="15"/>
        <v>0.671728523469147</v>
      </c>
      <c r="R108" s="61">
        <f t="shared" si="16"/>
        <v>0.562253784620879</v>
      </c>
      <c r="S108" s="61">
        <f t="shared" si="17"/>
        <v>0.601907279094221</v>
      </c>
      <c r="T108" s="62"/>
      <c r="U108" s="63">
        <v>0</v>
      </c>
      <c r="V108" s="64"/>
      <c r="W108"/>
    </row>
    <row r="109" customFormat="1" hidden="1" spans="1:22">
      <c r="A109" s="26">
        <v>109</v>
      </c>
      <c r="B109" s="26">
        <v>102478</v>
      </c>
      <c r="C109" s="27" t="s">
        <v>161</v>
      </c>
      <c r="D109" s="27" t="s">
        <v>50</v>
      </c>
      <c r="E109" s="28" t="s">
        <v>162</v>
      </c>
      <c r="F109" s="29">
        <v>100</v>
      </c>
      <c r="G109" s="28">
        <f t="shared" si="9"/>
        <v>300</v>
      </c>
      <c r="H109" s="30">
        <v>4569.87291333333</v>
      </c>
      <c r="I109" s="30">
        <f t="shared" si="10"/>
        <v>1197.09191926641</v>
      </c>
      <c r="J109" s="46">
        <v>0.261953</v>
      </c>
      <c r="K109" s="47">
        <f t="shared" si="11"/>
        <v>5483.847496</v>
      </c>
      <c r="L109" s="47">
        <f t="shared" si="12"/>
        <v>1335.95458190131</v>
      </c>
      <c r="M109" s="48">
        <f t="shared" si="13"/>
        <v>0.24361629</v>
      </c>
      <c r="N109" s="40">
        <v>2713.16</v>
      </c>
      <c r="O109" s="40">
        <v>664.2</v>
      </c>
      <c r="P109" s="53">
        <f t="shared" si="14"/>
        <v>0.593705788203415</v>
      </c>
      <c r="Q109" s="61">
        <f t="shared" si="15"/>
        <v>0.554844610768928</v>
      </c>
      <c r="R109" s="61">
        <f t="shared" si="16"/>
        <v>0.494754823502845</v>
      </c>
      <c r="S109" s="61">
        <f t="shared" si="17"/>
        <v>0.49717259029474</v>
      </c>
      <c r="T109" s="62"/>
      <c r="U109" s="63">
        <v>0</v>
      </c>
      <c r="V109" s="64"/>
    </row>
    <row r="110" customFormat="1" hidden="1" spans="1:22">
      <c r="A110" s="31">
        <v>110</v>
      </c>
      <c r="B110" s="31">
        <v>741</v>
      </c>
      <c r="C110" s="32" t="s">
        <v>156</v>
      </c>
      <c r="D110" s="32" t="s">
        <v>41</v>
      </c>
      <c r="E110" s="33" t="s">
        <v>46</v>
      </c>
      <c r="F110" s="34">
        <v>100</v>
      </c>
      <c r="G110" s="33">
        <f t="shared" si="9"/>
        <v>300</v>
      </c>
      <c r="H110" s="30">
        <v>4981.96830133333</v>
      </c>
      <c r="I110" s="30">
        <f t="shared" si="10"/>
        <v>1030.27478119196</v>
      </c>
      <c r="J110" s="46">
        <v>0.20680075</v>
      </c>
      <c r="K110" s="47">
        <f t="shared" si="11"/>
        <v>5978.3619616</v>
      </c>
      <c r="L110" s="47">
        <f t="shared" si="12"/>
        <v>1149.78665581023</v>
      </c>
      <c r="M110" s="48">
        <f t="shared" si="13"/>
        <v>0.1923246975</v>
      </c>
      <c r="N110" s="40">
        <v>3546.09</v>
      </c>
      <c r="O110" s="40">
        <v>924.69</v>
      </c>
      <c r="P110" s="51">
        <f t="shared" si="14"/>
        <v>0.711784938304597</v>
      </c>
      <c r="Q110" s="65">
        <f t="shared" si="15"/>
        <v>0.897517843667099</v>
      </c>
      <c r="R110" s="65">
        <f t="shared" si="16"/>
        <v>0.59315411525383</v>
      </c>
      <c r="S110" s="65">
        <f t="shared" si="17"/>
        <v>0.804227458483062</v>
      </c>
      <c r="T110" s="69"/>
      <c r="U110" s="67">
        <v>0</v>
      </c>
      <c r="V110" s="70"/>
    </row>
    <row r="111" hidden="1" spans="1:23">
      <c r="A111" s="31">
        <v>111</v>
      </c>
      <c r="B111" s="31">
        <v>107829</v>
      </c>
      <c r="C111" s="32" t="s">
        <v>129</v>
      </c>
      <c r="D111" s="32" t="s">
        <v>50</v>
      </c>
      <c r="E111" s="33" t="s">
        <v>46</v>
      </c>
      <c r="F111" s="34">
        <v>100</v>
      </c>
      <c r="G111" s="33">
        <f t="shared" si="9"/>
        <v>300</v>
      </c>
      <c r="H111" s="30">
        <v>4687.92937566667</v>
      </c>
      <c r="I111" s="30">
        <f t="shared" si="10"/>
        <v>1003.91538786964</v>
      </c>
      <c r="J111" s="46">
        <v>0.214149</v>
      </c>
      <c r="K111" s="47">
        <f t="shared" si="11"/>
        <v>5625.5152508</v>
      </c>
      <c r="L111" s="47">
        <f t="shared" si="12"/>
        <v>1120.36957286252</v>
      </c>
      <c r="M111" s="48">
        <f t="shared" si="13"/>
        <v>0.19915857</v>
      </c>
      <c r="N111" s="40">
        <v>3351.93</v>
      </c>
      <c r="O111" s="40">
        <v>854.07</v>
      </c>
      <c r="P111" s="51">
        <f t="shared" si="14"/>
        <v>0.715012904716237</v>
      </c>
      <c r="Q111" s="65">
        <f t="shared" si="15"/>
        <v>0.850739026734495</v>
      </c>
      <c r="R111" s="65">
        <f t="shared" si="16"/>
        <v>0.595844087263531</v>
      </c>
      <c r="S111" s="65">
        <f t="shared" si="17"/>
        <v>0.762310955855281</v>
      </c>
      <c r="T111" s="69"/>
      <c r="U111" s="67">
        <v>0</v>
      </c>
      <c r="V111" s="70"/>
      <c r="W111"/>
    </row>
    <row r="112" hidden="1" spans="1:23">
      <c r="A112" s="31">
        <v>112</v>
      </c>
      <c r="B112" s="31">
        <v>110378</v>
      </c>
      <c r="C112" s="32" t="s">
        <v>45</v>
      </c>
      <c r="D112" s="32" t="s">
        <v>38</v>
      </c>
      <c r="E112" s="33" t="s">
        <v>46</v>
      </c>
      <c r="F112" s="34">
        <v>100</v>
      </c>
      <c r="G112" s="33">
        <f t="shared" si="9"/>
        <v>300</v>
      </c>
      <c r="H112" s="30">
        <v>2500</v>
      </c>
      <c r="I112" s="30">
        <f t="shared" si="10"/>
        <v>622.17875</v>
      </c>
      <c r="J112" s="46">
        <v>0.2488715</v>
      </c>
      <c r="K112" s="47">
        <f t="shared" si="11"/>
        <v>3000</v>
      </c>
      <c r="L112" s="47">
        <f t="shared" si="12"/>
        <v>694.351485</v>
      </c>
      <c r="M112" s="48">
        <f t="shared" si="13"/>
        <v>0.231450495</v>
      </c>
      <c r="N112" s="40">
        <v>2718.05</v>
      </c>
      <c r="O112" s="40">
        <v>622.29</v>
      </c>
      <c r="P112" s="51">
        <f t="shared" si="14"/>
        <v>1.08722</v>
      </c>
      <c r="Q112" s="65">
        <f t="shared" si="15"/>
        <v>1.00017880713541</v>
      </c>
      <c r="R112" s="65">
        <f t="shared" si="16"/>
        <v>0.906016666666667</v>
      </c>
      <c r="S112" s="65">
        <f t="shared" si="17"/>
        <v>0.89621756911775</v>
      </c>
      <c r="T112" s="69">
        <v>200</v>
      </c>
      <c r="U112" s="67">
        <v>100</v>
      </c>
      <c r="V112" s="70" t="s">
        <v>412</v>
      </c>
      <c r="W112" t="s">
        <v>366</v>
      </c>
    </row>
    <row r="113" hidden="1" spans="1:23">
      <c r="A113" s="72" t="s">
        <v>52</v>
      </c>
      <c r="B113" s="23" t="s">
        <v>181</v>
      </c>
      <c r="C113" s="23" t="s">
        <v>182</v>
      </c>
      <c r="D113" s="73" t="s">
        <v>182</v>
      </c>
      <c r="E113" s="22"/>
      <c r="F113" s="24">
        <f t="shared" ref="F113:I113" si="18">SUM(F3:F112)</f>
        <v>15800</v>
      </c>
      <c r="G113" s="22">
        <f t="shared" si="18"/>
        <v>47400</v>
      </c>
      <c r="H113" s="30">
        <f t="shared" si="18"/>
        <v>1483739.535144</v>
      </c>
      <c r="I113" s="30">
        <f t="shared" si="18"/>
        <v>345959.97899233</v>
      </c>
      <c r="J113" s="46">
        <v>0.23021825</v>
      </c>
      <c r="K113" s="47">
        <f t="shared" ref="K113:O113" si="19">SUM(K3:K112)</f>
        <v>1780487.4421728</v>
      </c>
      <c r="L113" s="47">
        <f t="shared" si="19"/>
        <v>386091.33655544</v>
      </c>
      <c r="M113" s="48">
        <f t="shared" si="13"/>
        <v>0.2141029725</v>
      </c>
      <c r="N113" s="14">
        <f>SUM(N3:N112)</f>
        <v>1458649.44</v>
      </c>
      <c r="O113" s="14">
        <f>SUM(O3:O112)</f>
        <v>305658.98</v>
      </c>
      <c r="P113" s="77">
        <f t="shared" si="14"/>
        <v>0.983089959828047</v>
      </c>
      <c r="Q113" s="16">
        <f t="shared" si="15"/>
        <v>0.883509650134348</v>
      </c>
      <c r="R113" s="16">
        <f t="shared" si="16"/>
        <v>0.81924163319004</v>
      </c>
      <c r="S113" s="16">
        <f t="shared" si="17"/>
        <v>0.791675313740456</v>
      </c>
      <c r="T113" s="17">
        <v>5900</v>
      </c>
      <c r="U113" s="17">
        <v>9300</v>
      </c>
      <c r="W113"/>
    </row>
    <row r="117" spans="1:24">
      <c r="A117" s="26">
        <v>108</v>
      </c>
      <c r="B117" s="26">
        <v>713</v>
      </c>
      <c r="C117" s="74" t="s">
        <v>395</v>
      </c>
      <c r="D117" s="27" t="s">
        <v>38</v>
      </c>
      <c r="E117" s="28" t="s">
        <v>162</v>
      </c>
      <c r="F117" s="29">
        <v>100</v>
      </c>
      <c r="G117" s="28">
        <f>F117*3</f>
        <v>300</v>
      </c>
      <c r="H117" s="30">
        <v>5654</v>
      </c>
      <c r="I117" s="30">
        <f>H117*J117</f>
        <v>1396.538</v>
      </c>
      <c r="J117" s="46">
        <v>0.247</v>
      </c>
      <c r="K117" s="47">
        <f>H117*1.2</f>
        <v>6784.8</v>
      </c>
      <c r="L117" s="47">
        <f>K117*M117</f>
        <v>1558.536408</v>
      </c>
      <c r="M117" s="48">
        <f>J117*0.93</f>
        <v>0.22971</v>
      </c>
      <c r="N117" s="14" t="e">
        <v>#N/A</v>
      </c>
      <c r="O117" s="14" t="e">
        <v>#N/A</v>
      </c>
      <c r="P117" s="15" t="e">
        <f>N117/H117</f>
        <v>#N/A</v>
      </c>
      <c r="Q117" s="16" t="e">
        <f>O117/I117</f>
        <v>#N/A</v>
      </c>
      <c r="R117" s="16" t="e">
        <f>N117/K117</f>
        <v>#N/A</v>
      </c>
      <c r="S117" s="16" t="e">
        <f>O117/L117</f>
        <v>#N/A</v>
      </c>
      <c r="W117" s="60" t="s">
        <v>396</v>
      </c>
      <c r="X117" s="78">
        <v>1550</v>
      </c>
    </row>
    <row r="118" spans="1:19">
      <c r="A118" s="75">
        <v>39</v>
      </c>
      <c r="B118" s="75">
        <v>742</v>
      </c>
      <c r="C118" s="76" t="s">
        <v>397</v>
      </c>
      <c r="D118" s="76" t="s">
        <v>50</v>
      </c>
      <c r="E118" s="34" t="s">
        <v>68</v>
      </c>
      <c r="F118" s="34">
        <v>150</v>
      </c>
      <c r="G118" s="33">
        <f>F118*3</f>
        <v>450</v>
      </c>
      <c r="H118" s="30">
        <v>11308</v>
      </c>
      <c r="I118" s="30">
        <f>H118*J118</f>
        <v>1933.668</v>
      </c>
      <c r="J118" s="46">
        <v>0.171</v>
      </c>
      <c r="K118" s="47">
        <f>H118*1.2</f>
        <v>13569.6</v>
      </c>
      <c r="L118" s="47">
        <f>K118*M118</f>
        <v>2157.973488</v>
      </c>
      <c r="M118" s="48">
        <f>J118*0.93</f>
        <v>0.15903</v>
      </c>
      <c r="N118" s="14">
        <v>392.1</v>
      </c>
      <c r="O118" s="14">
        <v>138.39</v>
      </c>
      <c r="P118" s="15">
        <f>N118/H118</f>
        <v>0.0346745666784577</v>
      </c>
      <c r="Q118" s="16">
        <f>O118/I118</f>
        <v>0.0715686457033989</v>
      </c>
      <c r="R118" s="16">
        <f>N118/K118</f>
        <v>0.0288954722320481</v>
      </c>
      <c r="S118" s="16">
        <f>O118/L118</f>
        <v>0.0641296108453395</v>
      </c>
    </row>
  </sheetData>
  <autoFilter ref="A2:X113">
    <extLst/>
  </autoFilter>
  <mergeCells count="6">
    <mergeCell ref="A1:G1"/>
    <mergeCell ref="H1:J1"/>
    <mergeCell ref="K1:M1"/>
    <mergeCell ref="P1:Q1"/>
    <mergeCell ref="R1:S1"/>
    <mergeCell ref="T1:V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8"/>
  <sheetViews>
    <sheetView workbookViewId="0">
      <selection activeCell="T121" sqref="T121"/>
    </sheetView>
  </sheetViews>
  <sheetFormatPr defaultColWidth="9" defaultRowHeight="13.5"/>
  <cols>
    <col min="1" max="1" width="4.375" style="7" customWidth="1"/>
    <col min="2" max="2" width="8" style="7"/>
    <col min="3" max="3" width="23.5" style="8" customWidth="1"/>
    <col min="4" max="4" width="9.5" style="8" customWidth="1"/>
    <col min="5" max="5" width="6.375" style="9" customWidth="1"/>
    <col min="6" max="6" width="8.5" style="10" customWidth="1"/>
    <col min="7" max="7" width="8.5" style="11" hidden="1" customWidth="1"/>
    <col min="8" max="8" width="10.25" style="12" hidden="1" customWidth="1"/>
    <col min="9" max="9" width="11" style="12" hidden="1" customWidth="1"/>
    <col min="10" max="10" width="9" style="13" hidden="1" customWidth="1"/>
    <col min="11" max="11" width="10.375" style="12" hidden="1" customWidth="1"/>
    <col min="12" max="12" width="10.625" style="12" hidden="1" customWidth="1"/>
    <col min="13" max="13" width="11.5" style="13" hidden="1" customWidth="1"/>
    <col min="14" max="14" width="10.375" style="14" customWidth="1"/>
    <col min="15" max="15" width="9.375" style="14" hidden="1" customWidth="1"/>
    <col min="16" max="16" width="10.5" style="15" customWidth="1"/>
    <col min="17" max="17" width="11" style="16" hidden="1" customWidth="1"/>
    <col min="18" max="19" width="10" style="16" hidden="1" customWidth="1"/>
    <col min="20" max="20" width="10.5" style="17" customWidth="1"/>
    <col min="21" max="21" width="9" style="17"/>
    <col min="22" max="22" width="11" style="18" customWidth="1"/>
    <col min="23" max="23" width="10.625" style="19" customWidth="1"/>
  </cols>
  <sheetData>
    <row r="1" customFormat="1" spans="1:23">
      <c r="A1" s="20" t="s">
        <v>0</v>
      </c>
      <c r="B1" s="20"/>
      <c r="C1" s="20"/>
      <c r="D1" s="20"/>
      <c r="E1" s="20"/>
      <c r="F1" s="20"/>
      <c r="G1" s="20"/>
      <c r="H1" s="21" t="s">
        <v>1</v>
      </c>
      <c r="I1" s="35"/>
      <c r="J1" s="36"/>
      <c r="K1" s="37" t="s">
        <v>3</v>
      </c>
      <c r="L1" s="38"/>
      <c r="M1" s="39"/>
      <c r="N1" s="40"/>
      <c r="O1" s="40"/>
      <c r="P1" s="41" t="s">
        <v>183</v>
      </c>
      <c r="Q1" s="54"/>
      <c r="R1" s="54" t="s">
        <v>357</v>
      </c>
      <c r="S1" s="54"/>
      <c r="T1" s="55">
        <v>43843</v>
      </c>
      <c r="U1" s="56"/>
      <c r="V1" s="57"/>
      <c r="W1" s="19"/>
    </row>
    <row r="2" customFormat="1" spans="1:23">
      <c r="A2" s="22" t="s">
        <v>12</v>
      </c>
      <c r="B2" s="22" t="s">
        <v>13</v>
      </c>
      <c r="C2" s="23" t="s">
        <v>14</v>
      </c>
      <c r="D2" s="23" t="s">
        <v>15</v>
      </c>
      <c r="E2" s="22" t="s">
        <v>358</v>
      </c>
      <c r="F2" s="24" t="s">
        <v>19</v>
      </c>
      <c r="G2" s="22" t="s">
        <v>20</v>
      </c>
      <c r="H2" s="25" t="s">
        <v>21</v>
      </c>
      <c r="I2" s="25" t="s">
        <v>23</v>
      </c>
      <c r="J2" s="42" t="s">
        <v>25</v>
      </c>
      <c r="K2" s="43" t="s">
        <v>21</v>
      </c>
      <c r="L2" s="43" t="s">
        <v>23</v>
      </c>
      <c r="M2" s="44" t="s">
        <v>25</v>
      </c>
      <c r="N2" s="45" t="s">
        <v>21</v>
      </c>
      <c r="O2" s="45" t="s">
        <v>23</v>
      </c>
      <c r="P2" s="41" t="s">
        <v>359</v>
      </c>
      <c r="Q2" s="54" t="s">
        <v>360</v>
      </c>
      <c r="R2" s="54" t="s">
        <v>359</v>
      </c>
      <c r="S2" s="54" t="s">
        <v>360</v>
      </c>
      <c r="T2" s="58" t="s">
        <v>361</v>
      </c>
      <c r="U2" s="59" t="s">
        <v>362</v>
      </c>
      <c r="V2" s="58" t="s">
        <v>363</v>
      </c>
      <c r="W2" s="60" t="s">
        <v>364</v>
      </c>
    </row>
    <row r="3" hidden="1" spans="1:23">
      <c r="A3" s="26">
        <v>1</v>
      </c>
      <c r="B3" s="26">
        <v>307</v>
      </c>
      <c r="C3" s="27" t="s">
        <v>118</v>
      </c>
      <c r="D3" s="27" t="s">
        <v>119</v>
      </c>
      <c r="E3" s="28" t="s">
        <v>120</v>
      </c>
      <c r="F3" s="29">
        <v>300</v>
      </c>
      <c r="G3" s="28">
        <f t="shared" ref="G3:G66" si="0">F3*3</f>
        <v>900</v>
      </c>
      <c r="H3" s="30">
        <v>100000</v>
      </c>
      <c r="I3" s="30">
        <f t="shared" ref="I3:I66" si="1">H3*J3</f>
        <v>21172.65</v>
      </c>
      <c r="J3" s="46">
        <v>0.2117265</v>
      </c>
      <c r="K3" s="47">
        <f t="shared" ref="K3:K66" si="2">H3*1.2</f>
        <v>120000</v>
      </c>
      <c r="L3" s="47">
        <f t="shared" ref="L3:L66" si="3">K3*M3</f>
        <v>23628.6774</v>
      </c>
      <c r="M3" s="48">
        <f t="shared" ref="M3:M66" si="4">J3*0.93</f>
        <v>0.196905645</v>
      </c>
      <c r="N3" s="40">
        <v>100317.3</v>
      </c>
      <c r="O3" s="40">
        <v>19255.77</v>
      </c>
      <c r="P3" s="49">
        <f t="shared" ref="P3:P66" si="5">N3/H3</f>
        <v>1.003173</v>
      </c>
      <c r="Q3" s="61">
        <f t="shared" ref="Q3:Q66" si="6">O3/I3</f>
        <v>0.909464332523326</v>
      </c>
      <c r="R3" s="61">
        <f t="shared" ref="R3:R66" si="7">N3/K3</f>
        <v>0.8359775</v>
      </c>
      <c r="S3" s="61">
        <f t="shared" ref="S3:S66" si="8">O3/L3</f>
        <v>0.814932197601547</v>
      </c>
      <c r="T3" s="62">
        <v>300</v>
      </c>
      <c r="U3" s="63">
        <v>300</v>
      </c>
      <c r="V3" s="64"/>
      <c r="W3" t="s">
        <v>366</v>
      </c>
    </row>
    <row r="4" customFormat="1" spans="1:23">
      <c r="A4" s="31">
        <v>2</v>
      </c>
      <c r="B4" s="31">
        <v>582</v>
      </c>
      <c r="C4" s="32" t="s">
        <v>282</v>
      </c>
      <c r="D4" s="32" t="s">
        <v>41</v>
      </c>
      <c r="E4" s="33" t="s">
        <v>51</v>
      </c>
      <c r="F4" s="34">
        <v>200</v>
      </c>
      <c r="G4" s="33">
        <f t="shared" si="0"/>
        <v>600</v>
      </c>
      <c r="H4" s="30">
        <v>45500</v>
      </c>
      <c r="I4" s="30">
        <f t="shared" si="1"/>
        <v>7996.625</v>
      </c>
      <c r="J4" s="46">
        <v>0.17575</v>
      </c>
      <c r="K4" s="47">
        <f t="shared" si="2"/>
        <v>54600</v>
      </c>
      <c r="L4" s="47">
        <f t="shared" si="3"/>
        <v>8924.2335</v>
      </c>
      <c r="M4" s="48">
        <f t="shared" si="4"/>
        <v>0.1634475</v>
      </c>
      <c r="N4" s="50">
        <v>57164.3</v>
      </c>
      <c r="O4" s="50">
        <v>8837.7</v>
      </c>
      <c r="P4" s="51">
        <f t="shared" si="5"/>
        <v>1.25635824175824</v>
      </c>
      <c r="Q4" s="65">
        <f t="shared" si="6"/>
        <v>1.10517874728401</v>
      </c>
      <c r="R4" s="65">
        <f t="shared" si="7"/>
        <v>1.0469652014652</v>
      </c>
      <c r="S4" s="65">
        <f t="shared" si="8"/>
        <v>0.990303536992841</v>
      </c>
      <c r="T4" s="66"/>
      <c r="U4" s="67">
        <v>200</v>
      </c>
      <c r="V4" s="68"/>
      <c r="W4" s="60" t="s">
        <v>367</v>
      </c>
    </row>
    <row r="5" customFormat="1" spans="1:23">
      <c r="A5" s="31">
        <v>3</v>
      </c>
      <c r="B5" s="31">
        <v>337</v>
      </c>
      <c r="C5" s="32" t="s">
        <v>368</v>
      </c>
      <c r="D5" s="32" t="s">
        <v>50</v>
      </c>
      <c r="E5" s="33" t="s">
        <v>51</v>
      </c>
      <c r="F5" s="34">
        <v>200</v>
      </c>
      <c r="G5" s="33">
        <f t="shared" si="0"/>
        <v>600</v>
      </c>
      <c r="H5" s="30">
        <v>43000</v>
      </c>
      <c r="I5" s="30">
        <f t="shared" si="1"/>
        <v>7353</v>
      </c>
      <c r="J5" s="46">
        <v>0.171</v>
      </c>
      <c r="K5" s="47">
        <f t="shared" si="2"/>
        <v>51600</v>
      </c>
      <c r="L5" s="47">
        <f t="shared" si="3"/>
        <v>8205.948</v>
      </c>
      <c r="M5" s="48">
        <f t="shared" si="4"/>
        <v>0.15903</v>
      </c>
      <c r="N5" s="50">
        <v>59459.8</v>
      </c>
      <c r="O5" s="50">
        <v>10521.9</v>
      </c>
      <c r="P5" s="52">
        <f t="shared" si="5"/>
        <v>1.38278604651163</v>
      </c>
      <c r="Q5" s="65">
        <f t="shared" si="6"/>
        <v>1.43096695226438</v>
      </c>
      <c r="R5" s="65">
        <f t="shared" si="7"/>
        <v>1.15232170542636</v>
      </c>
      <c r="S5" s="65">
        <f t="shared" si="8"/>
        <v>1.2822284518498</v>
      </c>
      <c r="T5" s="69">
        <v>200</v>
      </c>
      <c r="U5" s="67">
        <v>200</v>
      </c>
      <c r="V5" s="68" t="s">
        <v>365</v>
      </c>
      <c r="W5" s="60" t="s">
        <v>367</v>
      </c>
    </row>
    <row r="6" customFormat="1" spans="1:23">
      <c r="A6" s="31">
        <v>4</v>
      </c>
      <c r="B6" s="31">
        <v>750</v>
      </c>
      <c r="C6" s="32" t="s">
        <v>369</v>
      </c>
      <c r="D6" s="32" t="s">
        <v>34</v>
      </c>
      <c r="E6" s="33" t="s">
        <v>51</v>
      </c>
      <c r="F6" s="34">
        <v>200</v>
      </c>
      <c r="G6" s="33">
        <f t="shared" si="0"/>
        <v>600</v>
      </c>
      <c r="H6" s="30">
        <v>36000</v>
      </c>
      <c r="I6" s="30">
        <f t="shared" si="1"/>
        <v>9447.75</v>
      </c>
      <c r="J6" s="46">
        <v>0.2624375</v>
      </c>
      <c r="K6" s="47">
        <f t="shared" si="2"/>
        <v>43200</v>
      </c>
      <c r="L6" s="47">
        <f t="shared" si="3"/>
        <v>10543.689</v>
      </c>
      <c r="M6" s="48">
        <f t="shared" si="4"/>
        <v>0.244066875</v>
      </c>
      <c r="N6" s="50">
        <v>40620.2</v>
      </c>
      <c r="O6" s="50">
        <v>10258</v>
      </c>
      <c r="P6" s="51">
        <f t="shared" si="5"/>
        <v>1.12833888888889</v>
      </c>
      <c r="Q6" s="65">
        <f t="shared" si="6"/>
        <v>1.08576116006457</v>
      </c>
      <c r="R6" s="65">
        <f t="shared" si="7"/>
        <v>0.940282407407407</v>
      </c>
      <c r="S6" s="65">
        <f t="shared" si="8"/>
        <v>0.972904265290829</v>
      </c>
      <c r="T6" s="66"/>
      <c r="U6" s="67">
        <v>200</v>
      </c>
      <c r="V6" s="68"/>
      <c r="W6" s="60" t="s">
        <v>367</v>
      </c>
    </row>
    <row r="7" hidden="1" spans="1:23">
      <c r="A7" s="26">
        <v>5</v>
      </c>
      <c r="B7" s="26">
        <v>341</v>
      </c>
      <c r="C7" s="27" t="s">
        <v>103</v>
      </c>
      <c r="D7" s="27" t="s">
        <v>27</v>
      </c>
      <c r="E7" s="28" t="s">
        <v>66</v>
      </c>
      <c r="F7" s="29">
        <v>200</v>
      </c>
      <c r="G7" s="28">
        <f t="shared" si="0"/>
        <v>600</v>
      </c>
      <c r="H7" s="30">
        <v>37000</v>
      </c>
      <c r="I7" s="30">
        <f t="shared" si="1"/>
        <v>7914.54975</v>
      </c>
      <c r="J7" s="46">
        <v>0.21390675</v>
      </c>
      <c r="K7" s="47">
        <f t="shared" si="2"/>
        <v>44400</v>
      </c>
      <c r="L7" s="47">
        <f t="shared" si="3"/>
        <v>8832.637521</v>
      </c>
      <c r="M7" s="48">
        <f t="shared" si="4"/>
        <v>0.1989332775</v>
      </c>
      <c r="N7" s="40">
        <v>33247.87</v>
      </c>
      <c r="O7" s="40">
        <v>7718.94</v>
      </c>
      <c r="P7" s="53">
        <f t="shared" si="5"/>
        <v>0.898591081081081</v>
      </c>
      <c r="Q7" s="61">
        <f t="shared" si="6"/>
        <v>0.975284791153154</v>
      </c>
      <c r="R7" s="61">
        <f t="shared" si="7"/>
        <v>0.748825900900901</v>
      </c>
      <c r="S7" s="61">
        <f t="shared" si="8"/>
        <v>0.87391110318383</v>
      </c>
      <c r="T7" s="62"/>
      <c r="U7" s="63">
        <v>0</v>
      </c>
      <c r="V7" s="64"/>
      <c r="W7"/>
    </row>
    <row r="8" hidden="1" spans="1:23">
      <c r="A8" s="26">
        <v>6</v>
      </c>
      <c r="B8" s="26">
        <v>517</v>
      </c>
      <c r="C8" s="27" t="s">
        <v>65</v>
      </c>
      <c r="D8" s="27" t="s">
        <v>50</v>
      </c>
      <c r="E8" s="28" t="s">
        <v>66</v>
      </c>
      <c r="F8" s="29">
        <v>200</v>
      </c>
      <c r="G8" s="28">
        <f t="shared" si="0"/>
        <v>600</v>
      </c>
      <c r="H8" s="30">
        <v>35000</v>
      </c>
      <c r="I8" s="30">
        <f t="shared" si="1"/>
        <v>7297.3775</v>
      </c>
      <c r="J8" s="46">
        <v>0.2084965</v>
      </c>
      <c r="K8" s="47">
        <f t="shared" si="2"/>
        <v>42000</v>
      </c>
      <c r="L8" s="47">
        <f t="shared" si="3"/>
        <v>8143.87329</v>
      </c>
      <c r="M8" s="48">
        <f t="shared" si="4"/>
        <v>0.193901745</v>
      </c>
      <c r="N8" s="40">
        <v>37634.44</v>
      </c>
      <c r="O8" s="40">
        <v>8295.16</v>
      </c>
      <c r="P8" s="49">
        <f t="shared" si="5"/>
        <v>1.07526971428571</v>
      </c>
      <c r="Q8" s="61">
        <f t="shared" si="6"/>
        <v>1.13673165462524</v>
      </c>
      <c r="R8" s="61">
        <f t="shared" si="7"/>
        <v>0.896058095238095</v>
      </c>
      <c r="S8" s="61">
        <f t="shared" si="8"/>
        <v>1.01857675145631</v>
      </c>
      <c r="T8" s="62">
        <v>400</v>
      </c>
      <c r="U8" s="63">
        <v>200</v>
      </c>
      <c r="V8" s="64" t="s">
        <v>413</v>
      </c>
      <c r="W8" t="s">
        <v>366</v>
      </c>
    </row>
    <row r="9" hidden="1" spans="1:23">
      <c r="A9" s="26">
        <v>7</v>
      </c>
      <c r="B9" s="26">
        <v>343</v>
      </c>
      <c r="C9" s="27" t="s">
        <v>97</v>
      </c>
      <c r="D9" s="27" t="s">
        <v>41</v>
      </c>
      <c r="E9" s="28" t="s">
        <v>66</v>
      </c>
      <c r="F9" s="29">
        <v>200</v>
      </c>
      <c r="G9" s="28">
        <f t="shared" si="0"/>
        <v>600</v>
      </c>
      <c r="H9" s="30">
        <v>27000</v>
      </c>
      <c r="I9" s="30">
        <f t="shared" si="1"/>
        <v>5710.07475</v>
      </c>
      <c r="J9" s="46">
        <v>0.21148425</v>
      </c>
      <c r="K9" s="47">
        <f t="shared" si="2"/>
        <v>32400</v>
      </c>
      <c r="L9" s="47">
        <f t="shared" si="3"/>
        <v>6372.443421</v>
      </c>
      <c r="M9" s="48">
        <f t="shared" si="4"/>
        <v>0.1966803525</v>
      </c>
      <c r="N9" s="40">
        <v>24940.96</v>
      </c>
      <c r="O9" s="40">
        <v>4897.95</v>
      </c>
      <c r="P9" s="53">
        <f t="shared" si="5"/>
        <v>0.923739259259259</v>
      </c>
      <c r="Q9" s="61">
        <f t="shared" si="6"/>
        <v>0.857773359271698</v>
      </c>
      <c r="R9" s="61">
        <f t="shared" si="7"/>
        <v>0.769782716049383</v>
      </c>
      <c r="S9" s="61">
        <f t="shared" si="8"/>
        <v>0.768614121211199</v>
      </c>
      <c r="T9" s="62"/>
      <c r="U9" s="63">
        <v>0</v>
      </c>
      <c r="V9" s="64"/>
      <c r="W9"/>
    </row>
    <row r="10" customFormat="1" hidden="1" spans="1:22">
      <c r="A10" s="31">
        <v>8</v>
      </c>
      <c r="B10" s="31">
        <v>385</v>
      </c>
      <c r="C10" s="32" t="s">
        <v>171</v>
      </c>
      <c r="D10" s="32" t="s">
        <v>27</v>
      </c>
      <c r="E10" s="33" t="s">
        <v>58</v>
      </c>
      <c r="F10" s="34">
        <v>200</v>
      </c>
      <c r="G10" s="33">
        <f t="shared" si="0"/>
        <v>600</v>
      </c>
      <c r="H10" s="30">
        <v>26000</v>
      </c>
      <c r="I10" s="30">
        <f t="shared" si="1"/>
        <v>5084.989</v>
      </c>
      <c r="J10" s="46">
        <v>0.1955765</v>
      </c>
      <c r="K10" s="47">
        <f t="shared" si="2"/>
        <v>31200</v>
      </c>
      <c r="L10" s="47">
        <f t="shared" si="3"/>
        <v>5674.847724</v>
      </c>
      <c r="M10" s="48">
        <f t="shared" si="4"/>
        <v>0.181886145</v>
      </c>
      <c r="N10" s="40">
        <v>15329.61</v>
      </c>
      <c r="O10" s="40">
        <v>2671.13</v>
      </c>
      <c r="P10" s="51">
        <f t="shared" si="5"/>
        <v>0.589600384615385</v>
      </c>
      <c r="Q10" s="65">
        <f t="shared" si="6"/>
        <v>0.525297104870827</v>
      </c>
      <c r="R10" s="65">
        <f t="shared" si="7"/>
        <v>0.491333653846154</v>
      </c>
      <c r="S10" s="65">
        <f t="shared" si="8"/>
        <v>0.470696330529415</v>
      </c>
      <c r="T10" s="69"/>
      <c r="U10" s="67">
        <v>0</v>
      </c>
      <c r="V10" s="70"/>
    </row>
    <row r="11" customFormat="1" hidden="1" spans="1:22">
      <c r="A11" s="31">
        <v>9</v>
      </c>
      <c r="B11" s="31">
        <v>730</v>
      </c>
      <c r="C11" s="32" t="s">
        <v>160</v>
      </c>
      <c r="D11" s="32" t="s">
        <v>41</v>
      </c>
      <c r="E11" s="33" t="s">
        <v>58</v>
      </c>
      <c r="F11" s="34">
        <v>200</v>
      </c>
      <c r="G11" s="33">
        <f t="shared" si="0"/>
        <v>600</v>
      </c>
      <c r="H11" s="30">
        <v>27000</v>
      </c>
      <c r="I11" s="30">
        <f t="shared" si="1"/>
        <v>6457.9005</v>
      </c>
      <c r="J11" s="46">
        <v>0.2391815</v>
      </c>
      <c r="K11" s="47">
        <f t="shared" si="2"/>
        <v>32400</v>
      </c>
      <c r="L11" s="47">
        <f t="shared" si="3"/>
        <v>7207.016958</v>
      </c>
      <c r="M11" s="48">
        <f t="shared" si="4"/>
        <v>0.222438795</v>
      </c>
      <c r="N11" s="40">
        <v>11609.31</v>
      </c>
      <c r="O11" s="40">
        <v>2238.27</v>
      </c>
      <c r="P11" s="51">
        <f t="shared" si="5"/>
        <v>0.429974444444444</v>
      </c>
      <c r="Q11" s="65">
        <f t="shared" si="6"/>
        <v>0.346594067220453</v>
      </c>
      <c r="R11" s="65">
        <f t="shared" si="7"/>
        <v>0.358312037037037</v>
      </c>
      <c r="S11" s="65">
        <f t="shared" si="8"/>
        <v>0.310568160591804</v>
      </c>
      <c r="T11" s="69"/>
      <c r="U11" s="67">
        <v>0</v>
      </c>
      <c r="V11" s="70"/>
    </row>
    <row r="12" hidden="1" spans="1:23">
      <c r="A12" s="31">
        <v>10</v>
      </c>
      <c r="B12" s="31">
        <v>571</v>
      </c>
      <c r="C12" s="32" t="s">
        <v>57</v>
      </c>
      <c r="D12" s="32" t="s">
        <v>34</v>
      </c>
      <c r="E12" s="33" t="s">
        <v>58</v>
      </c>
      <c r="F12" s="34">
        <v>200</v>
      </c>
      <c r="G12" s="33">
        <f t="shared" si="0"/>
        <v>600</v>
      </c>
      <c r="H12" s="30">
        <v>25000</v>
      </c>
      <c r="I12" s="30">
        <f t="shared" si="1"/>
        <v>6365.11875</v>
      </c>
      <c r="J12" s="46">
        <v>0.25460475</v>
      </c>
      <c r="K12" s="47">
        <f t="shared" si="2"/>
        <v>30000</v>
      </c>
      <c r="L12" s="47">
        <f t="shared" si="3"/>
        <v>7103.472525</v>
      </c>
      <c r="M12" s="48">
        <f t="shared" si="4"/>
        <v>0.2367824175</v>
      </c>
      <c r="N12" s="40">
        <v>28140.3</v>
      </c>
      <c r="O12" s="40">
        <v>6992.12</v>
      </c>
      <c r="P12" s="51">
        <f t="shared" si="5"/>
        <v>1.125612</v>
      </c>
      <c r="Q12" s="65">
        <f t="shared" si="6"/>
        <v>1.09850582127788</v>
      </c>
      <c r="R12" s="65">
        <f t="shared" si="7"/>
        <v>0.93801</v>
      </c>
      <c r="S12" s="65">
        <f t="shared" si="8"/>
        <v>0.98432421261459</v>
      </c>
      <c r="T12" s="69">
        <v>400</v>
      </c>
      <c r="U12" s="67">
        <v>200</v>
      </c>
      <c r="V12" s="70" t="s">
        <v>414</v>
      </c>
      <c r="W12" t="s">
        <v>366</v>
      </c>
    </row>
    <row r="13" hidden="1" spans="1:23">
      <c r="A13" s="26">
        <v>11</v>
      </c>
      <c r="B13" s="26">
        <v>365</v>
      </c>
      <c r="C13" s="27" t="s">
        <v>101</v>
      </c>
      <c r="D13" s="27" t="s">
        <v>41</v>
      </c>
      <c r="E13" s="28" t="s">
        <v>102</v>
      </c>
      <c r="F13" s="29">
        <v>200</v>
      </c>
      <c r="G13" s="28">
        <f t="shared" si="0"/>
        <v>600</v>
      </c>
      <c r="H13" s="30">
        <v>19500</v>
      </c>
      <c r="I13" s="30">
        <f t="shared" si="1"/>
        <v>4133.390625</v>
      </c>
      <c r="J13" s="46">
        <v>0.21196875</v>
      </c>
      <c r="K13" s="47">
        <f t="shared" si="2"/>
        <v>23400</v>
      </c>
      <c r="L13" s="47">
        <f t="shared" si="3"/>
        <v>4612.8639375</v>
      </c>
      <c r="M13" s="48">
        <f t="shared" si="4"/>
        <v>0.1971309375</v>
      </c>
      <c r="N13" s="40">
        <v>19575.34</v>
      </c>
      <c r="O13" s="40">
        <v>4758.57</v>
      </c>
      <c r="P13" s="53">
        <f t="shared" si="5"/>
        <v>1.00386358974359</v>
      </c>
      <c r="Q13" s="61">
        <f t="shared" si="6"/>
        <v>1.15125097812404</v>
      </c>
      <c r="R13" s="61">
        <f t="shared" si="7"/>
        <v>0.836552991452991</v>
      </c>
      <c r="S13" s="61">
        <f t="shared" si="8"/>
        <v>1.03158689796061</v>
      </c>
      <c r="T13" s="62"/>
      <c r="U13" s="63">
        <v>200</v>
      </c>
      <c r="V13" s="64"/>
      <c r="W13" t="s">
        <v>366</v>
      </c>
    </row>
    <row r="14" customFormat="1" hidden="1" spans="1:23">
      <c r="A14" s="26">
        <v>12</v>
      </c>
      <c r="B14" s="26">
        <v>102934</v>
      </c>
      <c r="C14" s="27" t="s">
        <v>126</v>
      </c>
      <c r="D14" s="27" t="s">
        <v>41</v>
      </c>
      <c r="E14" s="28" t="s">
        <v>102</v>
      </c>
      <c r="F14" s="29">
        <v>200</v>
      </c>
      <c r="G14" s="28">
        <f t="shared" si="0"/>
        <v>600</v>
      </c>
      <c r="H14" s="30">
        <v>21000</v>
      </c>
      <c r="I14" s="30">
        <f t="shared" si="1"/>
        <v>4219.026</v>
      </c>
      <c r="J14" s="46">
        <v>0.200906</v>
      </c>
      <c r="K14" s="47">
        <f t="shared" si="2"/>
        <v>25200</v>
      </c>
      <c r="L14" s="47">
        <f t="shared" si="3"/>
        <v>4708.433016</v>
      </c>
      <c r="M14" s="48">
        <f t="shared" si="4"/>
        <v>0.18684258</v>
      </c>
      <c r="N14" s="40">
        <v>21840.47</v>
      </c>
      <c r="O14" s="40">
        <v>2183.36</v>
      </c>
      <c r="P14" s="49">
        <f t="shared" si="5"/>
        <v>1.04002238095238</v>
      </c>
      <c r="Q14" s="61">
        <f t="shared" si="6"/>
        <v>0.517503328967397</v>
      </c>
      <c r="R14" s="61">
        <f t="shared" si="7"/>
        <v>0.866685317460318</v>
      </c>
      <c r="S14" s="61">
        <f t="shared" si="8"/>
        <v>0.463712660365051</v>
      </c>
      <c r="T14" s="62">
        <v>200</v>
      </c>
      <c r="U14" s="63">
        <v>200</v>
      </c>
      <c r="V14" s="64" t="s">
        <v>415</v>
      </c>
      <c r="W14" t="s">
        <v>366</v>
      </c>
    </row>
    <row r="15" hidden="1" spans="1:23">
      <c r="A15" s="26">
        <v>13</v>
      </c>
      <c r="B15" s="26">
        <v>709</v>
      </c>
      <c r="C15" s="27" t="s">
        <v>136</v>
      </c>
      <c r="D15" s="27" t="s">
        <v>41</v>
      </c>
      <c r="E15" s="28" t="s">
        <v>102</v>
      </c>
      <c r="F15" s="29">
        <v>200</v>
      </c>
      <c r="G15" s="28">
        <f t="shared" si="0"/>
        <v>600</v>
      </c>
      <c r="H15" s="30">
        <v>18000</v>
      </c>
      <c r="I15" s="30">
        <f t="shared" si="1"/>
        <v>4434.6285</v>
      </c>
      <c r="J15" s="46">
        <v>0.24636825</v>
      </c>
      <c r="K15" s="47">
        <f t="shared" si="2"/>
        <v>21600</v>
      </c>
      <c r="L15" s="47">
        <f t="shared" si="3"/>
        <v>4949.045406</v>
      </c>
      <c r="M15" s="48">
        <f t="shared" si="4"/>
        <v>0.2291224725</v>
      </c>
      <c r="N15" s="40">
        <v>12370.46</v>
      </c>
      <c r="O15" s="40">
        <v>3001.95</v>
      </c>
      <c r="P15" s="53">
        <f t="shared" si="5"/>
        <v>0.687247777777778</v>
      </c>
      <c r="Q15" s="61">
        <f t="shared" si="6"/>
        <v>0.676933817567808</v>
      </c>
      <c r="R15" s="61">
        <f t="shared" si="7"/>
        <v>0.572706481481481</v>
      </c>
      <c r="S15" s="61">
        <f t="shared" si="8"/>
        <v>0.606571521118107</v>
      </c>
      <c r="T15" s="62"/>
      <c r="U15" s="63">
        <v>0</v>
      </c>
      <c r="V15" s="64"/>
      <c r="W15"/>
    </row>
    <row r="16" hidden="1" spans="1:23">
      <c r="A16" s="31">
        <v>14</v>
      </c>
      <c r="B16" s="31">
        <v>514</v>
      </c>
      <c r="C16" s="32" t="s">
        <v>53</v>
      </c>
      <c r="D16" s="32" t="s">
        <v>27</v>
      </c>
      <c r="E16" s="33" t="s">
        <v>54</v>
      </c>
      <c r="F16" s="34">
        <v>200</v>
      </c>
      <c r="G16" s="33">
        <f t="shared" si="0"/>
        <v>600</v>
      </c>
      <c r="H16" s="30">
        <v>20000</v>
      </c>
      <c r="I16" s="30">
        <f t="shared" si="1"/>
        <v>5012.96</v>
      </c>
      <c r="J16" s="46">
        <v>0.250648</v>
      </c>
      <c r="K16" s="47">
        <f t="shared" si="2"/>
        <v>24000</v>
      </c>
      <c r="L16" s="47">
        <f t="shared" si="3"/>
        <v>5594.46336</v>
      </c>
      <c r="M16" s="48">
        <f t="shared" si="4"/>
        <v>0.23310264</v>
      </c>
      <c r="N16" s="40">
        <v>28764.56</v>
      </c>
      <c r="O16" s="40">
        <v>3399.7</v>
      </c>
      <c r="P16" s="52">
        <f t="shared" si="5"/>
        <v>1.438228</v>
      </c>
      <c r="Q16" s="65">
        <f t="shared" si="6"/>
        <v>0.678182151862373</v>
      </c>
      <c r="R16" s="65">
        <f t="shared" si="7"/>
        <v>1.19852333333333</v>
      </c>
      <c r="S16" s="65">
        <f t="shared" si="8"/>
        <v>0.607690100235101</v>
      </c>
      <c r="T16" s="69">
        <v>200</v>
      </c>
      <c r="U16" s="67">
        <v>200</v>
      </c>
      <c r="V16" s="70" t="s">
        <v>416</v>
      </c>
      <c r="W16" t="s">
        <v>366</v>
      </c>
    </row>
    <row r="17" customFormat="1" hidden="1" spans="1:22">
      <c r="A17" s="31">
        <v>15</v>
      </c>
      <c r="B17" s="31">
        <v>712</v>
      </c>
      <c r="C17" s="32" t="s">
        <v>166</v>
      </c>
      <c r="D17" s="32" t="s">
        <v>34</v>
      </c>
      <c r="E17" s="33" t="s">
        <v>54</v>
      </c>
      <c r="F17" s="34">
        <v>200</v>
      </c>
      <c r="G17" s="33">
        <f t="shared" si="0"/>
        <v>600</v>
      </c>
      <c r="H17" s="30">
        <v>18000</v>
      </c>
      <c r="I17" s="30">
        <f t="shared" si="1"/>
        <v>4681.7235</v>
      </c>
      <c r="J17" s="46">
        <v>0.26009575</v>
      </c>
      <c r="K17" s="47">
        <f t="shared" si="2"/>
        <v>21600</v>
      </c>
      <c r="L17" s="47">
        <f t="shared" si="3"/>
        <v>5224.803426</v>
      </c>
      <c r="M17" s="48">
        <f t="shared" si="4"/>
        <v>0.2418890475</v>
      </c>
      <c r="N17" s="40">
        <v>10321.42</v>
      </c>
      <c r="O17" s="40">
        <v>2753.86</v>
      </c>
      <c r="P17" s="51">
        <f t="shared" si="5"/>
        <v>0.573412222222222</v>
      </c>
      <c r="Q17" s="65">
        <f t="shared" si="6"/>
        <v>0.588215002445147</v>
      </c>
      <c r="R17" s="65">
        <f t="shared" si="7"/>
        <v>0.477843518518519</v>
      </c>
      <c r="S17" s="65">
        <f t="shared" si="8"/>
        <v>0.527074374950848</v>
      </c>
      <c r="T17" s="69"/>
      <c r="U17" s="67">
        <v>0</v>
      </c>
      <c r="V17" s="70"/>
    </row>
    <row r="18" hidden="1" spans="1:23">
      <c r="A18" s="31">
        <v>16</v>
      </c>
      <c r="B18" s="31">
        <v>581</v>
      </c>
      <c r="C18" s="32" t="s">
        <v>63</v>
      </c>
      <c r="D18" s="32" t="s">
        <v>41</v>
      </c>
      <c r="E18" s="33" t="s">
        <v>54</v>
      </c>
      <c r="F18" s="34">
        <v>200</v>
      </c>
      <c r="G18" s="33">
        <f t="shared" si="0"/>
        <v>600</v>
      </c>
      <c r="H18" s="30">
        <v>18000</v>
      </c>
      <c r="I18" s="30">
        <f t="shared" si="1"/>
        <v>4877.946</v>
      </c>
      <c r="J18" s="46">
        <v>0.270997</v>
      </c>
      <c r="K18" s="47">
        <f t="shared" si="2"/>
        <v>21600</v>
      </c>
      <c r="L18" s="47">
        <f t="shared" si="3"/>
        <v>5443.787736</v>
      </c>
      <c r="M18" s="48">
        <f t="shared" si="4"/>
        <v>0.25202721</v>
      </c>
      <c r="N18" s="40">
        <v>20681.66</v>
      </c>
      <c r="O18" s="40">
        <v>4039.52</v>
      </c>
      <c r="P18" s="51">
        <f t="shared" si="5"/>
        <v>1.14898111111111</v>
      </c>
      <c r="Q18" s="65">
        <f t="shared" si="6"/>
        <v>0.828119048468351</v>
      </c>
      <c r="R18" s="65">
        <f t="shared" si="7"/>
        <v>0.957484259259259</v>
      </c>
      <c r="S18" s="65">
        <f t="shared" si="8"/>
        <v>0.742042158125763</v>
      </c>
      <c r="T18" s="69"/>
      <c r="U18" s="67">
        <v>200</v>
      </c>
      <c r="V18" s="70"/>
      <c r="W18" t="s">
        <v>366</v>
      </c>
    </row>
    <row r="19" hidden="1" spans="1:23">
      <c r="A19" s="26">
        <v>17</v>
      </c>
      <c r="B19" s="26">
        <v>707</v>
      </c>
      <c r="C19" s="27" t="s">
        <v>116</v>
      </c>
      <c r="D19" s="27" t="s">
        <v>34</v>
      </c>
      <c r="E19" s="28" t="s">
        <v>60</v>
      </c>
      <c r="F19" s="29">
        <v>200</v>
      </c>
      <c r="G19" s="28">
        <f t="shared" si="0"/>
        <v>600</v>
      </c>
      <c r="H19" s="30">
        <v>18000</v>
      </c>
      <c r="I19" s="30">
        <f t="shared" si="1"/>
        <v>4552.362</v>
      </c>
      <c r="J19" s="46">
        <v>0.252909</v>
      </c>
      <c r="K19" s="47">
        <f t="shared" si="2"/>
        <v>21600</v>
      </c>
      <c r="L19" s="47">
        <f t="shared" si="3"/>
        <v>5080.435992</v>
      </c>
      <c r="M19" s="48">
        <f t="shared" si="4"/>
        <v>0.23520537</v>
      </c>
      <c r="N19" s="40">
        <v>18153.35</v>
      </c>
      <c r="O19" s="40">
        <v>4641.48</v>
      </c>
      <c r="P19" s="53">
        <f t="shared" si="5"/>
        <v>1.00851944444444</v>
      </c>
      <c r="Q19" s="61">
        <f t="shared" si="6"/>
        <v>1.0195762112064</v>
      </c>
      <c r="R19" s="61">
        <f t="shared" si="7"/>
        <v>0.84043287037037</v>
      </c>
      <c r="S19" s="61">
        <f t="shared" si="8"/>
        <v>0.913598755561292</v>
      </c>
      <c r="T19" s="62"/>
      <c r="U19" s="63">
        <v>200</v>
      </c>
      <c r="V19" s="64"/>
      <c r="W19" t="s">
        <v>366</v>
      </c>
    </row>
    <row r="20" customFormat="1" hidden="1" spans="1:22">
      <c r="A20" s="26">
        <v>18</v>
      </c>
      <c r="B20" s="26">
        <v>744</v>
      </c>
      <c r="C20" s="27" t="s">
        <v>170</v>
      </c>
      <c r="D20" s="27" t="s">
        <v>50</v>
      </c>
      <c r="E20" s="28" t="s">
        <v>60</v>
      </c>
      <c r="F20" s="29">
        <v>200</v>
      </c>
      <c r="G20" s="28">
        <f t="shared" si="0"/>
        <v>600</v>
      </c>
      <c r="H20" s="30">
        <v>17500</v>
      </c>
      <c r="I20" s="30">
        <f t="shared" si="1"/>
        <v>4010.44875</v>
      </c>
      <c r="J20" s="46">
        <v>0.2291685</v>
      </c>
      <c r="K20" s="47">
        <f t="shared" si="2"/>
        <v>21000</v>
      </c>
      <c r="L20" s="47">
        <f t="shared" si="3"/>
        <v>4475.660805</v>
      </c>
      <c r="M20" s="48">
        <f t="shared" si="4"/>
        <v>0.213126705</v>
      </c>
      <c r="N20" s="40">
        <v>13471.27</v>
      </c>
      <c r="O20" s="40">
        <v>2844.62</v>
      </c>
      <c r="P20" s="53">
        <f t="shared" si="5"/>
        <v>0.769786857142857</v>
      </c>
      <c r="Q20" s="61">
        <f t="shared" si="6"/>
        <v>0.709302169738486</v>
      </c>
      <c r="R20" s="61">
        <f t="shared" si="7"/>
        <v>0.641489047619048</v>
      </c>
      <c r="S20" s="61">
        <f t="shared" si="8"/>
        <v>0.635575420912622</v>
      </c>
      <c r="T20" s="62"/>
      <c r="U20" s="63">
        <v>0</v>
      </c>
      <c r="V20" s="64"/>
    </row>
    <row r="21" hidden="1" spans="1:23">
      <c r="A21" s="26">
        <v>19</v>
      </c>
      <c r="B21" s="26">
        <v>585</v>
      </c>
      <c r="C21" s="27" t="s">
        <v>59</v>
      </c>
      <c r="D21" s="27" t="s">
        <v>41</v>
      </c>
      <c r="E21" s="28" t="s">
        <v>60</v>
      </c>
      <c r="F21" s="29">
        <v>200</v>
      </c>
      <c r="G21" s="28">
        <f t="shared" si="0"/>
        <v>600</v>
      </c>
      <c r="H21" s="30">
        <v>17000</v>
      </c>
      <c r="I21" s="30">
        <f t="shared" si="1"/>
        <v>4027.6485</v>
      </c>
      <c r="J21" s="46">
        <v>0.2369205</v>
      </c>
      <c r="K21" s="47">
        <f t="shared" si="2"/>
        <v>20400</v>
      </c>
      <c r="L21" s="47">
        <f t="shared" si="3"/>
        <v>4494.855726</v>
      </c>
      <c r="M21" s="48">
        <f t="shared" si="4"/>
        <v>0.220336065</v>
      </c>
      <c r="N21" s="40">
        <v>22661.03</v>
      </c>
      <c r="O21" s="40">
        <v>4266.46</v>
      </c>
      <c r="P21" s="49">
        <f t="shared" si="5"/>
        <v>1.33300176470588</v>
      </c>
      <c r="Q21" s="61">
        <f t="shared" si="6"/>
        <v>1.05929303413642</v>
      </c>
      <c r="R21" s="61">
        <f t="shared" si="7"/>
        <v>1.11083480392157</v>
      </c>
      <c r="S21" s="61">
        <f t="shared" si="8"/>
        <v>0.949187306573853</v>
      </c>
      <c r="T21" s="62">
        <v>200</v>
      </c>
      <c r="U21" s="63">
        <v>200</v>
      </c>
      <c r="V21" s="64" t="s">
        <v>372</v>
      </c>
      <c r="W21" t="s">
        <v>366</v>
      </c>
    </row>
    <row r="22" hidden="1" spans="1:23">
      <c r="A22" s="31">
        <v>20</v>
      </c>
      <c r="B22" s="31">
        <v>373</v>
      </c>
      <c r="C22" s="32" t="s">
        <v>94</v>
      </c>
      <c r="D22" s="32" t="s">
        <v>50</v>
      </c>
      <c r="E22" s="33" t="s">
        <v>95</v>
      </c>
      <c r="F22" s="34">
        <v>200</v>
      </c>
      <c r="G22" s="33">
        <f t="shared" si="0"/>
        <v>600</v>
      </c>
      <c r="H22" s="30">
        <v>16000</v>
      </c>
      <c r="I22" s="30">
        <f t="shared" si="1"/>
        <v>4031.04</v>
      </c>
      <c r="J22" s="46">
        <v>0.25194</v>
      </c>
      <c r="K22" s="47">
        <f t="shared" si="2"/>
        <v>19200</v>
      </c>
      <c r="L22" s="47">
        <f t="shared" si="3"/>
        <v>4498.64064</v>
      </c>
      <c r="M22" s="48">
        <f t="shared" si="4"/>
        <v>0.2343042</v>
      </c>
      <c r="N22" s="40">
        <v>17005.84</v>
      </c>
      <c r="O22" s="40">
        <v>3488.74</v>
      </c>
      <c r="P22" s="52">
        <f t="shared" si="5"/>
        <v>1.062865</v>
      </c>
      <c r="Q22" s="65">
        <f t="shared" si="6"/>
        <v>0.865468960863698</v>
      </c>
      <c r="R22" s="65">
        <f t="shared" si="7"/>
        <v>0.885720833333333</v>
      </c>
      <c r="S22" s="65">
        <f t="shared" si="8"/>
        <v>0.775509821562453</v>
      </c>
      <c r="T22" s="69">
        <v>200</v>
      </c>
      <c r="U22" s="67">
        <v>200</v>
      </c>
      <c r="V22" s="70" t="s">
        <v>399</v>
      </c>
      <c r="W22" t="s">
        <v>366</v>
      </c>
    </row>
    <row r="23" customFormat="1" hidden="1" spans="1:23">
      <c r="A23" s="31">
        <v>21</v>
      </c>
      <c r="B23" s="31">
        <v>578</v>
      </c>
      <c r="C23" s="32" t="s">
        <v>125</v>
      </c>
      <c r="D23" s="32" t="s">
        <v>50</v>
      </c>
      <c r="E23" s="33" t="s">
        <v>95</v>
      </c>
      <c r="F23" s="34">
        <v>200</v>
      </c>
      <c r="G23" s="33">
        <f t="shared" si="0"/>
        <v>600</v>
      </c>
      <c r="H23" s="30">
        <v>16500</v>
      </c>
      <c r="I23" s="30">
        <f t="shared" si="1"/>
        <v>4238.284875</v>
      </c>
      <c r="J23" s="46">
        <v>0.25686575</v>
      </c>
      <c r="K23" s="47">
        <f t="shared" si="2"/>
        <v>19800</v>
      </c>
      <c r="L23" s="47">
        <f t="shared" si="3"/>
        <v>4729.9259205</v>
      </c>
      <c r="M23" s="48">
        <f t="shared" si="4"/>
        <v>0.2388851475</v>
      </c>
      <c r="N23" s="40">
        <v>16849.21</v>
      </c>
      <c r="O23" s="40">
        <v>3646.67</v>
      </c>
      <c r="P23" s="51">
        <f t="shared" si="5"/>
        <v>1.02116424242424</v>
      </c>
      <c r="Q23" s="65">
        <f t="shared" si="6"/>
        <v>0.860411724919741</v>
      </c>
      <c r="R23" s="65">
        <f t="shared" si="7"/>
        <v>0.850970202020202</v>
      </c>
      <c r="S23" s="65">
        <f t="shared" si="8"/>
        <v>0.770978248135969</v>
      </c>
      <c r="T23" s="69"/>
      <c r="U23" s="67">
        <v>200</v>
      </c>
      <c r="V23" s="70"/>
      <c r="W23" t="s">
        <v>366</v>
      </c>
    </row>
    <row r="24" customFormat="1" hidden="1" spans="1:22">
      <c r="A24" s="31">
        <v>22</v>
      </c>
      <c r="B24" s="31">
        <v>387</v>
      </c>
      <c r="C24" s="32" t="s">
        <v>167</v>
      </c>
      <c r="D24" s="32" t="s">
        <v>34</v>
      </c>
      <c r="E24" s="33" t="s">
        <v>95</v>
      </c>
      <c r="F24" s="34">
        <v>200</v>
      </c>
      <c r="G24" s="33">
        <f t="shared" si="0"/>
        <v>600</v>
      </c>
      <c r="H24" s="30">
        <v>16141.122725</v>
      </c>
      <c r="I24" s="30">
        <f t="shared" si="1"/>
        <v>3439.66114685546</v>
      </c>
      <c r="J24" s="46">
        <v>0.21309925</v>
      </c>
      <c r="K24" s="47">
        <f t="shared" si="2"/>
        <v>19369.34727</v>
      </c>
      <c r="L24" s="47">
        <f t="shared" si="3"/>
        <v>3838.66183989069</v>
      </c>
      <c r="M24" s="48">
        <f t="shared" si="4"/>
        <v>0.1981823025</v>
      </c>
      <c r="N24" s="40">
        <v>9183.23</v>
      </c>
      <c r="O24" s="40">
        <v>1093.83</v>
      </c>
      <c r="P24" s="51">
        <f t="shared" si="5"/>
        <v>0.568933782144947</v>
      </c>
      <c r="Q24" s="65">
        <f t="shared" si="6"/>
        <v>0.318005161932878</v>
      </c>
      <c r="R24" s="65">
        <f t="shared" si="7"/>
        <v>0.474111485120789</v>
      </c>
      <c r="S24" s="65">
        <f t="shared" si="8"/>
        <v>0.284950861947024</v>
      </c>
      <c r="T24" s="69"/>
      <c r="U24" s="67">
        <v>0</v>
      </c>
      <c r="V24" s="70"/>
    </row>
    <row r="25" hidden="1" spans="1:23">
      <c r="A25" s="26">
        <v>23</v>
      </c>
      <c r="B25" s="26">
        <v>54</v>
      </c>
      <c r="C25" s="27" t="s">
        <v>81</v>
      </c>
      <c r="D25" s="27" t="s">
        <v>38</v>
      </c>
      <c r="E25" s="28" t="s">
        <v>82</v>
      </c>
      <c r="F25" s="29">
        <v>200</v>
      </c>
      <c r="G25" s="28">
        <f t="shared" si="0"/>
        <v>600</v>
      </c>
      <c r="H25" s="30">
        <v>16771.518025</v>
      </c>
      <c r="I25" s="30">
        <f t="shared" si="1"/>
        <v>4725.15298092992</v>
      </c>
      <c r="J25" s="46">
        <v>0.28173675</v>
      </c>
      <c r="K25" s="47">
        <f t="shared" si="2"/>
        <v>20125.82163</v>
      </c>
      <c r="L25" s="47">
        <f t="shared" si="3"/>
        <v>5273.27072671779</v>
      </c>
      <c r="M25" s="48">
        <f t="shared" si="4"/>
        <v>0.2620151775</v>
      </c>
      <c r="N25" s="40">
        <v>17755.81</v>
      </c>
      <c r="O25" s="40">
        <v>3320.71</v>
      </c>
      <c r="P25" s="49">
        <f t="shared" si="5"/>
        <v>1.05868830558646</v>
      </c>
      <c r="Q25" s="61">
        <f t="shared" si="6"/>
        <v>0.702773013572669</v>
      </c>
      <c r="R25" s="61">
        <f t="shared" si="7"/>
        <v>0.882240254655382</v>
      </c>
      <c r="S25" s="61">
        <f t="shared" si="8"/>
        <v>0.629724922556155</v>
      </c>
      <c r="T25" s="62">
        <v>200</v>
      </c>
      <c r="U25" s="63">
        <v>200</v>
      </c>
      <c r="V25" s="64" t="s">
        <v>365</v>
      </c>
      <c r="W25" t="s">
        <v>366</v>
      </c>
    </row>
    <row r="26" customFormat="1" hidden="1" spans="1:23">
      <c r="A26" s="26">
        <v>24</v>
      </c>
      <c r="B26" s="26">
        <v>377</v>
      </c>
      <c r="C26" s="27" t="s">
        <v>159</v>
      </c>
      <c r="D26" s="27" t="s">
        <v>34</v>
      </c>
      <c r="E26" s="28" t="s">
        <v>82</v>
      </c>
      <c r="F26" s="29">
        <v>200</v>
      </c>
      <c r="G26" s="28">
        <f t="shared" si="0"/>
        <v>600</v>
      </c>
      <c r="H26" s="30">
        <v>14645.7737933333</v>
      </c>
      <c r="I26" s="30">
        <f t="shared" si="1"/>
        <v>3666.20332481616</v>
      </c>
      <c r="J26" s="46">
        <v>0.250325</v>
      </c>
      <c r="K26" s="47">
        <f t="shared" si="2"/>
        <v>17574.928552</v>
      </c>
      <c r="L26" s="47">
        <f t="shared" si="3"/>
        <v>4091.48291049483</v>
      </c>
      <c r="M26" s="48">
        <f t="shared" si="4"/>
        <v>0.23280225</v>
      </c>
      <c r="N26" s="40">
        <v>15045.66</v>
      </c>
      <c r="O26" s="40">
        <v>3746.94</v>
      </c>
      <c r="P26" s="53">
        <f t="shared" si="5"/>
        <v>1.02730386337448</v>
      </c>
      <c r="Q26" s="61">
        <f t="shared" si="6"/>
        <v>1.02202187604745</v>
      </c>
      <c r="R26" s="61">
        <f t="shared" si="7"/>
        <v>0.856086552812064</v>
      </c>
      <c r="S26" s="61">
        <f t="shared" si="8"/>
        <v>0.91579021151205</v>
      </c>
      <c r="T26" s="62"/>
      <c r="U26" s="63">
        <v>200</v>
      </c>
      <c r="V26" s="64"/>
      <c r="W26" t="s">
        <v>366</v>
      </c>
    </row>
    <row r="27" hidden="1" spans="1:23">
      <c r="A27" s="26">
        <v>25</v>
      </c>
      <c r="B27" s="26">
        <v>724</v>
      </c>
      <c r="C27" s="27" t="s">
        <v>98</v>
      </c>
      <c r="D27" s="27" t="s">
        <v>34</v>
      </c>
      <c r="E27" s="28" t="s">
        <v>82</v>
      </c>
      <c r="F27" s="29">
        <v>200</v>
      </c>
      <c r="G27" s="28">
        <f t="shared" si="0"/>
        <v>600</v>
      </c>
      <c r="H27" s="30">
        <v>14491.71086</v>
      </c>
      <c r="I27" s="30">
        <f t="shared" si="1"/>
        <v>3549.23374234918</v>
      </c>
      <c r="J27" s="46">
        <v>0.24491475</v>
      </c>
      <c r="K27" s="47">
        <f t="shared" si="2"/>
        <v>17390.053032</v>
      </c>
      <c r="L27" s="47">
        <f t="shared" si="3"/>
        <v>3960.94485646169</v>
      </c>
      <c r="M27" s="48">
        <f t="shared" si="4"/>
        <v>0.2277707175</v>
      </c>
      <c r="N27" s="40">
        <v>15121.38</v>
      </c>
      <c r="O27" s="40">
        <v>2969.61</v>
      </c>
      <c r="P27" s="53">
        <f t="shared" si="5"/>
        <v>1.04345029693754</v>
      </c>
      <c r="Q27" s="61">
        <f t="shared" si="6"/>
        <v>0.83669045646863</v>
      </c>
      <c r="R27" s="61">
        <f t="shared" si="7"/>
        <v>0.869541914114618</v>
      </c>
      <c r="S27" s="61">
        <f t="shared" si="8"/>
        <v>0.749722631244291</v>
      </c>
      <c r="T27" s="62"/>
      <c r="U27" s="63">
        <v>200</v>
      </c>
      <c r="V27" s="64"/>
      <c r="W27" t="s">
        <v>366</v>
      </c>
    </row>
    <row r="28" hidden="1" spans="1:23">
      <c r="A28" s="31">
        <v>26</v>
      </c>
      <c r="B28" s="31">
        <v>546</v>
      </c>
      <c r="C28" s="32" t="s">
        <v>35</v>
      </c>
      <c r="D28" s="32" t="s">
        <v>34</v>
      </c>
      <c r="E28" s="33" t="s">
        <v>36</v>
      </c>
      <c r="F28" s="34">
        <v>200</v>
      </c>
      <c r="G28" s="33">
        <f t="shared" si="0"/>
        <v>600</v>
      </c>
      <c r="H28" s="30">
        <v>14398.32734</v>
      </c>
      <c r="I28" s="30">
        <f t="shared" si="1"/>
        <v>4198.38307199775</v>
      </c>
      <c r="J28" s="46">
        <v>0.29158825</v>
      </c>
      <c r="K28" s="47">
        <f t="shared" si="2"/>
        <v>17277.992808</v>
      </c>
      <c r="L28" s="47">
        <f t="shared" si="3"/>
        <v>4685.39550834949</v>
      </c>
      <c r="M28" s="48">
        <f t="shared" si="4"/>
        <v>0.2711770725</v>
      </c>
      <c r="N28" s="40">
        <v>21640.36</v>
      </c>
      <c r="O28" s="40">
        <v>5314.4</v>
      </c>
      <c r="P28" s="52">
        <f t="shared" si="5"/>
        <v>1.50297735903537</v>
      </c>
      <c r="Q28" s="65">
        <f t="shared" si="6"/>
        <v>1.26582065258547</v>
      </c>
      <c r="R28" s="65">
        <f t="shared" si="7"/>
        <v>1.25248113252948</v>
      </c>
      <c r="S28" s="65">
        <f t="shared" si="8"/>
        <v>1.13424789658197</v>
      </c>
      <c r="T28" s="69">
        <v>200</v>
      </c>
      <c r="U28" s="67">
        <v>200</v>
      </c>
      <c r="V28" s="70" t="s">
        <v>376</v>
      </c>
      <c r="W28" t="s">
        <v>366</v>
      </c>
    </row>
    <row r="29" customFormat="1" hidden="1" spans="1:22">
      <c r="A29" s="31">
        <v>27</v>
      </c>
      <c r="B29" s="31">
        <v>511</v>
      </c>
      <c r="C29" s="32" t="s">
        <v>134</v>
      </c>
      <c r="D29" s="32" t="s">
        <v>50</v>
      </c>
      <c r="E29" s="33" t="s">
        <v>36</v>
      </c>
      <c r="F29" s="34">
        <v>200</v>
      </c>
      <c r="G29" s="33">
        <f t="shared" si="0"/>
        <v>600</v>
      </c>
      <c r="H29" s="30">
        <v>14388.6932666667</v>
      </c>
      <c r="I29" s="30">
        <f t="shared" si="1"/>
        <v>3720.36211406924</v>
      </c>
      <c r="J29" s="46">
        <v>0.2585615</v>
      </c>
      <c r="K29" s="47">
        <f t="shared" si="2"/>
        <v>17266.43192</v>
      </c>
      <c r="L29" s="47">
        <f t="shared" si="3"/>
        <v>4151.92411930127</v>
      </c>
      <c r="M29" s="48">
        <f t="shared" si="4"/>
        <v>0.240462195</v>
      </c>
      <c r="N29" s="40">
        <v>9411.27</v>
      </c>
      <c r="O29" s="40">
        <v>2220.69</v>
      </c>
      <c r="P29" s="51">
        <f t="shared" si="5"/>
        <v>0.654073988900885</v>
      </c>
      <c r="Q29" s="65">
        <f t="shared" si="6"/>
        <v>0.596901573532869</v>
      </c>
      <c r="R29" s="65">
        <f t="shared" si="7"/>
        <v>0.545061657417406</v>
      </c>
      <c r="S29" s="65">
        <f t="shared" si="8"/>
        <v>0.534858040800062</v>
      </c>
      <c r="T29" s="69"/>
      <c r="U29" s="67">
        <v>0</v>
      </c>
      <c r="V29" s="70"/>
    </row>
    <row r="30" hidden="1" spans="1:23">
      <c r="A30" s="31">
        <v>28</v>
      </c>
      <c r="B30" s="31">
        <v>748</v>
      </c>
      <c r="C30" s="32" t="s">
        <v>64</v>
      </c>
      <c r="D30" s="32" t="s">
        <v>27</v>
      </c>
      <c r="E30" s="33" t="s">
        <v>36</v>
      </c>
      <c r="F30" s="34">
        <v>200</v>
      </c>
      <c r="G30" s="33">
        <f t="shared" si="0"/>
        <v>600</v>
      </c>
      <c r="H30" s="30">
        <v>15532.48376</v>
      </c>
      <c r="I30" s="30">
        <f t="shared" si="1"/>
        <v>3964.67812910282</v>
      </c>
      <c r="J30" s="46">
        <v>0.25525075</v>
      </c>
      <c r="K30" s="47">
        <f t="shared" si="2"/>
        <v>18638.980512</v>
      </c>
      <c r="L30" s="47">
        <f t="shared" si="3"/>
        <v>4424.58079207875</v>
      </c>
      <c r="M30" s="48">
        <f t="shared" si="4"/>
        <v>0.2373831975</v>
      </c>
      <c r="N30" s="40">
        <v>15649.12</v>
      </c>
      <c r="O30" s="40">
        <v>3187.98</v>
      </c>
      <c r="P30" s="51">
        <f t="shared" si="5"/>
        <v>1.00750918151934</v>
      </c>
      <c r="Q30" s="65">
        <f t="shared" si="6"/>
        <v>0.804095539710665</v>
      </c>
      <c r="R30" s="65">
        <f t="shared" si="7"/>
        <v>0.839590984599448</v>
      </c>
      <c r="S30" s="65">
        <f t="shared" si="8"/>
        <v>0.720515716586617</v>
      </c>
      <c r="T30" s="69"/>
      <c r="U30" s="67">
        <v>200</v>
      </c>
      <c r="V30" s="70"/>
      <c r="W30" t="s">
        <v>366</v>
      </c>
    </row>
    <row r="31" customFormat="1" hidden="1" spans="1:22">
      <c r="A31" s="26">
        <v>29</v>
      </c>
      <c r="B31" s="26">
        <v>379</v>
      </c>
      <c r="C31" s="27" t="s">
        <v>152</v>
      </c>
      <c r="D31" s="27" t="s">
        <v>41</v>
      </c>
      <c r="E31" s="28" t="s">
        <v>84</v>
      </c>
      <c r="F31" s="29">
        <v>150</v>
      </c>
      <c r="G31" s="28">
        <f t="shared" si="0"/>
        <v>450</v>
      </c>
      <c r="H31" s="30">
        <v>14348.5961266667</v>
      </c>
      <c r="I31" s="30">
        <f t="shared" si="1"/>
        <v>2952.2380016578</v>
      </c>
      <c r="J31" s="46">
        <v>0.205751</v>
      </c>
      <c r="K31" s="47">
        <f t="shared" si="2"/>
        <v>17218.315352</v>
      </c>
      <c r="L31" s="47">
        <f t="shared" si="3"/>
        <v>3294.6976098501</v>
      </c>
      <c r="M31" s="48">
        <f t="shared" si="4"/>
        <v>0.19134843</v>
      </c>
      <c r="N31" s="40">
        <v>8442.41</v>
      </c>
      <c r="O31" s="40">
        <v>1175.42</v>
      </c>
      <c r="P31" s="53">
        <f t="shared" si="5"/>
        <v>0.588378815981159</v>
      </c>
      <c r="Q31" s="61">
        <f t="shared" si="6"/>
        <v>0.398145406752421</v>
      </c>
      <c r="R31" s="61">
        <f t="shared" si="7"/>
        <v>0.4903156799843</v>
      </c>
      <c r="S31" s="61">
        <f t="shared" si="8"/>
        <v>0.356761117161668</v>
      </c>
      <c r="T31" s="62"/>
      <c r="U31" s="63">
        <v>0</v>
      </c>
      <c r="V31" s="64"/>
    </row>
    <row r="32" customFormat="1" hidden="1" spans="1:23">
      <c r="A32" s="26">
        <v>30</v>
      </c>
      <c r="B32" s="26">
        <v>746</v>
      </c>
      <c r="C32" s="27" t="s">
        <v>83</v>
      </c>
      <c r="D32" s="27" t="s">
        <v>27</v>
      </c>
      <c r="E32" s="28" t="s">
        <v>84</v>
      </c>
      <c r="F32" s="29">
        <v>150</v>
      </c>
      <c r="G32" s="28">
        <f t="shared" si="0"/>
        <v>450</v>
      </c>
      <c r="H32" s="30">
        <v>14340.38926</v>
      </c>
      <c r="I32" s="30">
        <f t="shared" si="1"/>
        <v>3821.3552280585</v>
      </c>
      <c r="J32" s="46">
        <v>0.266475</v>
      </c>
      <c r="K32" s="47">
        <f t="shared" si="2"/>
        <v>17208.467112</v>
      </c>
      <c r="L32" s="47">
        <f t="shared" si="3"/>
        <v>4264.63243451329</v>
      </c>
      <c r="M32" s="48">
        <f t="shared" si="4"/>
        <v>0.24782175</v>
      </c>
      <c r="N32" s="40">
        <v>15201.77</v>
      </c>
      <c r="O32" s="40">
        <v>3114.74</v>
      </c>
      <c r="P32" s="49">
        <f t="shared" si="5"/>
        <v>1.06006676139557</v>
      </c>
      <c r="Q32" s="61">
        <f t="shared" si="6"/>
        <v>0.815087793233631</v>
      </c>
      <c r="R32" s="61">
        <f t="shared" si="7"/>
        <v>0.883388967829641</v>
      </c>
      <c r="S32" s="61">
        <f t="shared" si="8"/>
        <v>0.730365406123324</v>
      </c>
      <c r="T32" s="62">
        <v>300</v>
      </c>
      <c r="U32" s="63">
        <v>150</v>
      </c>
      <c r="V32" s="64" t="s">
        <v>417</v>
      </c>
      <c r="W32" t="s">
        <v>366</v>
      </c>
    </row>
    <row r="33" hidden="1" spans="1:23">
      <c r="A33" s="26">
        <v>31</v>
      </c>
      <c r="B33" s="26">
        <v>399</v>
      </c>
      <c r="C33" s="27" t="s">
        <v>135</v>
      </c>
      <c r="D33" s="27" t="s">
        <v>34</v>
      </c>
      <c r="E33" s="28" t="s">
        <v>84</v>
      </c>
      <c r="F33" s="29">
        <v>150</v>
      </c>
      <c r="G33" s="28">
        <f t="shared" si="0"/>
        <v>450</v>
      </c>
      <c r="H33" s="30">
        <v>14135.7675733333</v>
      </c>
      <c r="I33" s="30">
        <f t="shared" si="1"/>
        <v>3416.39945201917</v>
      </c>
      <c r="J33" s="46">
        <v>0.24168475</v>
      </c>
      <c r="K33" s="47">
        <f t="shared" si="2"/>
        <v>16962.921088</v>
      </c>
      <c r="L33" s="47">
        <f t="shared" si="3"/>
        <v>3812.70178845339</v>
      </c>
      <c r="M33" s="48">
        <f t="shared" si="4"/>
        <v>0.2247668175</v>
      </c>
      <c r="N33" s="40">
        <v>9993.59</v>
      </c>
      <c r="O33" s="40">
        <v>1891.79</v>
      </c>
      <c r="P33" s="53">
        <f t="shared" si="5"/>
        <v>0.706971867509523</v>
      </c>
      <c r="Q33" s="61">
        <f t="shared" si="6"/>
        <v>0.553737941528444</v>
      </c>
      <c r="R33" s="61">
        <f t="shared" si="7"/>
        <v>0.589143222924601</v>
      </c>
      <c r="S33" s="61">
        <f t="shared" si="8"/>
        <v>0.496180951190363</v>
      </c>
      <c r="T33" s="62"/>
      <c r="U33" s="63">
        <v>0</v>
      </c>
      <c r="V33" s="64"/>
      <c r="W33"/>
    </row>
    <row r="34" customFormat="1" hidden="1" spans="1:22">
      <c r="A34" s="31">
        <v>32</v>
      </c>
      <c r="B34" s="31">
        <v>357</v>
      </c>
      <c r="C34" s="32" t="s">
        <v>157</v>
      </c>
      <c r="D34" s="32" t="s">
        <v>41</v>
      </c>
      <c r="E34" s="33" t="s">
        <v>42</v>
      </c>
      <c r="F34" s="34">
        <v>150</v>
      </c>
      <c r="G34" s="33">
        <f t="shared" si="0"/>
        <v>450</v>
      </c>
      <c r="H34" s="30">
        <v>13856.8420466667</v>
      </c>
      <c r="I34" s="30">
        <f t="shared" si="1"/>
        <v>3390.38818566306</v>
      </c>
      <c r="J34" s="46">
        <v>0.2446725</v>
      </c>
      <c r="K34" s="47">
        <f t="shared" si="2"/>
        <v>16628.210456</v>
      </c>
      <c r="L34" s="47">
        <f t="shared" si="3"/>
        <v>3783.67321519997</v>
      </c>
      <c r="M34" s="48">
        <f t="shared" si="4"/>
        <v>0.227545425</v>
      </c>
      <c r="N34" s="40">
        <v>10427.62</v>
      </c>
      <c r="O34" s="40">
        <v>809.63</v>
      </c>
      <c r="P34" s="51">
        <f t="shared" si="5"/>
        <v>0.752524995585729</v>
      </c>
      <c r="Q34" s="65">
        <f t="shared" si="6"/>
        <v>0.238801563615542</v>
      </c>
      <c r="R34" s="65">
        <f t="shared" si="7"/>
        <v>0.627104162988109</v>
      </c>
      <c r="S34" s="65">
        <f t="shared" si="8"/>
        <v>0.213979895712852</v>
      </c>
      <c r="T34" s="69"/>
      <c r="U34" s="67">
        <v>0</v>
      </c>
      <c r="V34" s="70"/>
    </row>
    <row r="35" hidden="1" spans="1:23">
      <c r="A35" s="31">
        <v>33</v>
      </c>
      <c r="B35" s="31">
        <v>513</v>
      </c>
      <c r="C35" s="32" t="s">
        <v>40</v>
      </c>
      <c r="D35" s="32" t="s">
        <v>41</v>
      </c>
      <c r="E35" s="33" t="s">
        <v>42</v>
      </c>
      <c r="F35" s="34">
        <v>150</v>
      </c>
      <c r="G35" s="33">
        <f t="shared" si="0"/>
        <v>450</v>
      </c>
      <c r="H35" s="30">
        <v>13785.5451066667</v>
      </c>
      <c r="I35" s="30">
        <f t="shared" si="1"/>
        <v>3472.01705140624</v>
      </c>
      <c r="J35" s="46">
        <v>0.25185925</v>
      </c>
      <c r="K35" s="47">
        <f t="shared" si="2"/>
        <v>16542.654128</v>
      </c>
      <c r="L35" s="47">
        <f t="shared" si="3"/>
        <v>3874.77102936937</v>
      </c>
      <c r="M35" s="48">
        <f t="shared" si="4"/>
        <v>0.2342291025</v>
      </c>
      <c r="N35" s="40">
        <v>15060.62</v>
      </c>
      <c r="O35" s="40">
        <v>3311.22</v>
      </c>
      <c r="P35" s="51">
        <f t="shared" si="5"/>
        <v>1.0924936143959</v>
      </c>
      <c r="Q35" s="65">
        <f t="shared" si="6"/>
        <v>0.953687712639224</v>
      </c>
      <c r="R35" s="65">
        <f t="shared" si="7"/>
        <v>0.910411345329918</v>
      </c>
      <c r="S35" s="65">
        <f t="shared" si="8"/>
        <v>0.85455888229321</v>
      </c>
      <c r="T35" s="69"/>
      <c r="U35" s="67">
        <v>150</v>
      </c>
      <c r="V35" s="70"/>
      <c r="W35" t="s">
        <v>366</v>
      </c>
    </row>
    <row r="36" hidden="1" spans="1:23">
      <c r="A36" s="31">
        <v>34</v>
      </c>
      <c r="B36" s="31">
        <v>103198</v>
      </c>
      <c r="C36" s="32" t="s">
        <v>69</v>
      </c>
      <c r="D36" s="32" t="s">
        <v>41</v>
      </c>
      <c r="E36" s="33" t="s">
        <v>42</v>
      </c>
      <c r="F36" s="34">
        <v>150</v>
      </c>
      <c r="G36" s="33">
        <f t="shared" si="0"/>
        <v>450</v>
      </c>
      <c r="H36" s="30">
        <v>13263.0692466667</v>
      </c>
      <c r="I36" s="30">
        <f t="shared" si="1"/>
        <v>2808.14323085438</v>
      </c>
      <c r="J36" s="46">
        <v>0.2117265</v>
      </c>
      <c r="K36" s="47">
        <f t="shared" si="2"/>
        <v>15915.683096</v>
      </c>
      <c r="L36" s="47">
        <f t="shared" si="3"/>
        <v>3133.88784563349</v>
      </c>
      <c r="M36" s="48">
        <f t="shared" si="4"/>
        <v>0.196905645</v>
      </c>
      <c r="N36" s="40">
        <v>15193.95</v>
      </c>
      <c r="O36" s="40">
        <v>1961.27</v>
      </c>
      <c r="P36" s="52">
        <f t="shared" si="5"/>
        <v>1.14558325206804</v>
      </c>
      <c r="Q36" s="65">
        <f t="shared" si="6"/>
        <v>0.69842235198355</v>
      </c>
      <c r="R36" s="65">
        <f t="shared" si="7"/>
        <v>0.954652710056699</v>
      </c>
      <c r="S36" s="65">
        <f t="shared" si="8"/>
        <v>0.625826480271997</v>
      </c>
      <c r="T36" s="69">
        <v>150</v>
      </c>
      <c r="U36" s="67">
        <v>150</v>
      </c>
      <c r="V36" s="70" t="s">
        <v>401</v>
      </c>
      <c r="W36" t="s">
        <v>366</v>
      </c>
    </row>
    <row r="37" hidden="1" spans="1:23">
      <c r="A37" s="26">
        <v>35</v>
      </c>
      <c r="B37" s="26">
        <v>717</v>
      </c>
      <c r="C37" s="27" t="s">
        <v>26</v>
      </c>
      <c r="D37" s="27" t="s">
        <v>27</v>
      </c>
      <c r="E37" s="28" t="s">
        <v>28</v>
      </c>
      <c r="F37" s="29">
        <v>150</v>
      </c>
      <c r="G37" s="28">
        <f t="shared" si="0"/>
        <v>450</v>
      </c>
      <c r="H37" s="30">
        <v>9541.93369333333</v>
      </c>
      <c r="I37" s="30">
        <f t="shared" si="1"/>
        <v>2520.34195770464</v>
      </c>
      <c r="J37" s="46">
        <v>0.26413325</v>
      </c>
      <c r="K37" s="47">
        <f t="shared" si="2"/>
        <v>11450.320432</v>
      </c>
      <c r="L37" s="47">
        <f t="shared" si="3"/>
        <v>2812.70162479837</v>
      </c>
      <c r="M37" s="48">
        <f t="shared" si="4"/>
        <v>0.2456439225</v>
      </c>
      <c r="N37" s="40">
        <v>16889.48</v>
      </c>
      <c r="O37" s="40">
        <v>4000.54</v>
      </c>
      <c r="P37" s="49">
        <f t="shared" si="5"/>
        <v>1.77002697176571</v>
      </c>
      <c r="Q37" s="61">
        <f t="shared" si="6"/>
        <v>1.58730048030602</v>
      </c>
      <c r="R37" s="61">
        <f t="shared" si="7"/>
        <v>1.47502247647143</v>
      </c>
      <c r="S37" s="61">
        <f t="shared" si="8"/>
        <v>1.42231225833874</v>
      </c>
      <c r="T37" s="62">
        <v>150</v>
      </c>
      <c r="U37" s="63">
        <v>150</v>
      </c>
      <c r="V37" s="64" t="s">
        <v>365</v>
      </c>
      <c r="W37" t="s">
        <v>366</v>
      </c>
    </row>
    <row r="38" hidden="1" spans="1:23">
      <c r="A38" s="26">
        <v>36</v>
      </c>
      <c r="B38" s="26">
        <v>737</v>
      </c>
      <c r="C38" s="27" t="s">
        <v>33</v>
      </c>
      <c r="D38" s="27" t="s">
        <v>34</v>
      </c>
      <c r="E38" s="28" t="s">
        <v>28</v>
      </c>
      <c r="F38" s="29">
        <v>150</v>
      </c>
      <c r="G38" s="28">
        <f t="shared" si="0"/>
        <v>450</v>
      </c>
      <c r="H38" s="30">
        <v>13124.76384</v>
      </c>
      <c r="I38" s="30">
        <f t="shared" si="1"/>
        <v>3394.61845029624</v>
      </c>
      <c r="J38" s="46">
        <v>0.25864225</v>
      </c>
      <c r="K38" s="47">
        <f t="shared" si="2"/>
        <v>15749.716608</v>
      </c>
      <c r="L38" s="47">
        <f t="shared" si="3"/>
        <v>3788.3941905306</v>
      </c>
      <c r="M38" s="48">
        <f t="shared" si="4"/>
        <v>0.2405372925</v>
      </c>
      <c r="N38" s="40">
        <v>19008.25</v>
      </c>
      <c r="O38" s="40">
        <v>4583</v>
      </c>
      <c r="P38" s="53">
        <f t="shared" si="5"/>
        <v>1.4482736780428</v>
      </c>
      <c r="Q38" s="61">
        <f t="shared" si="6"/>
        <v>1.35007809186922</v>
      </c>
      <c r="R38" s="61">
        <f t="shared" si="7"/>
        <v>1.20689473170234</v>
      </c>
      <c r="S38" s="61">
        <f t="shared" si="8"/>
        <v>1.20974739414805</v>
      </c>
      <c r="T38" s="62"/>
      <c r="U38" s="63">
        <v>150</v>
      </c>
      <c r="V38" s="64"/>
      <c r="W38" t="s">
        <v>366</v>
      </c>
    </row>
    <row r="39" customFormat="1" hidden="1" spans="1:23">
      <c r="A39" s="26">
        <v>37</v>
      </c>
      <c r="B39" s="26">
        <v>105751</v>
      </c>
      <c r="C39" s="27" t="s">
        <v>153</v>
      </c>
      <c r="D39" s="27" t="s">
        <v>34</v>
      </c>
      <c r="E39" s="28" t="s">
        <v>28</v>
      </c>
      <c r="F39" s="29">
        <v>150</v>
      </c>
      <c r="G39" s="28">
        <f t="shared" si="0"/>
        <v>450</v>
      </c>
      <c r="H39" s="30">
        <v>12500</v>
      </c>
      <c r="I39" s="30">
        <f t="shared" si="1"/>
        <v>3182.559375</v>
      </c>
      <c r="J39" s="46">
        <v>0.25460475</v>
      </c>
      <c r="K39" s="47">
        <f t="shared" si="2"/>
        <v>15000</v>
      </c>
      <c r="L39" s="47">
        <f t="shared" si="3"/>
        <v>3551.7362625</v>
      </c>
      <c r="M39" s="48">
        <f t="shared" si="4"/>
        <v>0.2367824175</v>
      </c>
      <c r="N39" s="40">
        <v>14296.62</v>
      </c>
      <c r="O39" s="40">
        <v>4034.79</v>
      </c>
      <c r="P39" s="53">
        <f t="shared" si="5"/>
        <v>1.1437296</v>
      </c>
      <c r="Q39" s="61">
        <f t="shared" si="6"/>
        <v>1.26778153196278</v>
      </c>
      <c r="R39" s="61">
        <f t="shared" si="7"/>
        <v>0.953108</v>
      </c>
      <c r="S39" s="61">
        <f t="shared" si="8"/>
        <v>1.13600495695589</v>
      </c>
      <c r="T39" s="62"/>
      <c r="U39" s="63">
        <v>150</v>
      </c>
      <c r="V39" s="64"/>
      <c r="W39" t="s">
        <v>366</v>
      </c>
    </row>
    <row r="40" hidden="1" spans="1:23">
      <c r="A40" s="31">
        <v>38</v>
      </c>
      <c r="B40" s="31">
        <v>355</v>
      </c>
      <c r="C40" s="32" t="s">
        <v>100</v>
      </c>
      <c r="D40" s="32" t="s">
        <v>50</v>
      </c>
      <c r="E40" s="33" t="s">
        <v>68</v>
      </c>
      <c r="F40" s="34">
        <v>150</v>
      </c>
      <c r="G40" s="33">
        <f t="shared" si="0"/>
        <v>450</v>
      </c>
      <c r="H40" s="30">
        <v>12797.2807333333</v>
      </c>
      <c r="I40" s="30">
        <f t="shared" si="1"/>
        <v>2554.51639630359</v>
      </c>
      <c r="J40" s="46">
        <v>0.199614</v>
      </c>
      <c r="K40" s="47">
        <f t="shared" si="2"/>
        <v>15356.73688</v>
      </c>
      <c r="L40" s="47">
        <f t="shared" si="3"/>
        <v>2850.84029827481</v>
      </c>
      <c r="M40" s="48">
        <f t="shared" si="4"/>
        <v>0.18564102</v>
      </c>
      <c r="N40" s="40">
        <v>12983.14</v>
      </c>
      <c r="O40" s="40">
        <v>2528.81</v>
      </c>
      <c r="P40" s="51">
        <f t="shared" si="5"/>
        <v>1.01452334058614</v>
      </c>
      <c r="Q40" s="65">
        <f t="shared" si="6"/>
        <v>0.989936883419191</v>
      </c>
      <c r="R40" s="65">
        <f t="shared" si="7"/>
        <v>0.845436117155118</v>
      </c>
      <c r="S40" s="65">
        <f t="shared" si="8"/>
        <v>0.887040218117554</v>
      </c>
      <c r="T40" s="69"/>
      <c r="U40" s="67">
        <v>150</v>
      </c>
      <c r="V40" s="70"/>
      <c r="W40" t="s">
        <v>366</v>
      </c>
    </row>
    <row r="41" hidden="1" spans="1:23">
      <c r="A41" s="31">
        <v>40</v>
      </c>
      <c r="B41" s="31">
        <v>726</v>
      </c>
      <c r="C41" s="32" t="s">
        <v>67</v>
      </c>
      <c r="D41" s="32" t="s">
        <v>41</v>
      </c>
      <c r="E41" s="33" t="s">
        <v>68</v>
      </c>
      <c r="F41" s="34">
        <v>150</v>
      </c>
      <c r="G41" s="33">
        <f t="shared" si="0"/>
        <v>450</v>
      </c>
      <c r="H41" s="30">
        <v>12077.33978</v>
      </c>
      <c r="I41" s="30">
        <f t="shared" si="1"/>
        <v>2492.72669857266</v>
      </c>
      <c r="J41" s="46">
        <v>0.206397</v>
      </c>
      <c r="K41" s="47">
        <f t="shared" si="2"/>
        <v>14492.807736</v>
      </c>
      <c r="L41" s="47">
        <f t="shared" si="3"/>
        <v>2781.88299560709</v>
      </c>
      <c r="M41" s="48">
        <f t="shared" si="4"/>
        <v>0.19194921</v>
      </c>
      <c r="N41" s="40">
        <v>12259.74</v>
      </c>
      <c r="O41" s="40">
        <v>2657.63</v>
      </c>
      <c r="P41" s="52">
        <f t="shared" si="5"/>
        <v>1.01510268182585</v>
      </c>
      <c r="Q41" s="65">
        <f t="shared" si="6"/>
        <v>1.06615378313305</v>
      </c>
      <c r="R41" s="65">
        <f t="shared" si="7"/>
        <v>0.84591890152154</v>
      </c>
      <c r="S41" s="65">
        <f t="shared" si="8"/>
        <v>0.955334931122804</v>
      </c>
      <c r="T41" s="69">
        <v>150</v>
      </c>
      <c r="U41" s="67">
        <v>150</v>
      </c>
      <c r="V41" s="70" t="s">
        <v>365</v>
      </c>
      <c r="W41" t="s">
        <v>366</v>
      </c>
    </row>
    <row r="42" customFormat="1" hidden="1" spans="1:22">
      <c r="A42" s="26">
        <v>41</v>
      </c>
      <c r="B42" s="26">
        <v>598</v>
      </c>
      <c r="C42" s="27" t="s">
        <v>168</v>
      </c>
      <c r="D42" s="27" t="s">
        <v>34</v>
      </c>
      <c r="E42" s="28" t="s">
        <v>56</v>
      </c>
      <c r="F42" s="29">
        <v>150</v>
      </c>
      <c r="G42" s="28">
        <f t="shared" si="0"/>
        <v>450</v>
      </c>
      <c r="H42" s="30">
        <v>11764.46284</v>
      </c>
      <c r="I42" s="30">
        <f t="shared" si="1"/>
        <v>3129.23535304302</v>
      </c>
      <c r="J42" s="46">
        <v>0.2659905</v>
      </c>
      <c r="K42" s="47">
        <f t="shared" si="2"/>
        <v>14117.355408</v>
      </c>
      <c r="L42" s="47">
        <f t="shared" si="3"/>
        <v>3492.22665399601</v>
      </c>
      <c r="M42" s="48">
        <f t="shared" si="4"/>
        <v>0.247371165</v>
      </c>
      <c r="N42" s="40">
        <v>5577.6</v>
      </c>
      <c r="O42" s="40">
        <v>1567</v>
      </c>
      <c r="P42" s="53">
        <f t="shared" si="5"/>
        <v>0.474105794361963</v>
      </c>
      <c r="Q42" s="61">
        <f t="shared" si="6"/>
        <v>0.500761311697496</v>
      </c>
      <c r="R42" s="61">
        <f t="shared" si="7"/>
        <v>0.395088161968303</v>
      </c>
      <c r="S42" s="61">
        <f t="shared" si="8"/>
        <v>0.448710852775534</v>
      </c>
      <c r="T42" s="62"/>
      <c r="U42" s="63">
        <v>0</v>
      </c>
      <c r="V42" s="64"/>
    </row>
    <row r="43" hidden="1" spans="1:23">
      <c r="A43" s="26">
        <v>42</v>
      </c>
      <c r="B43" s="26">
        <v>549</v>
      </c>
      <c r="C43" s="27" t="s">
        <v>96</v>
      </c>
      <c r="D43" s="27" t="s">
        <v>27</v>
      </c>
      <c r="E43" s="28" t="s">
        <v>56</v>
      </c>
      <c r="F43" s="29">
        <v>150</v>
      </c>
      <c r="G43" s="28">
        <f t="shared" si="0"/>
        <v>450</v>
      </c>
      <c r="H43" s="30">
        <v>12493.01672</v>
      </c>
      <c r="I43" s="30">
        <f t="shared" si="1"/>
        <v>2923.53456820572</v>
      </c>
      <c r="J43" s="46">
        <v>0.2340135</v>
      </c>
      <c r="K43" s="47">
        <f t="shared" si="2"/>
        <v>14991.620064</v>
      </c>
      <c r="L43" s="47">
        <f t="shared" si="3"/>
        <v>3262.66457811758</v>
      </c>
      <c r="M43" s="48">
        <f t="shared" si="4"/>
        <v>0.217632555</v>
      </c>
      <c r="N43" s="40">
        <v>12563.22</v>
      </c>
      <c r="O43" s="40">
        <v>2573.95</v>
      </c>
      <c r="P43" s="53">
        <f t="shared" si="5"/>
        <v>1.00561940174847</v>
      </c>
      <c r="Q43" s="61">
        <f t="shared" si="6"/>
        <v>0.880424000452208</v>
      </c>
      <c r="R43" s="61">
        <f t="shared" si="7"/>
        <v>0.838016168123723</v>
      </c>
      <c r="S43" s="61">
        <f t="shared" si="8"/>
        <v>0.788910394670439</v>
      </c>
      <c r="T43" s="62"/>
      <c r="U43" s="63">
        <v>150</v>
      </c>
      <c r="V43" s="64"/>
      <c r="W43" t="s">
        <v>366</v>
      </c>
    </row>
    <row r="44" hidden="1" spans="1:23">
      <c r="A44" s="26">
        <v>43</v>
      </c>
      <c r="B44" s="26">
        <v>747</v>
      </c>
      <c r="C44" s="27" t="s">
        <v>55</v>
      </c>
      <c r="D44" s="27" t="s">
        <v>50</v>
      </c>
      <c r="E44" s="28" t="s">
        <v>56</v>
      </c>
      <c r="F44" s="29">
        <v>150</v>
      </c>
      <c r="G44" s="28">
        <f t="shared" si="0"/>
        <v>450</v>
      </c>
      <c r="H44" s="30">
        <v>12243.5845133333</v>
      </c>
      <c r="I44" s="30">
        <f t="shared" si="1"/>
        <v>2307.55449502018</v>
      </c>
      <c r="J44" s="46">
        <v>0.1884705</v>
      </c>
      <c r="K44" s="47">
        <f t="shared" si="2"/>
        <v>14692.301416</v>
      </c>
      <c r="L44" s="47">
        <f t="shared" si="3"/>
        <v>2575.23081644253</v>
      </c>
      <c r="M44" s="48">
        <f t="shared" si="4"/>
        <v>0.175277565</v>
      </c>
      <c r="N44" s="40">
        <v>15024.52</v>
      </c>
      <c r="O44" s="40">
        <v>3312.61</v>
      </c>
      <c r="P44" s="49">
        <f t="shared" si="5"/>
        <v>1.22713409489176</v>
      </c>
      <c r="Q44" s="61">
        <f t="shared" si="6"/>
        <v>1.43555006269572</v>
      </c>
      <c r="R44" s="61">
        <f t="shared" si="7"/>
        <v>1.02261174574313</v>
      </c>
      <c r="S44" s="61">
        <f t="shared" si="8"/>
        <v>1.28633518162698</v>
      </c>
      <c r="T44" s="62">
        <v>150</v>
      </c>
      <c r="U44" s="63">
        <v>150</v>
      </c>
      <c r="V44" s="64" t="s">
        <v>402</v>
      </c>
      <c r="W44" t="s">
        <v>366</v>
      </c>
    </row>
    <row r="45" hidden="1" spans="1:23">
      <c r="A45" s="31">
        <v>44</v>
      </c>
      <c r="B45" s="31">
        <v>367</v>
      </c>
      <c r="C45" s="32" t="s">
        <v>137</v>
      </c>
      <c r="D45" s="32" t="s">
        <v>38</v>
      </c>
      <c r="E45" s="33" t="s">
        <v>92</v>
      </c>
      <c r="F45" s="34">
        <v>150</v>
      </c>
      <c r="G45" s="33">
        <f t="shared" si="0"/>
        <v>450</v>
      </c>
      <c r="H45" s="30">
        <v>11000</v>
      </c>
      <c r="I45" s="30">
        <f t="shared" si="1"/>
        <v>2405.381</v>
      </c>
      <c r="J45" s="46">
        <v>0.218671</v>
      </c>
      <c r="K45" s="47">
        <f t="shared" si="2"/>
        <v>13200</v>
      </c>
      <c r="L45" s="47">
        <f t="shared" si="3"/>
        <v>2684.405196</v>
      </c>
      <c r="M45" s="48">
        <f t="shared" si="4"/>
        <v>0.20336403</v>
      </c>
      <c r="N45" s="40">
        <v>6606.61</v>
      </c>
      <c r="O45" s="40">
        <v>1010.73</v>
      </c>
      <c r="P45" s="51">
        <f t="shared" si="5"/>
        <v>0.600600909090909</v>
      </c>
      <c r="Q45" s="65">
        <f t="shared" si="6"/>
        <v>0.420195386926229</v>
      </c>
      <c r="R45" s="65">
        <f t="shared" si="7"/>
        <v>0.500500757575758</v>
      </c>
      <c r="S45" s="65">
        <f t="shared" si="8"/>
        <v>0.376519163912392</v>
      </c>
      <c r="T45" s="69"/>
      <c r="U45" s="67">
        <v>0</v>
      </c>
      <c r="V45" s="70"/>
      <c r="W45"/>
    </row>
    <row r="46" customFormat="1" hidden="1" spans="1:23">
      <c r="A46" s="31">
        <v>45</v>
      </c>
      <c r="B46" s="31">
        <v>572</v>
      </c>
      <c r="C46" s="32" t="s">
        <v>91</v>
      </c>
      <c r="D46" s="32" t="s">
        <v>50</v>
      </c>
      <c r="E46" s="33" t="s">
        <v>92</v>
      </c>
      <c r="F46" s="34">
        <v>150</v>
      </c>
      <c r="G46" s="33">
        <f t="shared" si="0"/>
        <v>450</v>
      </c>
      <c r="H46" s="30">
        <v>12792.3827416667</v>
      </c>
      <c r="I46" s="30">
        <f t="shared" si="1"/>
        <v>2726.04716796212</v>
      </c>
      <c r="J46" s="46">
        <v>0.21309925</v>
      </c>
      <c r="K46" s="47">
        <f t="shared" si="2"/>
        <v>15350.85929</v>
      </c>
      <c r="L46" s="47">
        <f t="shared" si="3"/>
        <v>3042.26863944572</v>
      </c>
      <c r="M46" s="48">
        <f t="shared" si="4"/>
        <v>0.1981823025</v>
      </c>
      <c r="N46" s="40">
        <v>16151.88</v>
      </c>
      <c r="O46" s="40">
        <v>5989.23</v>
      </c>
      <c r="P46" s="52">
        <f t="shared" si="5"/>
        <v>1.26261700624317</v>
      </c>
      <c r="Q46" s="65">
        <f t="shared" si="6"/>
        <v>2.19703828693371</v>
      </c>
      <c r="R46" s="65">
        <f t="shared" si="7"/>
        <v>1.05218083853598</v>
      </c>
      <c r="S46" s="65">
        <f t="shared" si="8"/>
        <v>1.96867230011982</v>
      </c>
      <c r="T46" s="69">
        <v>150</v>
      </c>
      <c r="U46" s="67">
        <v>150</v>
      </c>
      <c r="V46" s="70" t="s">
        <v>418</v>
      </c>
      <c r="W46" t="s">
        <v>366</v>
      </c>
    </row>
    <row r="47" hidden="1" spans="1:23">
      <c r="A47" s="31">
        <v>46</v>
      </c>
      <c r="B47" s="31">
        <v>311</v>
      </c>
      <c r="C47" s="32" t="s">
        <v>105</v>
      </c>
      <c r="D47" s="32" t="s">
        <v>41</v>
      </c>
      <c r="E47" s="33" t="s">
        <v>92</v>
      </c>
      <c r="F47" s="34">
        <v>150</v>
      </c>
      <c r="G47" s="33">
        <f t="shared" si="0"/>
        <v>450</v>
      </c>
      <c r="H47" s="30">
        <v>10194.25452</v>
      </c>
      <c r="I47" s="30">
        <f t="shared" si="1"/>
        <v>1888.38880441206</v>
      </c>
      <c r="J47" s="46">
        <v>0.1852405</v>
      </c>
      <c r="K47" s="47">
        <f t="shared" si="2"/>
        <v>12233.105424</v>
      </c>
      <c r="L47" s="47">
        <f t="shared" si="3"/>
        <v>2107.44190572386</v>
      </c>
      <c r="M47" s="48">
        <f t="shared" si="4"/>
        <v>0.172273665</v>
      </c>
      <c r="N47" s="40">
        <v>10473.01</v>
      </c>
      <c r="O47" s="40">
        <v>1313.82</v>
      </c>
      <c r="P47" s="51">
        <f t="shared" si="5"/>
        <v>1.02734437122922</v>
      </c>
      <c r="Q47" s="65">
        <f t="shared" si="6"/>
        <v>0.695735961222801</v>
      </c>
      <c r="R47" s="65">
        <f t="shared" si="7"/>
        <v>0.856120309357681</v>
      </c>
      <c r="S47" s="65">
        <f t="shared" si="8"/>
        <v>0.623419320092115</v>
      </c>
      <c r="T47" s="69"/>
      <c r="U47" s="67">
        <v>150</v>
      </c>
      <c r="V47" s="70"/>
      <c r="W47" t="s">
        <v>366</v>
      </c>
    </row>
    <row r="48" customFormat="1" spans="1:23">
      <c r="A48" s="26">
        <v>47</v>
      </c>
      <c r="B48" s="26">
        <v>103639</v>
      </c>
      <c r="C48" s="27" t="s">
        <v>143</v>
      </c>
      <c r="D48" s="27" t="s">
        <v>34</v>
      </c>
      <c r="E48" s="28" t="s">
        <v>39</v>
      </c>
      <c r="F48" s="29">
        <v>150</v>
      </c>
      <c r="G48" s="28">
        <f t="shared" si="0"/>
        <v>450</v>
      </c>
      <c r="H48" s="30">
        <v>11293.1488266667</v>
      </c>
      <c r="I48" s="30">
        <f t="shared" si="1"/>
        <v>3236.41035375659</v>
      </c>
      <c r="J48" s="46">
        <v>0.28658175</v>
      </c>
      <c r="K48" s="47">
        <f t="shared" si="2"/>
        <v>13551.778592</v>
      </c>
      <c r="L48" s="47">
        <f t="shared" si="3"/>
        <v>3611.83395479236</v>
      </c>
      <c r="M48" s="48">
        <f t="shared" si="4"/>
        <v>0.2665210275</v>
      </c>
      <c r="N48" s="40">
        <v>10746.85</v>
      </c>
      <c r="O48" s="40">
        <v>2741.58</v>
      </c>
      <c r="P48" s="53">
        <f t="shared" si="5"/>
        <v>0.951625641789408</v>
      </c>
      <c r="Q48" s="61">
        <f t="shared" si="6"/>
        <v>0.847105187640304</v>
      </c>
      <c r="R48" s="61">
        <f t="shared" si="7"/>
        <v>0.793021368157842</v>
      </c>
      <c r="S48" s="61">
        <f t="shared" si="8"/>
        <v>0.75905482763468</v>
      </c>
      <c r="T48" s="62"/>
      <c r="U48" s="63">
        <v>0</v>
      </c>
      <c r="V48" s="71"/>
      <c r="W48" s="19"/>
    </row>
    <row r="49" customFormat="1" spans="1:23">
      <c r="A49" s="26">
        <v>48</v>
      </c>
      <c r="B49" s="26">
        <v>391</v>
      </c>
      <c r="C49" s="27" t="s">
        <v>287</v>
      </c>
      <c r="D49" s="27" t="s">
        <v>50</v>
      </c>
      <c r="E49" s="28" t="s">
        <v>39</v>
      </c>
      <c r="F49" s="29">
        <v>150</v>
      </c>
      <c r="G49" s="28">
        <f t="shared" si="0"/>
        <v>450</v>
      </c>
      <c r="H49" s="30">
        <v>11286.54564</v>
      </c>
      <c r="I49" s="30">
        <f t="shared" si="1"/>
        <v>3029.45557486932</v>
      </c>
      <c r="J49" s="46">
        <v>0.268413</v>
      </c>
      <c r="K49" s="47">
        <f t="shared" si="2"/>
        <v>13543.854768</v>
      </c>
      <c r="L49" s="47">
        <f t="shared" si="3"/>
        <v>3380.87242155416</v>
      </c>
      <c r="M49" s="48">
        <f t="shared" si="4"/>
        <v>0.24962409</v>
      </c>
      <c r="N49" s="50">
        <v>8736.4</v>
      </c>
      <c r="O49" s="50">
        <v>2465.9</v>
      </c>
      <c r="P49" s="53">
        <f t="shared" si="5"/>
        <v>0.774054372228632</v>
      </c>
      <c r="Q49" s="61">
        <f t="shared" si="6"/>
        <v>0.813974636385407</v>
      </c>
      <c r="R49" s="61">
        <f t="shared" si="7"/>
        <v>0.645045310190526</v>
      </c>
      <c r="S49" s="61">
        <f t="shared" si="8"/>
        <v>0.729367953750365</v>
      </c>
      <c r="T49" s="62"/>
      <c r="U49" s="63">
        <v>0</v>
      </c>
      <c r="V49" s="71"/>
      <c r="W49" s="60" t="s">
        <v>367</v>
      </c>
    </row>
    <row r="50" customFormat="1" spans="1:23">
      <c r="A50" s="26">
        <v>49</v>
      </c>
      <c r="B50" s="26">
        <v>754</v>
      </c>
      <c r="C50" s="27" t="s">
        <v>37</v>
      </c>
      <c r="D50" s="27" t="s">
        <v>38</v>
      </c>
      <c r="E50" s="28" t="s">
        <v>39</v>
      </c>
      <c r="F50" s="29">
        <v>150</v>
      </c>
      <c r="G50" s="28">
        <f t="shared" si="0"/>
        <v>450</v>
      </c>
      <c r="H50" s="30">
        <v>12576.2401733333</v>
      </c>
      <c r="I50" s="30">
        <f t="shared" si="1"/>
        <v>3207.04814224147</v>
      </c>
      <c r="J50" s="46">
        <v>0.2550085</v>
      </c>
      <c r="K50" s="47">
        <f t="shared" si="2"/>
        <v>15091.488208</v>
      </c>
      <c r="L50" s="47">
        <f t="shared" si="3"/>
        <v>3579.06572674148</v>
      </c>
      <c r="M50" s="48">
        <f t="shared" si="4"/>
        <v>0.237157905</v>
      </c>
      <c r="N50" s="40">
        <v>18000.33</v>
      </c>
      <c r="O50" s="40">
        <v>3830.58</v>
      </c>
      <c r="P50" s="49">
        <f t="shared" si="5"/>
        <v>1.4312966158334</v>
      </c>
      <c r="Q50" s="61">
        <f t="shared" si="6"/>
        <v>1.19442547479899</v>
      </c>
      <c r="R50" s="61">
        <f t="shared" si="7"/>
        <v>1.19274717986116</v>
      </c>
      <c r="S50" s="61">
        <f t="shared" si="8"/>
        <v>1.07027372293817</v>
      </c>
      <c r="T50" s="62">
        <v>300</v>
      </c>
      <c r="U50" s="63">
        <v>150</v>
      </c>
      <c r="V50" s="71" t="s">
        <v>419</v>
      </c>
      <c r="W50" s="19"/>
    </row>
    <row r="51" customFormat="1" hidden="1" spans="1:23">
      <c r="A51" s="31">
        <v>50</v>
      </c>
      <c r="B51" s="31">
        <v>308</v>
      </c>
      <c r="C51" s="32" t="s">
        <v>109</v>
      </c>
      <c r="D51" s="32" t="s">
        <v>50</v>
      </c>
      <c r="E51" s="33" t="s">
        <v>48</v>
      </c>
      <c r="F51" s="34">
        <v>150</v>
      </c>
      <c r="G51" s="33">
        <f t="shared" si="0"/>
        <v>450</v>
      </c>
      <c r="H51" s="30">
        <v>11149.78566</v>
      </c>
      <c r="I51" s="30">
        <f t="shared" si="1"/>
        <v>3324.97479422218</v>
      </c>
      <c r="J51" s="46">
        <v>0.29820975</v>
      </c>
      <c r="K51" s="47">
        <f t="shared" si="2"/>
        <v>13379.742792</v>
      </c>
      <c r="L51" s="47">
        <f t="shared" si="3"/>
        <v>3710.67187035196</v>
      </c>
      <c r="M51" s="48">
        <f t="shared" si="4"/>
        <v>0.2773350675</v>
      </c>
      <c r="N51" s="40">
        <v>16055.06</v>
      </c>
      <c r="O51" s="40">
        <v>4171.2</v>
      </c>
      <c r="P51" s="52">
        <f t="shared" si="5"/>
        <v>1.43994337555723</v>
      </c>
      <c r="Q51" s="65">
        <f t="shared" si="6"/>
        <v>1.2545057506145</v>
      </c>
      <c r="R51" s="65">
        <f t="shared" si="7"/>
        <v>1.19995281296436</v>
      </c>
      <c r="S51" s="65">
        <f t="shared" si="8"/>
        <v>1.12410909553271</v>
      </c>
      <c r="T51" s="69">
        <v>150</v>
      </c>
      <c r="U51" s="67">
        <v>150</v>
      </c>
      <c r="V51" s="70" t="s">
        <v>420</v>
      </c>
      <c r="W51" t="s">
        <v>366</v>
      </c>
    </row>
    <row r="52" hidden="1" spans="1:23">
      <c r="A52" s="31">
        <v>51</v>
      </c>
      <c r="B52" s="31">
        <v>101453</v>
      </c>
      <c r="C52" s="32" t="s">
        <v>47</v>
      </c>
      <c r="D52" s="32" t="s">
        <v>38</v>
      </c>
      <c r="E52" s="33" t="s">
        <v>48</v>
      </c>
      <c r="F52" s="34">
        <v>150</v>
      </c>
      <c r="G52" s="33">
        <f t="shared" si="0"/>
        <v>450</v>
      </c>
      <c r="H52" s="30">
        <v>12000</v>
      </c>
      <c r="I52" s="30">
        <f t="shared" si="1"/>
        <v>3254.871</v>
      </c>
      <c r="J52" s="46">
        <v>0.27123925</v>
      </c>
      <c r="K52" s="47">
        <f t="shared" si="2"/>
        <v>14400</v>
      </c>
      <c r="L52" s="47">
        <f t="shared" si="3"/>
        <v>3632.436036</v>
      </c>
      <c r="M52" s="48">
        <f t="shared" si="4"/>
        <v>0.2522525025</v>
      </c>
      <c r="N52" s="40">
        <v>9696.35</v>
      </c>
      <c r="O52" s="40">
        <v>2641.36</v>
      </c>
      <c r="P52" s="51">
        <f t="shared" si="5"/>
        <v>0.808029166666667</v>
      </c>
      <c r="Q52" s="65">
        <f t="shared" si="6"/>
        <v>0.81150988779586</v>
      </c>
      <c r="R52" s="65">
        <f t="shared" si="7"/>
        <v>0.673357638888889</v>
      </c>
      <c r="S52" s="65">
        <f t="shared" si="8"/>
        <v>0.727159397666542</v>
      </c>
      <c r="T52" s="69"/>
      <c r="U52" s="67">
        <v>0</v>
      </c>
      <c r="V52" s="70"/>
      <c r="W52"/>
    </row>
    <row r="53" hidden="1" spans="1:23">
      <c r="A53" s="31">
        <v>52</v>
      </c>
      <c r="B53" s="31">
        <v>515</v>
      </c>
      <c r="C53" s="32" t="s">
        <v>78</v>
      </c>
      <c r="D53" s="32" t="s">
        <v>50</v>
      </c>
      <c r="E53" s="33" t="s">
        <v>48</v>
      </c>
      <c r="F53" s="34">
        <v>150</v>
      </c>
      <c r="G53" s="33">
        <f t="shared" si="0"/>
        <v>450</v>
      </c>
      <c r="H53" s="30">
        <v>10948.6454666667</v>
      </c>
      <c r="I53" s="30">
        <f t="shared" si="1"/>
        <v>2653.19346742144</v>
      </c>
      <c r="J53" s="46">
        <v>0.24233075</v>
      </c>
      <c r="K53" s="47">
        <f t="shared" si="2"/>
        <v>13138.37456</v>
      </c>
      <c r="L53" s="47">
        <f t="shared" si="3"/>
        <v>2960.96390964233</v>
      </c>
      <c r="M53" s="48">
        <f t="shared" si="4"/>
        <v>0.2253675975</v>
      </c>
      <c r="N53" s="40">
        <v>10969.12</v>
      </c>
      <c r="O53" s="40">
        <v>1074.99</v>
      </c>
      <c r="P53" s="51">
        <f t="shared" si="5"/>
        <v>1.00187005172426</v>
      </c>
      <c r="Q53" s="65">
        <f t="shared" si="6"/>
        <v>0.405168342678286</v>
      </c>
      <c r="R53" s="65">
        <f t="shared" si="7"/>
        <v>0.834891709770223</v>
      </c>
      <c r="S53" s="65">
        <f t="shared" si="8"/>
        <v>0.363054070500256</v>
      </c>
      <c r="T53" s="69"/>
      <c r="U53" s="67">
        <v>150</v>
      </c>
      <c r="V53" s="70"/>
      <c r="W53" t="s">
        <v>366</v>
      </c>
    </row>
    <row r="54" customFormat="1" hidden="1" spans="1:23">
      <c r="A54" s="26">
        <v>53</v>
      </c>
      <c r="B54" s="26">
        <v>716</v>
      </c>
      <c r="C54" s="27" t="s">
        <v>127</v>
      </c>
      <c r="D54" s="27" t="s">
        <v>27</v>
      </c>
      <c r="E54" s="28" t="s">
        <v>71</v>
      </c>
      <c r="F54" s="29">
        <v>150</v>
      </c>
      <c r="G54" s="28">
        <f t="shared" si="0"/>
        <v>450</v>
      </c>
      <c r="H54" s="30">
        <v>10908.6134333333</v>
      </c>
      <c r="I54" s="30">
        <f t="shared" si="1"/>
        <v>3013.45809935123</v>
      </c>
      <c r="J54" s="46">
        <v>0.27624575</v>
      </c>
      <c r="K54" s="47">
        <f t="shared" si="2"/>
        <v>13090.33612</v>
      </c>
      <c r="L54" s="47">
        <f t="shared" si="3"/>
        <v>3363.01923887598</v>
      </c>
      <c r="M54" s="48">
        <f t="shared" si="4"/>
        <v>0.2569085475</v>
      </c>
      <c r="N54" s="40">
        <v>11440.88</v>
      </c>
      <c r="O54" s="40">
        <v>2665.04</v>
      </c>
      <c r="P54" s="53">
        <f t="shared" si="5"/>
        <v>1.04879323755669</v>
      </c>
      <c r="Q54" s="61">
        <f t="shared" si="6"/>
        <v>0.884379311785937</v>
      </c>
      <c r="R54" s="61">
        <f t="shared" si="7"/>
        <v>0.87399436463057</v>
      </c>
      <c r="S54" s="61">
        <f t="shared" si="8"/>
        <v>0.792454580453347</v>
      </c>
      <c r="T54" s="62"/>
      <c r="U54" s="63">
        <v>150</v>
      </c>
      <c r="V54" s="64"/>
      <c r="W54" t="s">
        <v>366</v>
      </c>
    </row>
    <row r="55" customFormat="1" hidden="1" spans="1:23">
      <c r="A55" s="26">
        <v>54</v>
      </c>
      <c r="B55" s="26">
        <v>359</v>
      </c>
      <c r="C55" s="27" t="s">
        <v>90</v>
      </c>
      <c r="D55" s="27" t="s">
        <v>41</v>
      </c>
      <c r="E55" s="28" t="s">
        <v>71</v>
      </c>
      <c r="F55" s="29">
        <v>150</v>
      </c>
      <c r="G55" s="28">
        <f t="shared" si="0"/>
        <v>450</v>
      </c>
      <c r="H55" s="30">
        <v>11000</v>
      </c>
      <c r="I55" s="30">
        <f t="shared" si="1"/>
        <v>2959.649</v>
      </c>
      <c r="J55" s="46">
        <v>0.269059</v>
      </c>
      <c r="K55" s="47">
        <f t="shared" si="2"/>
        <v>13200</v>
      </c>
      <c r="L55" s="47">
        <f t="shared" si="3"/>
        <v>3302.968284</v>
      </c>
      <c r="M55" s="48">
        <f t="shared" si="4"/>
        <v>0.25022487</v>
      </c>
      <c r="N55" s="40">
        <v>15048.69</v>
      </c>
      <c r="O55" s="40">
        <v>4303.23</v>
      </c>
      <c r="P55" s="49">
        <f t="shared" si="5"/>
        <v>1.36806272727273</v>
      </c>
      <c r="Q55" s="61">
        <f t="shared" si="6"/>
        <v>1.4539663318184</v>
      </c>
      <c r="R55" s="61">
        <f t="shared" si="7"/>
        <v>1.14005227272727</v>
      </c>
      <c r="S55" s="61">
        <f t="shared" si="8"/>
        <v>1.30283721489104</v>
      </c>
      <c r="T55" s="62">
        <v>150</v>
      </c>
      <c r="U55" s="63">
        <v>150</v>
      </c>
      <c r="V55" s="64" t="s">
        <v>365</v>
      </c>
      <c r="W55" t="s">
        <v>366</v>
      </c>
    </row>
    <row r="56" hidden="1" spans="1:23">
      <c r="A56" s="26">
        <v>55</v>
      </c>
      <c r="B56" s="26">
        <v>351</v>
      </c>
      <c r="C56" s="27" t="s">
        <v>70</v>
      </c>
      <c r="D56" s="27" t="s">
        <v>38</v>
      </c>
      <c r="E56" s="28" t="s">
        <v>71</v>
      </c>
      <c r="F56" s="29">
        <v>150</v>
      </c>
      <c r="G56" s="28">
        <f t="shared" si="0"/>
        <v>450</v>
      </c>
      <c r="H56" s="30">
        <v>12000</v>
      </c>
      <c r="I56" s="30">
        <f t="shared" si="1"/>
        <v>3241.305</v>
      </c>
      <c r="J56" s="46">
        <v>0.27010875</v>
      </c>
      <c r="K56" s="47">
        <f t="shared" si="2"/>
        <v>14400</v>
      </c>
      <c r="L56" s="47">
        <f t="shared" si="3"/>
        <v>3617.29638</v>
      </c>
      <c r="M56" s="48">
        <f t="shared" si="4"/>
        <v>0.2512011375</v>
      </c>
      <c r="N56" s="40">
        <v>12005.52</v>
      </c>
      <c r="O56" s="40">
        <v>2826.93</v>
      </c>
      <c r="P56" s="53">
        <f t="shared" si="5"/>
        <v>1.00046</v>
      </c>
      <c r="Q56" s="61">
        <f t="shared" si="6"/>
        <v>0.872157973408858</v>
      </c>
      <c r="R56" s="61">
        <f t="shared" si="7"/>
        <v>0.833716666666667</v>
      </c>
      <c r="S56" s="61">
        <f t="shared" si="8"/>
        <v>0.781503560402203</v>
      </c>
      <c r="T56" s="62"/>
      <c r="U56" s="63">
        <v>150</v>
      </c>
      <c r="V56" s="64"/>
      <c r="W56" t="s">
        <v>366</v>
      </c>
    </row>
    <row r="57" hidden="1" spans="1:23">
      <c r="A57" s="31">
        <v>56</v>
      </c>
      <c r="B57" s="31">
        <v>103199</v>
      </c>
      <c r="C57" s="32" t="s">
        <v>108</v>
      </c>
      <c r="D57" s="32" t="s">
        <v>41</v>
      </c>
      <c r="E57" s="33" t="s">
        <v>62</v>
      </c>
      <c r="F57" s="34">
        <v>150</v>
      </c>
      <c r="G57" s="33">
        <f t="shared" si="0"/>
        <v>450</v>
      </c>
      <c r="H57" s="30">
        <v>10892.5629266667</v>
      </c>
      <c r="I57" s="30">
        <f t="shared" si="1"/>
        <v>2607.05868855719</v>
      </c>
      <c r="J57" s="46">
        <v>0.239343</v>
      </c>
      <c r="K57" s="47">
        <f t="shared" si="2"/>
        <v>13071.075512</v>
      </c>
      <c r="L57" s="47">
        <f t="shared" si="3"/>
        <v>2909.47749642982</v>
      </c>
      <c r="M57" s="48">
        <f t="shared" si="4"/>
        <v>0.22258899</v>
      </c>
      <c r="N57" s="40">
        <v>10150.9</v>
      </c>
      <c r="O57" s="40">
        <v>1840.21</v>
      </c>
      <c r="P57" s="51">
        <f t="shared" si="5"/>
        <v>0.931911072567596</v>
      </c>
      <c r="Q57" s="65">
        <f t="shared" si="6"/>
        <v>0.705856760370215</v>
      </c>
      <c r="R57" s="65">
        <f t="shared" si="7"/>
        <v>0.776592560472999</v>
      </c>
      <c r="S57" s="65">
        <f t="shared" si="8"/>
        <v>0.632488136532452</v>
      </c>
      <c r="T57" s="69"/>
      <c r="U57" s="67">
        <v>0</v>
      </c>
      <c r="V57" s="70"/>
      <c r="W57"/>
    </row>
    <row r="58" hidden="1" spans="1:23">
      <c r="A58" s="31">
        <v>57</v>
      </c>
      <c r="B58" s="31">
        <v>539</v>
      </c>
      <c r="C58" s="32" t="s">
        <v>61</v>
      </c>
      <c r="D58" s="32" t="s">
        <v>27</v>
      </c>
      <c r="E58" s="33" t="s">
        <v>62</v>
      </c>
      <c r="F58" s="34">
        <v>150</v>
      </c>
      <c r="G58" s="33">
        <f t="shared" si="0"/>
        <v>450</v>
      </c>
      <c r="H58" s="30">
        <v>10006.681014</v>
      </c>
      <c r="I58" s="30">
        <f t="shared" si="1"/>
        <v>2244.73370844403</v>
      </c>
      <c r="J58" s="46">
        <v>0.2243235</v>
      </c>
      <c r="K58" s="47">
        <f t="shared" si="2"/>
        <v>12008.0172168</v>
      </c>
      <c r="L58" s="47">
        <f t="shared" si="3"/>
        <v>2505.12281862354</v>
      </c>
      <c r="M58" s="48">
        <f t="shared" si="4"/>
        <v>0.208620855</v>
      </c>
      <c r="N58" s="40">
        <v>12157.31</v>
      </c>
      <c r="O58" s="40">
        <v>2312.87</v>
      </c>
      <c r="P58" s="51">
        <f t="shared" si="5"/>
        <v>1.21491931070763</v>
      </c>
      <c r="Q58" s="65">
        <f t="shared" si="6"/>
        <v>1.03035384166044</v>
      </c>
      <c r="R58" s="65">
        <f t="shared" si="7"/>
        <v>1.01243275892302</v>
      </c>
      <c r="S58" s="65">
        <f t="shared" si="8"/>
        <v>0.92325613052011</v>
      </c>
      <c r="T58" s="69">
        <v>150</v>
      </c>
      <c r="U58" s="67">
        <v>150</v>
      </c>
      <c r="V58" s="70" t="s">
        <v>421</v>
      </c>
      <c r="W58" t="s">
        <v>366</v>
      </c>
    </row>
    <row r="59" hidden="1" spans="1:23">
      <c r="A59" s="31">
        <v>58</v>
      </c>
      <c r="B59" s="31">
        <v>52</v>
      </c>
      <c r="C59" s="32" t="s">
        <v>117</v>
      </c>
      <c r="D59" s="32" t="s">
        <v>38</v>
      </c>
      <c r="E59" s="33" t="s">
        <v>62</v>
      </c>
      <c r="F59" s="34">
        <v>150</v>
      </c>
      <c r="G59" s="33">
        <f t="shared" si="0"/>
        <v>450</v>
      </c>
      <c r="H59" s="30">
        <v>10612.85355</v>
      </c>
      <c r="I59" s="30">
        <f t="shared" si="1"/>
        <v>2530.68534005186</v>
      </c>
      <c r="J59" s="46">
        <v>0.23845475</v>
      </c>
      <c r="K59" s="47">
        <f t="shared" si="2"/>
        <v>12735.42426</v>
      </c>
      <c r="L59" s="47">
        <f t="shared" si="3"/>
        <v>2824.24483949788</v>
      </c>
      <c r="M59" s="48">
        <f t="shared" si="4"/>
        <v>0.2217629175</v>
      </c>
      <c r="N59" s="40">
        <v>10672.17</v>
      </c>
      <c r="O59" s="40">
        <v>2212.27</v>
      </c>
      <c r="P59" s="51">
        <f t="shared" si="5"/>
        <v>1.00558911415488</v>
      </c>
      <c r="Q59" s="65">
        <f t="shared" si="6"/>
        <v>0.87417821765019</v>
      </c>
      <c r="R59" s="65">
        <f t="shared" si="7"/>
        <v>0.837990928462402</v>
      </c>
      <c r="S59" s="65">
        <f t="shared" si="8"/>
        <v>0.783313815098735</v>
      </c>
      <c r="T59" s="69"/>
      <c r="U59" s="67">
        <v>150</v>
      </c>
      <c r="V59" s="70"/>
      <c r="W59" t="s">
        <v>366</v>
      </c>
    </row>
    <row r="60" hidden="1" spans="1:23">
      <c r="A60" s="26">
        <v>59</v>
      </c>
      <c r="B60" s="26">
        <v>108656</v>
      </c>
      <c r="C60" s="27" t="s">
        <v>114</v>
      </c>
      <c r="D60" s="27" t="s">
        <v>27</v>
      </c>
      <c r="E60" s="28" t="s">
        <v>115</v>
      </c>
      <c r="F60" s="29">
        <v>150</v>
      </c>
      <c r="G60" s="28">
        <f t="shared" si="0"/>
        <v>450</v>
      </c>
      <c r="H60" s="30">
        <v>9731.56028666667</v>
      </c>
      <c r="I60" s="30">
        <f t="shared" si="1"/>
        <v>1717.02433252911</v>
      </c>
      <c r="J60" s="46">
        <v>0.17643875</v>
      </c>
      <c r="K60" s="47">
        <f t="shared" si="2"/>
        <v>11677.872344</v>
      </c>
      <c r="L60" s="47">
        <f t="shared" si="3"/>
        <v>1916.19915510249</v>
      </c>
      <c r="M60" s="48">
        <f t="shared" si="4"/>
        <v>0.1640880375</v>
      </c>
      <c r="N60" s="40">
        <v>9913.25</v>
      </c>
      <c r="O60" s="40">
        <v>1068.29</v>
      </c>
      <c r="P60" s="53">
        <f t="shared" si="5"/>
        <v>1.0186701523683</v>
      </c>
      <c r="Q60" s="61">
        <f t="shared" si="6"/>
        <v>0.622175224754358</v>
      </c>
      <c r="R60" s="61">
        <f t="shared" si="7"/>
        <v>0.848891793640247</v>
      </c>
      <c r="S60" s="61">
        <f t="shared" si="8"/>
        <v>0.557504681679531</v>
      </c>
      <c r="T60" s="62">
        <v>300</v>
      </c>
      <c r="U60" s="63">
        <v>150</v>
      </c>
      <c r="V60" s="64" t="s">
        <v>380</v>
      </c>
      <c r="W60" t="s">
        <v>366</v>
      </c>
    </row>
    <row r="61" customFormat="1" hidden="1" spans="1:22">
      <c r="A61" s="26">
        <v>60</v>
      </c>
      <c r="B61" s="26">
        <v>591</v>
      </c>
      <c r="C61" s="27" t="s">
        <v>177</v>
      </c>
      <c r="D61" s="27" t="s">
        <v>27</v>
      </c>
      <c r="E61" s="28" t="s">
        <v>115</v>
      </c>
      <c r="F61" s="29">
        <v>150</v>
      </c>
      <c r="G61" s="28">
        <f t="shared" si="0"/>
        <v>450</v>
      </c>
      <c r="H61" s="30">
        <v>10440.38599</v>
      </c>
      <c r="I61" s="30">
        <f t="shared" si="1"/>
        <v>2651.42737553791</v>
      </c>
      <c r="J61" s="46">
        <v>0.25395875</v>
      </c>
      <c r="K61" s="47">
        <f t="shared" si="2"/>
        <v>12528.463188</v>
      </c>
      <c r="L61" s="47">
        <f t="shared" si="3"/>
        <v>2958.99295110031</v>
      </c>
      <c r="M61" s="48">
        <f t="shared" si="4"/>
        <v>0.2361816375</v>
      </c>
      <c r="N61" s="40">
        <v>5189.3</v>
      </c>
      <c r="O61" s="40">
        <v>944.71</v>
      </c>
      <c r="P61" s="53">
        <f t="shared" si="5"/>
        <v>0.497041010262495</v>
      </c>
      <c r="Q61" s="61">
        <f t="shared" si="6"/>
        <v>0.356302423636379</v>
      </c>
      <c r="R61" s="61">
        <f t="shared" si="7"/>
        <v>0.414200841885413</v>
      </c>
      <c r="S61" s="61">
        <f t="shared" si="8"/>
        <v>0.319267404692095</v>
      </c>
      <c r="T61" s="62"/>
      <c r="U61" s="63">
        <v>0</v>
      </c>
      <c r="V61" s="64"/>
    </row>
    <row r="62" customFormat="1" hidden="1" spans="1:22">
      <c r="A62" s="26">
        <v>61</v>
      </c>
      <c r="B62" s="26">
        <v>347</v>
      </c>
      <c r="C62" s="27" t="s">
        <v>163</v>
      </c>
      <c r="D62" s="27" t="s">
        <v>41</v>
      </c>
      <c r="E62" s="28" t="s">
        <v>115</v>
      </c>
      <c r="F62" s="29">
        <v>150</v>
      </c>
      <c r="G62" s="28">
        <f t="shared" si="0"/>
        <v>450</v>
      </c>
      <c r="H62" s="30">
        <v>9519.06754666667</v>
      </c>
      <c r="I62" s="30">
        <f t="shared" si="1"/>
        <v>2355.95731896557</v>
      </c>
      <c r="J62" s="46">
        <v>0.24749875</v>
      </c>
      <c r="K62" s="47">
        <f t="shared" si="2"/>
        <v>11422.881056</v>
      </c>
      <c r="L62" s="47">
        <f t="shared" si="3"/>
        <v>2629.24836796557</v>
      </c>
      <c r="M62" s="48">
        <f t="shared" si="4"/>
        <v>0.2301738375</v>
      </c>
      <c r="N62" s="40">
        <v>7681.89</v>
      </c>
      <c r="O62" s="40">
        <v>1520.57</v>
      </c>
      <c r="P62" s="53">
        <f t="shared" si="5"/>
        <v>0.807000261563434</v>
      </c>
      <c r="Q62" s="61">
        <f t="shared" si="6"/>
        <v>0.645414918071452</v>
      </c>
      <c r="R62" s="61">
        <f t="shared" si="7"/>
        <v>0.672500217969529</v>
      </c>
      <c r="S62" s="61">
        <f t="shared" si="8"/>
        <v>0.578328779633918</v>
      </c>
      <c r="T62" s="62"/>
      <c r="U62" s="63">
        <v>0</v>
      </c>
      <c r="V62" s="64"/>
    </row>
    <row r="63" customFormat="1" hidden="1" spans="1:23">
      <c r="A63" s="31">
        <v>62</v>
      </c>
      <c r="B63" s="31">
        <v>106569</v>
      </c>
      <c r="C63" s="32" t="s">
        <v>112</v>
      </c>
      <c r="D63" s="32" t="s">
        <v>41</v>
      </c>
      <c r="E63" s="33" t="s">
        <v>30</v>
      </c>
      <c r="F63" s="34">
        <v>150</v>
      </c>
      <c r="G63" s="33">
        <f t="shared" si="0"/>
        <v>450</v>
      </c>
      <c r="H63" s="30">
        <v>9624.005958</v>
      </c>
      <c r="I63" s="30">
        <f t="shared" si="1"/>
        <v>2165.88494684939</v>
      </c>
      <c r="J63" s="46">
        <v>0.22505025</v>
      </c>
      <c r="K63" s="47">
        <f t="shared" si="2"/>
        <v>11548.8071496</v>
      </c>
      <c r="L63" s="47">
        <f t="shared" si="3"/>
        <v>2417.12760068392</v>
      </c>
      <c r="M63" s="48">
        <f t="shared" si="4"/>
        <v>0.2092967325</v>
      </c>
      <c r="N63" s="40">
        <v>11782.17</v>
      </c>
      <c r="O63" s="40">
        <v>3017.03</v>
      </c>
      <c r="P63" s="51">
        <f t="shared" si="5"/>
        <v>1.22424799521306</v>
      </c>
      <c r="Q63" s="65">
        <f t="shared" si="6"/>
        <v>1.39297796237456</v>
      </c>
      <c r="R63" s="65">
        <f t="shared" si="7"/>
        <v>1.02020666267755</v>
      </c>
      <c r="S63" s="65">
        <f t="shared" si="8"/>
        <v>1.24818813832846</v>
      </c>
      <c r="T63" s="69"/>
      <c r="U63" s="67">
        <v>150</v>
      </c>
      <c r="V63" s="70"/>
      <c r="W63" t="s">
        <v>366</v>
      </c>
    </row>
    <row r="64" hidden="1" spans="1:23">
      <c r="A64" s="31">
        <v>63</v>
      </c>
      <c r="B64" s="31">
        <v>721</v>
      </c>
      <c r="C64" s="32" t="s">
        <v>29</v>
      </c>
      <c r="D64" s="32" t="s">
        <v>27</v>
      </c>
      <c r="E64" s="33" t="s">
        <v>30</v>
      </c>
      <c r="F64" s="34">
        <v>150</v>
      </c>
      <c r="G64" s="33">
        <f t="shared" si="0"/>
        <v>450</v>
      </c>
      <c r="H64" s="30">
        <v>9501.32598</v>
      </c>
      <c r="I64" s="30">
        <f t="shared" si="1"/>
        <v>2666.13145327537</v>
      </c>
      <c r="J64" s="46">
        <v>0.28060625</v>
      </c>
      <c r="K64" s="47">
        <f t="shared" si="2"/>
        <v>11401.591176</v>
      </c>
      <c r="L64" s="47">
        <f t="shared" si="3"/>
        <v>2975.40270185532</v>
      </c>
      <c r="M64" s="48">
        <f t="shared" si="4"/>
        <v>0.2609638125</v>
      </c>
      <c r="N64" s="40">
        <v>13163.08</v>
      </c>
      <c r="O64" s="40">
        <v>3563.03</v>
      </c>
      <c r="P64" s="52">
        <f t="shared" si="5"/>
        <v>1.38539399950153</v>
      </c>
      <c r="Q64" s="65">
        <f t="shared" si="6"/>
        <v>1.33640447308882</v>
      </c>
      <c r="R64" s="65">
        <f t="shared" si="7"/>
        <v>1.15449499958461</v>
      </c>
      <c r="S64" s="65">
        <f t="shared" si="8"/>
        <v>1.19749504757062</v>
      </c>
      <c r="T64" s="69">
        <v>150</v>
      </c>
      <c r="U64" s="67">
        <v>150</v>
      </c>
      <c r="V64" s="70" t="s">
        <v>365</v>
      </c>
      <c r="W64" t="s">
        <v>366</v>
      </c>
    </row>
    <row r="65" customFormat="1" hidden="1" spans="1:23">
      <c r="A65" s="31">
        <v>64</v>
      </c>
      <c r="B65" s="31">
        <v>102935</v>
      </c>
      <c r="C65" s="32" t="s">
        <v>141</v>
      </c>
      <c r="D65" s="32" t="s">
        <v>50</v>
      </c>
      <c r="E65" s="33" t="s">
        <v>30</v>
      </c>
      <c r="F65" s="34">
        <v>150</v>
      </c>
      <c r="G65" s="33">
        <f t="shared" si="0"/>
        <v>450</v>
      </c>
      <c r="H65" s="30">
        <v>9497.88903333333</v>
      </c>
      <c r="I65" s="30">
        <f t="shared" si="1"/>
        <v>2580.03507068177</v>
      </c>
      <c r="J65" s="46">
        <v>0.271643</v>
      </c>
      <c r="K65" s="47">
        <f t="shared" si="2"/>
        <v>11397.46684</v>
      </c>
      <c r="L65" s="47">
        <f t="shared" si="3"/>
        <v>2879.31913888085</v>
      </c>
      <c r="M65" s="48">
        <f t="shared" si="4"/>
        <v>0.25262799</v>
      </c>
      <c r="N65" s="40">
        <v>11848.52</v>
      </c>
      <c r="O65" s="40">
        <v>3110.87</v>
      </c>
      <c r="P65" s="51">
        <f t="shared" si="5"/>
        <v>1.24748983257406</v>
      </c>
      <c r="Q65" s="65">
        <f t="shared" si="6"/>
        <v>1.20574717582345</v>
      </c>
      <c r="R65" s="65">
        <f t="shared" si="7"/>
        <v>1.03957486047838</v>
      </c>
      <c r="S65" s="65">
        <f t="shared" si="8"/>
        <v>1.08041861632926</v>
      </c>
      <c r="T65" s="69"/>
      <c r="U65" s="67">
        <v>150</v>
      </c>
      <c r="V65" s="70"/>
      <c r="W65" t="s">
        <v>366</v>
      </c>
    </row>
    <row r="66" customFormat="1" hidden="1" spans="1:22">
      <c r="A66" s="26">
        <v>65</v>
      </c>
      <c r="B66" s="26">
        <v>704</v>
      </c>
      <c r="C66" s="27" t="s">
        <v>172</v>
      </c>
      <c r="D66" s="27" t="s">
        <v>38</v>
      </c>
      <c r="E66" s="28" t="s">
        <v>107</v>
      </c>
      <c r="F66" s="29">
        <v>150</v>
      </c>
      <c r="G66" s="28">
        <f t="shared" si="0"/>
        <v>450</v>
      </c>
      <c r="H66" s="30">
        <v>10212.78936</v>
      </c>
      <c r="I66" s="30">
        <f t="shared" si="1"/>
        <v>2362.7160524493</v>
      </c>
      <c r="J66" s="46">
        <v>0.23134875</v>
      </c>
      <c r="K66" s="47">
        <f t="shared" si="2"/>
        <v>12255.347232</v>
      </c>
      <c r="L66" s="47">
        <f t="shared" si="3"/>
        <v>2636.79111453342</v>
      </c>
      <c r="M66" s="48">
        <f t="shared" si="4"/>
        <v>0.2151543375</v>
      </c>
      <c r="N66" s="40">
        <v>6782.43</v>
      </c>
      <c r="O66" s="40">
        <v>1011.43</v>
      </c>
      <c r="P66" s="53">
        <f t="shared" si="5"/>
        <v>0.664111415688691</v>
      </c>
      <c r="Q66" s="61">
        <f t="shared" si="6"/>
        <v>0.428079370329543</v>
      </c>
      <c r="R66" s="61">
        <f t="shared" si="7"/>
        <v>0.553426179740576</v>
      </c>
      <c r="S66" s="61">
        <f t="shared" si="8"/>
        <v>0.383583665169841</v>
      </c>
      <c r="T66" s="62"/>
      <c r="U66" s="63">
        <v>0</v>
      </c>
      <c r="V66" s="64"/>
    </row>
    <row r="67" customFormat="1" hidden="1" spans="1:22">
      <c r="A67" s="26">
        <v>66</v>
      </c>
      <c r="B67" s="26">
        <v>106066</v>
      </c>
      <c r="C67" s="27" t="s">
        <v>154</v>
      </c>
      <c r="D67" s="27" t="s">
        <v>119</v>
      </c>
      <c r="E67" s="28" t="s">
        <v>107</v>
      </c>
      <c r="F67" s="29">
        <v>150</v>
      </c>
      <c r="G67" s="28">
        <f t="shared" ref="G67:G112" si="9">F67*3</f>
        <v>450</v>
      </c>
      <c r="H67" s="30">
        <v>10000</v>
      </c>
      <c r="I67" s="30">
        <f t="shared" ref="I67:I112" si="10">H67*J67</f>
        <v>2847.245</v>
      </c>
      <c r="J67" s="46">
        <v>0.2847245</v>
      </c>
      <c r="K67" s="47">
        <f t="shared" ref="K67:K112" si="11">H67*1.2</f>
        <v>12000</v>
      </c>
      <c r="L67" s="47">
        <f t="shared" ref="L67:L112" si="12">K67*M67</f>
        <v>3177.52542</v>
      </c>
      <c r="M67" s="48">
        <f t="shared" ref="M67:M113" si="13">J67*0.93</f>
        <v>0.264793785</v>
      </c>
      <c r="N67" s="40">
        <v>9172.73</v>
      </c>
      <c r="O67" s="40">
        <v>2765.8</v>
      </c>
      <c r="P67" s="53">
        <f t="shared" ref="P67:P113" si="14">N67/H67</f>
        <v>0.917273</v>
      </c>
      <c r="Q67" s="61">
        <f t="shared" ref="Q67:Q113" si="15">O67/I67</f>
        <v>0.971395155668023</v>
      </c>
      <c r="R67" s="61">
        <f t="shared" ref="R67:R113" si="16">N67/K67</f>
        <v>0.764394166666667</v>
      </c>
      <c r="S67" s="61">
        <f t="shared" ref="S67:S113" si="17">O67/L67</f>
        <v>0.870425766727619</v>
      </c>
      <c r="T67" s="62"/>
      <c r="U67" s="63">
        <v>0</v>
      </c>
      <c r="V67" s="64"/>
    </row>
    <row r="68" hidden="1" spans="1:23">
      <c r="A68" s="26">
        <v>67</v>
      </c>
      <c r="B68" s="26">
        <v>587</v>
      </c>
      <c r="C68" s="27" t="s">
        <v>106</v>
      </c>
      <c r="D68" s="27" t="s">
        <v>38</v>
      </c>
      <c r="E68" s="28" t="s">
        <v>107</v>
      </c>
      <c r="F68" s="29">
        <v>150</v>
      </c>
      <c r="G68" s="28">
        <f t="shared" si="9"/>
        <v>450</v>
      </c>
      <c r="H68" s="30">
        <v>10561.6677166667</v>
      </c>
      <c r="I68" s="30">
        <f t="shared" si="10"/>
        <v>2502.27559626653</v>
      </c>
      <c r="J68" s="46">
        <v>0.2369205</v>
      </c>
      <c r="K68" s="47">
        <f t="shared" si="11"/>
        <v>12674.00126</v>
      </c>
      <c r="L68" s="47">
        <f t="shared" si="12"/>
        <v>2792.53956543345</v>
      </c>
      <c r="M68" s="48">
        <f t="shared" si="13"/>
        <v>0.220336065</v>
      </c>
      <c r="N68" s="40">
        <v>11062.82</v>
      </c>
      <c r="O68" s="40">
        <v>2725.58</v>
      </c>
      <c r="P68" s="49">
        <f t="shared" si="14"/>
        <v>1.04745010890112</v>
      </c>
      <c r="Q68" s="61">
        <f t="shared" si="15"/>
        <v>1.08924053132542</v>
      </c>
      <c r="R68" s="61">
        <f t="shared" si="16"/>
        <v>0.872875090750938</v>
      </c>
      <c r="S68" s="61">
        <f t="shared" si="17"/>
        <v>0.976021981474394</v>
      </c>
      <c r="T68" s="62">
        <v>300</v>
      </c>
      <c r="U68" s="63">
        <v>150</v>
      </c>
      <c r="V68" s="64" t="s">
        <v>422</v>
      </c>
      <c r="W68" t="s">
        <v>366</v>
      </c>
    </row>
    <row r="69" customFormat="1" hidden="1" spans="1:23">
      <c r="A69" s="31">
        <v>68</v>
      </c>
      <c r="B69" s="31">
        <v>743</v>
      </c>
      <c r="C69" s="32" t="s">
        <v>113</v>
      </c>
      <c r="D69" s="32" t="s">
        <v>34</v>
      </c>
      <c r="E69" s="33" t="s">
        <v>80</v>
      </c>
      <c r="F69" s="34">
        <v>100</v>
      </c>
      <c r="G69" s="33">
        <f t="shared" si="9"/>
        <v>300</v>
      </c>
      <c r="H69" s="30">
        <v>9877.76416</v>
      </c>
      <c r="I69" s="30">
        <f t="shared" si="10"/>
        <v>2278.02972610752</v>
      </c>
      <c r="J69" s="46">
        <v>0.230622</v>
      </c>
      <c r="K69" s="47">
        <f t="shared" si="11"/>
        <v>11853.316992</v>
      </c>
      <c r="L69" s="47">
        <f t="shared" si="12"/>
        <v>2542.28117433599</v>
      </c>
      <c r="M69" s="48">
        <f t="shared" si="13"/>
        <v>0.21447846</v>
      </c>
      <c r="N69" s="40">
        <v>12502.91</v>
      </c>
      <c r="O69" s="40">
        <v>2023.87</v>
      </c>
      <c r="P69" s="52">
        <f t="shared" si="14"/>
        <v>1.26576316233896</v>
      </c>
      <c r="Q69" s="65">
        <f t="shared" si="15"/>
        <v>0.888430022139437</v>
      </c>
      <c r="R69" s="65">
        <f t="shared" si="16"/>
        <v>1.05480263528246</v>
      </c>
      <c r="S69" s="65">
        <f t="shared" si="17"/>
        <v>0.796084249228887</v>
      </c>
      <c r="T69" s="69">
        <v>100</v>
      </c>
      <c r="U69" s="67">
        <v>100</v>
      </c>
      <c r="V69" s="70" t="s">
        <v>423</v>
      </c>
      <c r="W69" t="s">
        <v>366</v>
      </c>
    </row>
    <row r="70" hidden="1" spans="1:23">
      <c r="A70" s="31">
        <v>69</v>
      </c>
      <c r="B70" s="31">
        <v>102564</v>
      </c>
      <c r="C70" s="32" t="s">
        <v>122</v>
      </c>
      <c r="D70" s="32" t="s">
        <v>27</v>
      </c>
      <c r="E70" s="33" t="s">
        <v>80</v>
      </c>
      <c r="F70" s="34">
        <v>100</v>
      </c>
      <c r="G70" s="33">
        <f t="shared" si="9"/>
        <v>300</v>
      </c>
      <c r="H70" s="30">
        <v>10408.030975</v>
      </c>
      <c r="I70" s="30">
        <f t="shared" si="10"/>
        <v>2718.85090148309</v>
      </c>
      <c r="J70" s="46">
        <v>0.26122625</v>
      </c>
      <c r="K70" s="47">
        <f t="shared" si="11"/>
        <v>12489.63717</v>
      </c>
      <c r="L70" s="47">
        <f t="shared" si="12"/>
        <v>3034.23760605513</v>
      </c>
      <c r="M70" s="48">
        <f t="shared" si="13"/>
        <v>0.2429404125</v>
      </c>
      <c r="N70" s="40">
        <v>9466.03</v>
      </c>
      <c r="O70" s="40">
        <v>1986.38</v>
      </c>
      <c r="P70" s="51">
        <f t="shared" si="14"/>
        <v>0.909492873602829</v>
      </c>
      <c r="Q70" s="65">
        <f t="shared" si="15"/>
        <v>0.730595414009816</v>
      </c>
      <c r="R70" s="65">
        <f t="shared" si="16"/>
        <v>0.757910728002357</v>
      </c>
      <c r="S70" s="65">
        <f t="shared" si="17"/>
        <v>0.654655388897684</v>
      </c>
      <c r="T70" s="69"/>
      <c r="U70" s="67">
        <v>0</v>
      </c>
      <c r="V70" s="70"/>
      <c r="W70"/>
    </row>
    <row r="71" customFormat="1" hidden="1" spans="1:23">
      <c r="A71" s="31">
        <v>70</v>
      </c>
      <c r="B71" s="31">
        <v>107658</v>
      </c>
      <c r="C71" s="32" t="s">
        <v>79</v>
      </c>
      <c r="D71" s="32" t="s">
        <v>41</v>
      </c>
      <c r="E71" s="33" t="s">
        <v>80</v>
      </c>
      <c r="F71" s="34">
        <v>100</v>
      </c>
      <c r="G71" s="33">
        <f t="shared" si="9"/>
        <v>300</v>
      </c>
      <c r="H71" s="30">
        <v>9247.76292666667</v>
      </c>
      <c r="I71" s="30">
        <f t="shared" si="10"/>
        <v>1957.99647729289</v>
      </c>
      <c r="J71" s="46">
        <v>0.2117265</v>
      </c>
      <c r="K71" s="47">
        <f t="shared" si="11"/>
        <v>11097.315512</v>
      </c>
      <c r="L71" s="47">
        <f t="shared" si="12"/>
        <v>2185.12406865887</v>
      </c>
      <c r="M71" s="48">
        <f t="shared" si="13"/>
        <v>0.196905645</v>
      </c>
      <c r="N71" s="40">
        <v>9273.7</v>
      </c>
      <c r="O71" s="40">
        <v>1865.08</v>
      </c>
      <c r="P71" s="51">
        <f t="shared" si="14"/>
        <v>1.00280468622942</v>
      </c>
      <c r="Q71" s="65">
        <f t="shared" si="15"/>
        <v>0.952545125402189</v>
      </c>
      <c r="R71" s="65">
        <f t="shared" si="16"/>
        <v>0.835670571857847</v>
      </c>
      <c r="S71" s="65">
        <f t="shared" si="17"/>
        <v>0.85353505860411</v>
      </c>
      <c r="T71" s="69"/>
      <c r="U71" s="67">
        <v>100</v>
      </c>
      <c r="V71" s="70"/>
      <c r="W71" t="s">
        <v>366</v>
      </c>
    </row>
    <row r="72" customFormat="1" hidden="1" spans="1:22">
      <c r="A72" s="26">
        <v>71</v>
      </c>
      <c r="B72" s="26">
        <v>105267</v>
      </c>
      <c r="C72" s="27" t="s">
        <v>140</v>
      </c>
      <c r="D72" s="27" t="s">
        <v>41</v>
      </c>
      <c r="E72" s="28" t="s">
        <v>111</v>
      </c>
      <c r="F72" s="29">
        <v>100</v>
      </c>
      <c r="G72" s="28">
        <f t="shared" si="9"/>
        <v>300</v>
      </c>
      <c r="H72" s="30">
        <v>9221.40500666667</v>
      </c>
      <c r="I72" s="30">
        <f t="shared" si="10"/>
        <v>2214.5250230535</v>
      </c>
      <c r="J72" s="46">
        <v>0.2401505</v>
      </c>
      <c r="K72" s="47">
        <f t="shared" si="11"/>
        <v>11065.686008</v>
      </c>
      <c r="L72" s="47">
        <f t="shared" si="12"/>
        <v>2471.40992572771</v>
      </c>
      <c r="M72" s="48">
        <f t="shared" si="13"/>
        <v>0.223339965</v>
      </c>
      <c r="N72" s="40">
        <v>7512.14</v>
      </c>
      <c r="O72" s="40">
        <v>1481.7</v>
      </c>
      <c r="P72" s="53">
        <f t="shared" si="14"/>
        <v>0.814641586023936</v>
      </c>
      <c r="Q72" s="61">
        <f t="shared" si="15"/>
        <v>0.669082527664084</v>
      </c>
      <c r="R72" s="61">
        <f t="shared" si="16"/>
        <v>0.67886798835328</v>
      </c>
      <c r="S72" s="61">
        <f t="shared" si="17"/>
        <v>0.599536315111186</v>
      </c>
      <c r="T72" s="62"/>
      <c r="U72" s="63">
        <v>0</v>
      </c>
      <c r="V72" s="64"/>
    </row>
    <row r="73" customFormat="1" hidden="1" spans="1:22">
      <c r="A73" s="26">
        <v>72</v>
      </c>
      <c r="B73" s="26">
        <v>102565</v>
      </c>
      <c r="C73" s="27" t="s">
        <v>155</v>
      </c>
      <c r="D73" s="27" t="s">
        <v>41</v>
      </c>
      <c r="E73" s="28" t="s">
        <v>111</v>
      </c>
      <c r="F73" s="29">
        <v>100</v>
      </c>
      <c r="G73" s="28">
        <f t="shared" si="9"/>
        <v>300</v>
      </c>
      <c r="H73" s="30">
        <v>9761.51106666667</v>
      </c>
      <c r="I73" s="30">
        <f t="shared" si="10"/>
        <v>2359.9966037882</v>
      </c>
      <c r="J73" s="46">
        <v>0.2417655</v>
      </c>
      <c r="K73" s="47">
        <f t="shared" si="11"/>
        <v>11713.81328</v>
      </c>
      <c r="L73" s="47">
        <f t="shared" si="12"/>
        <v>2633.75620982763</v>
      </c>
      <c r="M73" s="48">
        <f t="shared" si="13"/>
        <v>0.224841915</v>
      </c>
      <c r="N73" s="40">
        <v>9060.94</v>
      </c>
      <c r="O73" s="40">
        <v>2350.99</v>
      </c>
      <c r="P73" s="53">
        <f t="shared" si="14"/>
        <v>0.928231289000024</v>
      </c>
      <c r="Q73" s="61">
        <f t="shared" si="15"/>
        <v>0.996183636970603</v>
      </c>
      <c r="R73" s="61">
        <f t="shared" si="16"/>
        <v>0.773526074166687</v>
      </c>
      <c r="S73" s="61">
        <f t="shared" si="17"/>
        <v>0.892637667536383</v>
      </c>
      <c r="T73" s="62"/>
      <c r="U73" s="63">
        <v>0</v>
      </c>
      <c r="V73" s="64"/>
    </row>
    <row r="74" hidden="1" spans="1:23">
      <c r="A74" s="26">
        <v>73</v>
      </c>
      <c r="B74" s="26">
        <v>104428</v>
      </c>
      <c r="C74" s="27" t="s">
        <v>110</v>
      </c>
      <c r="D74" s="27" t="s">
        <v>38</v>
      </c>
      <c r="E74" s="28" t="s">
        <v>111</v>
      </c>
      <c r="F74" s="29">
        <v>100</v>
      </c>
      <c r="G74" s="28">
        <f t="shared" si="9"/>
        <v>300</v>
      </c>
      <c r="H74" s="30">
        <v>11249.9608333333</v>
      </c>
      <c r="I74" s="30">
        <f t="shared" si="10"/>
        <v>2618.10776007458</v>
      </c>
      <c r="J74" s="46">
        <v>0.2327215</v>
      </c>
      <c r="K74" s="47">
        <f t="shared" si="11"/>
        <v>13499.953</v>
      </c>
      <c r="L74" s="47">
        <f t="shared" si="12"/>
        <v>2921.80826024323</v>
      </c>
      <c r="M74" s="48">
        <f t="shared" si="13"/>
        <v>0.216430995</v>
      </c>
      <c r="N74" s="40">
        <v>11575.27</v>
      </c>
      <c r="O74" s="40">
        <v>2134.81</v>
      </c>
      <c r="P74" s="49">
        <f t="shared" si="14"/>
        <v>1.02891647104253</v>
      </c>
      <c r="Q74" s="61">
        <f t="shared" si="15"/>
        <v>0.815401883969508</v>
      </c>
      <c r="R74" s="61">
        <f t="shared" si="16"/>
        <v>0.857430392535441</v>
      </c>
      <c r="S74" s="61">
        <f t="shared" si="17"/>
        <v>0.730646849435043</v>
      </c>
      <c r="T74" s="62">
        <v>200</v>
      </c>
      <c r="U74" s="63">
        <v>100</v>
      </c>
      <c r="V74" s="64" t="s">
        <v>424</v>
      </c>
      <c r="W74" t="s">
        <v>366</v>
      </c>
    </row>
    <row r="75" customFormat="1" spans="1:23">
      <c r="A75" s="31">
        <v>74</v>
      </c>
      <c r="B75" s="31">
        <v>349</v>
      </c>
      <c r="C75" s="32" t="s">
        <v>385</v>
      </c>
      <c r="D75" s="32" t="s">
        <v>50</v>
      </c>
      <c r="E75" s="33" t="s">
        <v>145</v>
      </c>
      <c r="F75" s="34">
        <v>100</v>
      </c>
      <c r="G75" s="33">
        <f t="shared" si="9"/>
        <v>300</v>
      </c>
      <c r="H75" s="30">
        <v>9725.999492</v>
      </c>
      <c r="I75" s="30">
        <f t="shared" si="10"/>
        <v>2637.28743325148</v>
      </c>
      <c r="J75" s="46">
        <v>0.2711585</v>
      </c>
      <c r="K75" s="47">
        <f t="shared" si="11"/>
        <v>11671.1993904</v>
      </c>
      <c r="L75" s="47">
        <f t="shared" si="12"/>
        <v>2943.21277550865</v>
      </c>
      <c r="M75" s="48">
        <f t="shared" si="13"/>
        <v>0.252177405</v>
      </c>
      <c r="N75" s="50">
        <v>8451.9</v>
      </c>
      <c r="O75" s="50">
        <v>2032.25</v>
      </c>
      <c r="P75" s="51">
        <f t="shared" si="14"/>
        <v>0.869000662292035</v>
      </c>
      <c r="Q75" s="65">
        <f t="shared" si="15"/>
        <v>0.770583431436771</v>
      </c>
      <c r="R75" s="65">
        <f t="shared" si="16"/>
        <v>0.724167218576696</v>
      </c>
      <c r="S75" s="65">
        <f t="shared" si="17"/>
        <v>0.690486945731874</v>
      </c>
      <c r="T75" s="69"/>
      <c r="U75" s="67">
        <v>0</v>
      </c>
      <c r="V75" s="68"/>
      <c r="W75" s="60" t="s">
        <v>367</v>
      </c>
    </row>
    <row r="76" customFormat="1" spans="1:23">
      <c r="A76" s="31">
        <v>75</v>
      </c>
      <c r="B76" s="31">
        <v>102479</v>
      </c>
      <c r="C76" s="32" t="s">
        <v>149</v>
      </c>
      <c r="D76" s="32" t="s">
        <v>50</v>
      </c>
      <c r="E76" s="33" t="s">
        <v>145</v>
      </c>
      <c r="F76" s="34">
        <v>100</v>
      </c>
      <c r="G76" s="33">
        <f t="shared" si="9"/>
        <v>300</v>
      </c>
      <c r="H76" s="30">
        <v>9527.85009333333</v>
      </c>
      <c r="I76" s="30">
        <f t="shared" si="10"/>
        <v>2463.53521190741</v>
      </c>
      <c r="J76" s="46">
        <v>0.2585615</v>
      </c>
      <c r="K76" s="47">
        <f t="shared" si="11"/>
        <v>11433.420112</v>
      </c>
      <c r="L76" s="47">
        <f t="shared" si="12"/>
        <v>2749.30529648867</v>
      </c>
      <c r="M76" s="48">
        <f t="shared" si="13"/>
        <v>0.240462195</v>
      </c>
      <c r="N76" s="40">
        <v>6430.13</v>
      </c>
      <c r="O76" s="40">
        <v>1201.42</v>
      </c>
      <c r="P76" s="51">
        <f t="shared" si="14"/>
        <v>0.674877326680358</v>
      </c>
      <c r="Q76" s="65">
        <f t="shared" si="15"/>
        <v>0.487681277780394</v>
      </c>
      <c r="R76" s="65">
        <f t="shared" si="16"/>
        <v>0.562397772233632</v>
      </c>
      <c r="S76" s="65">
        <f t="shared" si="17"/>
        <v>0.436990392276339</v>
      </c>
      <c r="T76" s="69"/>
      <c r="U76" s="67">
        <v>0</v>
      </c>
      <c r="V76" s="68"/>
      <c r="W76" s="19"/>
    </row>
    <row r="77" customFormat="1" spans="1:23">
      <c r="A77" s="31">
        <v>76</v>
      </c>
      <c r="B77" s="31">
        <v>732</v>
      </c>
      <c r="C77" s="32" t="s">
        <v>144</v>
      </c>
      <c r="D77" s="32" t="s">
        <v>27</v>
      </c>
      <c r="E77" s="33" t="s">
        <v>145</v>
      </c>
      <c r="F77" s="34">
        <v>100</v>
      </c>
      <c r="G77" s="33">
        <f t="shared" si="9"/>
        <v>300</v>
      </c>
      <c r="H77" s="30">
        <v>9372.56384</v>
      </c>
      <c r="I77" s="30">
        <f t="shared" si="10"/>
        <v>2166.06042508896</v>
      </c>
      <c r="J77" s="46">
        <v>0.2311065</v>
      </c>
      <c r="K77" s="47">
        <f t="shared" si="11"/>
        <v>11247.076608</v>
      </c>
      <c r="L77" s="47">
        <f t="shared" si="12"/>
        <v>2417.32343439928</v>
      </c>
      <c r="M77" s="48">
        <f t="shared" si="13"/>
        <v>0.214929045</v>
      </c>
      <c r="N77" s="40">
        <v>9268.35</v>
      </c>
      <c r="O77" s="40">
        <v>2174.62</v>
      </c>
      <c r="P77" s="51">
        <f t="shared" si="14"/>
        <v>0.988880967707551</v>
      </c>
      <c r="Q77" s="65">
        <f t="shared" si="15"/>
        <v>1.00395167873061</v>
      </c>
      <c r="R77" s="65">
        <f t="shared" si="16"/>
        <v>0.824067473089626</v>
      </c>
      <c r="S77" s="65">
        <f t="shared" si="17"/>
        <v>0.899598278432446</v>
      </c>
      <c r="T77" s="69"/>
      <c r="U77" s="67">
        <v>0</v>
      </c>
      <c r="V77" s="68"/>
      <c r="W77" s="19"/>
    </row>
    <row r="78" customFormat="1" hidden="1" spans="1:22">
      <c r="A78" s="26">
        <v>77</v>
      </c>
      <c r="B78" s="26">
        <v>740</v>
      </c>
      <c r="C78" s="27" t="s">
        <v>148</v>
      </c>
      <c r="D78" s="27" t="s">
        <v>34</v>
      </c>
      <c r="E78" s="28" t="s">
        <v>86</v>
      </c>
      <c r="F78" s="29">
        <v>100</v>
      </c>
      <c r="G78" s="28">
        <f t="shared" si="9"/>
        <v>300</v>
      </c>
      <c r="H78" s="30">
        <v>7779.23408666667</v>
      </c>
      <c r="I78" s="30">
        <f t="shared" si="10"/>
        <v>2163.42833720426</v>
      </c>
      <c r="J78" s="46">
        <v>0.278103</v>
      </c>
      <c r="K78" s="47">
        <f t="shared" si="11"/>
        <v>9335.080904</v>
      </c>
      <c r="L78" s="47">
        <f t="shared" si="12"/>
        <v>2414.38602431996</v>
      </c>
      <c r="M78" s="48">
        <f t="shared" si="13"/>
        <v>0.25863579</v>
      </c>
      <c r="N78" s="40">
        <v>4009.96</v>
      </c>
      <c r="O78" s="40">
        <v>820.49</v>
      </c>
      <c r="P78" s="53">
        <f t="shared" si="14"/>
        <v>0.515469769301958</v>
      </c>
      <c r="Q78" s="61">
        <f t="shared" si="15"/>
        <v>0.37925453128727</v>
      </c>
      <c r="R78" s="61">
        <f t="shared" si="16"/>
        <v>0.429558141084966</v>
      </c>
      <c r="S78" s="61">
        <f t="shared" si="17"/>
        <v>0.339833809397195</v>
      </c>
      <c r="T78" s="62"/>
      <c r="U78" s="63">
        <v>0</v>
      </c>
      <c r="V78" s="64"/>
    </row>
    <row r="79" hidden="1" spans="1:23">
      <c r="A79" s="26">
        <v>78</v>
      </c>
      <c r="B79" s="26">
        <v>106399</v>
      </c>
      <c r="C79" s="27" t="s">
        <v>85</v>
      </c>
      <c r="D79" s="27" t="s">
        <v>41</v>
      </c>
      <c r="E79" s="28" t="s">
        <v>86</v>
      </c>
      <c r="F79" s="29">
        <v>100</v>
      </c>
      <c r="G79" s="28">
        <f t="shared" si="9"/>
        <v>300</v>
      </c>
      <c r="H79" s="30">
        <v>8550.49965333333</v>
      </c>
      <c r="I79" s="30">
        <f t="shared" si="10"/>
        <v>1990.57555792022</v>
      </c>
      <c r="J79" s="46">
        <v>0.23280225</v>
      </c>
      <c r="K79" s="47">
        <f t="shared" si="11"/>
        <v>10260.599584</v>
      </c>
      <c r="L79" s="47">
        <f t="shared" si="12"/>
        <v>2221.48232263896</v>
      </c>
      <c r="M79" s="48">
        <f t="shared" si="13"/>
        <v>0.2165060925</v>
      </c>
      <c r="N79" s="40">
        <v>6028.87</v>
      </c>
      <c r="O79" s="40">
        <v>1383.39</v>
      </c>
      <c r="P79" s="53">
        <f t="shared" si="14"/>
        <v>0.705089789419464</v>
      </c>
      <c r="Q79" s="61">
        <f t="shared" si="15"/>
        <v>0.694969851556594</v>
      </c>
      <c r="R79" s="61">
        <f t="shared" si="16"/>
        <v>0.58757482451622</v>
      </c>
      <c r="S79" s="61">
        <f t="shared" si="17"/>
        <v>0.622732841896591</v>
      </c>
      <c r="T79" s="62"/>
      <c r="U79" s="63">
        <v>0</v>
      </c>
      <c r="V79" s="64"/>
      <c r="W79"/>
    </row>
    <row r="80" customFormat="1" hidden="1" spans="1:22">
      <c r="A80" s="26">
        <v>79</v>
      </c>
      <c r="B80" s="26">
        <v>339</v>
      </c>
      <c r="C80" s="27" t="s">
        <v>176</v>
      </c>
      <c r="D80" s="27" t="s">
        <v>41</v>
      </c>
      <c r="E80" s="28" t="s">
        <v>86</v>
      </c>
      <c r="F80" s="29">
        <v>100</v>
      </c>
      <c r="G80" s="28">
        <f t="shared" si="9"/>
        <v>300</v>
      </c>
      <c r="H80" s="30">
        <v>8516.88062666667</v>
      </c>
      <c r="I80" s="30">
        <f t="shared" si="10"/>
        <v>2037.08028360707</v>
      </c>
      <c r="J80" s="46">
        <v>0.2391815</v>
      </c>
      <c r="K80" s="47">
        <f t="shared" si="11"/>
        <v>10220.256752</v>
      </c>
      <c r="L80" s="47">
        <f t="shared" si="12"/>
        <v>2273.3815965055</v>
      </c>
      <c r="M80" s="48">
        <f t="shared" si="13"/>
        <v>0.222438795</v>
      </c>
      <c r="N80" s="40">
        <v>5372.7</v>
      </c>
      <c r="O80" s="40">
        <v>1266.57</v>
      </c>
      <c r="P80" s="53">
        <f t="shared" si="14"/>
        <v>0.630829553155633</v>
      </c>
      <c r="Q80" s="61">
        <f t="shared" si="15"/>
        <v>0.621757527276872</v>
      </c>
      <c r="R80" s="61">
        <f t="shared" si="16"/>
        <v>0.525691294296361</v>
      </c>
      <c r="S80" s="61">
        <f t="shared" si="17"/>
        <v>0.557130400785725</v>
      </c>
      <c r="T80" s="62"/>
      <c r="U80" s="63">
        <v>0</v>
      </c>
      <c r="V80" s="64"/>
    </row>
    <row r="81" hidden="1" spans="1:23">
      <c r="A81" s="31">
        <v>80</v>
      </c>
      <c r="B81" s="31">
        <v>727</v>
      </c>
      <c r="C81" s="32" t="s">
        <v>128</v>
      </c>
      <c r="D81" s="32" t="s">
        <v>41</v>
      </c>
      <c r="E81" s="33" t="s">
        <v>89</v>
      </c>
      <c r="F81" s="34">
        <v>100</v>
      </c>
      <c r="G81" s="33">
        <f t="shared" si="9"/>
        <v>300</v>
      </c>
      <c r="H81" s="30">
        <v>7568.56776</v>
      </c>
      <c r="I81" s="30">
        <f t="shared" si="10"/>
        <v>1920.27052208004</v>
      </c>
      <c r="J81" s="46">
        <v>0.2537165</v>
      </c>
      <c r="K81" s="47">
        <f t="shared" si="11"/>
        <v>9082.281312</v>
      </c>
      <c r="L81" s="47">
        <f t="shared" si="12"/>
        <v>2143.02190264132</v>
      </c>
      <c r="M81" s="48">
        <f t="shared" si="13"/>
        <v>0.235956345</v>
      </c>
      <c r="N81" s="40">
        <v>6152.53</v>
      </c>
      <c r="O81" s="40">
        <v>1352.03</v>
      </c>
      <c r="P81" s="51">
        <f t="shared" si="14"/>
        <v>0.812905452537033</v>
      </c>
      <c r="Q81" s="65">
        <f t="shared" si="15"/>
        <v>0.704083088530401</v>
      </c>
      <c r="R81" s="65">
        <f t="shared" si="16"/>
        <v>0.677421210447528</v>
      </c>
      <c r="S81" s="65">
        <f t="shared" si="17"/>
        <v>0.630898824848031</v>
      </c>
      <c r="T81" s="69"/>
      <c r="U81" s="67">
        <v>0</v>
      </c>
      <c r="V81" s="70"/>
      <c r="W81"/>
    </row>
    <row r="82" hidden="1" spans="1:23">
      <c r="A82" s="31">
        <v>81</v>
      </c>
      <c r="B82" s="31">
        <v>106485</v>
      </c>
      <c r="C82" s="32" t="s">
        <v>88</v>
      </c>
      <c r="D82" s="32" t="s">
        <v>34</v>
      </c>
      <c r="E82" s="33" t="s">
        <v>89</v>
      </c>
      <c r="F82" s="34">
        <v>100</v>
      </c>
      <c r="G82" s="33">
        <f t="shared" si="9"/>
        <v>300</v>
      </c>
      <c r="H82" s="30">
        <v>7402.52691333333</v>
      </c>
      <c r="I82" s="30">
        <f t="shared" si="10"/>
        <v>1265.83210218</v>
      </c>
      <c r="J82" s="46">
        <v>0.171</v>
      </c>
      <c r="K82" s="47">
        <f t="shared" si="11"/>
        <v>8883.032296</v>
      </c>
      <c r="L82" s="47">
        <f t="shared" si="12"/>
        <v>1412.66862603288</v>
      </c>
      <c r="M82" s="48">
        <f t="shared" si="13"/>
        <v>0.15903</v>
      </c>
      <c r="N82" s="40">
        <v>7490.43</v>
      </c>
      <c r="O82" s="40">
        <v>1384.57</v>
      </c>
      <c r="P82" s="52">
        <f t="shared" si="14"/>
        <v>1.01187474057113</v>
      </c>
      <c r="Q82" s="65">
        <f t="shared" si="15"/>
        <v>1.0938022488255</v>
      </c>
      <c r="R82" s="65">
        <f t="shared" si="16"/>
        <v>0.843228950475945</v>
      </c>
      <c r="S82" s="65">
        <f t="shared" si="17"/>
        <v>0.980109541958338</v>
      </c>
      <c r="T82" s="69">
        <v>200</v>
      </c>
      <c r="U82" s="67">
        <v>100</v>
      </c>
      <c r="V82" s="70" t="s">
        <v>425</v>
      </c>
      <c r="W82" t="s">
        <v>366</v>
      </c>
    </row>
    <row r="83" hidden="1" spans="1:23">
      <c r="A83" s="31">
        <v>82</v>
      </c>
      <c r="B83" s="31">
        <v>56</v>
      </c>
      <c r="C83" s="32" t="s">
        <v>146</v>
      </c>
      <c r="D83" s="32" t="s">
        <v>38</v>
      </c>
      <c r="E83" s="33" t="s">
        <v>89</v>
      </c>
      <c r="F83" s="34">
        <v>100</v>
      </c>
      <c r="G83" s="33">
        <f t="shared" si="9"/>
        <v>300</v>
      </c>
      <c r="H83" s="30">
        <v>9124.30612333333</v>
      </c>
      <c r="I83" s="30">
        <f t="shared" si="10"/>
        <v>2478.55388826064</v>
      </c>
      <c r="J83" s="46">
        <v>0.271643</v>
      </c>
      <c r="K83" s="47">
        <f t="shared" si="11"/>
        <v>10949.167348</v>
      </c>
      <c r="L83" s="47">
        <f t="shared" si="12"/>
        <v>2766.06613929887</v>
      </c>
      <c r="M83" s="48">
        <f t="shared" si="13"/>
        <v>0.25262799</v>
      </c>
      <c r="N83" s="40">
        <v>5549.55</v>
      </c>
      <c r="O83" s="40">
        <v>1000.74</v>
      </c>
      <c r="P83" s="51">
        <f t="shared" si="14"/>
        <v>0.608216112544525</v>
      </c>
      <c r="Q83" s="65">
        <f t="shared" si="15"/>
        <v>0.403759629653355</v>
      </c>
      <c r="R83" s="65">
        <f t="shared" si="16"/>
        <v>0.50684676045377</v>
      </c>
      <c r="S83" s="65">
        <f t="shared" si="17"/>
        <v>0.361791782843509</v>
      </c>
      <c r="T83" s="69"/>
      <c r="U83" s="67">
        <v>0</v>
      </c>
      <c r="V83" s="70"/>
      <c r="W83"/>
    </row>
    <row r="84" hidden="1" spans="1:23">
      <c r="A84" s="26">
        <v>83</v>
      </c>
      <c r="B84" s="26">
        <v>329</v>
      </c>
      <c r="C84" s="27" t="s">
        <v>99</v>
      </c>
      <c r="D84" s="27" t="s">
        <v>38</v>
      </c>
      <c r="E84" s="28" t="s">
        <v>73</v>
      </c>
      <c r="F84" s="29">
        <v>100</v>
      </c>
      <c r="G84" s="28">
        <f t="shared" si="9"/>
        <v>300</v>
      </c>
      <c r="H84" s="30">
        <v>8392.97373066667</v>
      </c>
      <c r="I84" s="30">
        <f t="shared" si="10"/>
        <v>1813.61251453857</v>
      </c>
      <c r="J84" s="46">
        <v>0.216087</v>
      </c>
      <c r="K84" s="47">
        <f t="shared" si="11"/>
        <v>10071.5684768</v>
      </c>
      <c r="L84" s="47">
        <f t="shared" si="12"/>
        <v>2023.99156622504</v>
      </c>
      <c r="M84" s="48">
        <f t="shared" si="13"/>
        <v>0.20096091</v>
      </c>
      <c r="N84" s="40">
        <v>8450.81</v>
      </c>
      <c r="O84" s="40">
        <v>1343.61</v>
      </c>
      <c r="P84" s="53">
        <f t="shared" si="14"/>
        <v>1.0068910342376</v>
      </c>
      <c r="Q84" s="61">
        <f t="shared" si="15"/>
        <v>0.740847336037405</v>
      </c>
      <c r="R84" s="61">
        <f t="shared" si="16"/>
        <v>0.83907586186467</v>
      </c>
      <c r="S84" s="61">
        <f t="shared" si="17"/>
        <v>0.66384169895825</v>
      </c>
      <c r="T84" s="62"/>
      <c r="U84" s="63">
        <v>100</v>
      </c>
      <c r="V84" s="64"/>
      <c r="W84" t="s">
        <v>366</v>
      </c>
    </row>
    <row r="85" hidden="1" spans="1:23">
      <c r="A85" s="26">
        <v>84</v>
      </c>
      <c r="B85" s="26">
        <v>745</v>
      </c>
      <c r="C85" s="27" t="s">
        <v>93</v>
      </c>
      <c r="D85" s="27" t="s">
        <v>41</v>
      </c>
      <c r="E85" s="28" t="s">
        <v>73</v>
      </c>
      <c r="F85" s="29">
        <v>100</v>
      </c>
      <c r="G85" s="28">
        <f t="shared" si="9"/>
        <v>300</v>
      </c>
      <c r="H85" s="30">
        <v>9049.711445</v>
      </c>
      <c r="I85" s="30">
        <f t="shared" si="10"/>
        <v>1925.56366484918</v>
      </c>
      <c r="J85" s="46">
        <v>0.21277625</v>
      </c>
      <c r="K85" s="47">
        <f t="shared" si="11"/>
        <v>10859.653734</v>
      </c>
      <c r="L85" s="47">
        <f t="shared" si="12"/>
        <v>2148.92904997169</v>
      </c>
      <c r="M85" s="48">
        <f t="shared" si="13"/>
        <v>0.1978819125</v>
      </c>
      <c r="N85" s="40">
        <v>9415.86</v>
      </c>
      <c r="O85" s="40">
        <v>1564.04</v>
      </c>
      <c r="P85" s="53">
        <f t="shared" si="14"/>
        <v>1.04045969390574</v>
      </c>
      <c r="Q85" s="61">
        <f t="shared" si="15"/>
        <v>0.812250474264378</v>
      </c>
      <c r="R85" s="61">
        <f t="shared" si="16"/>
        <v>0.867049744921453</v>
      </c>
      <c r="S85" s="61">
        <f t="shared" si="17"/>
        <v>0.72782300561324</v>
      </c>
      <c r="T85" s="62"/>
      <c r="U85" s="63">
        <v>100</v>
      </c>
      <c r="V85" s="64"/>
      <c r="W85" t="s">
        <v>366</v>
      </c>
    </row>
    <row r="86" customFormat="1" hidden="1" spans="1:23">
      <c r="A86" s="26">
        <v>85</v>
      </c>
      <c r="B86" s="26">
        <v>573</v>
      </c>
      <c r="C86" s="27" t="s">
        <v>72</v>
      </c>
      <c r="D86" s="27" t="s">
        <v>34</v>
      </c>
      <c r="E86" s="28" t="s">
        <v>73</v>
      </c>
      <c r="F86" s="29">
        <v>100</v>
      </c>
      <c r="G86" s="28">
        <f t="shared" si="9"/>
        <v>300</v>
      </c>
      <c r="H86" s="30">
        <v>8355.440851</v>
      </c>
      <c r="I86" s="30">
        <f t="shared" si="10"/>
        <v>1945.84013170343</v>
      </c>
      <c r="J86" s="46">
        <v>0.232883</v>
      </c>
      <c r="K86" s="47">
        <f t="shared" si="11"/>
        <v>10026.5290212</v>
      </c>
      <c r="L86" s="47">
        <f t="shared" si="12"/>
        <v>2171.55758698103</v>
      </c>
      <c r="M86" s="48">
        <f t="shared" si="13"/>
        <v>0.21658119</v>
      </c>
      <c r="N86" s="40">
        <v>10083.17</v>
      </c>
      <c r="O86" s="40">
        <v>1622.03</v>
      </c>
      <c r="P86" s="49">
        <f t="shared" si="14"/>
        <v>1.20677893360866</v>
      </c>
      <c r="Q86" s="61">
        <f t="shared" si="15"/>
        <v>0.83358852229039</v>
      </c>
      <c r="R86" s="61">
        <f t="shared" si="16"/>
        <v>1.00564911134055</v>
      </c>
      <c r="S86" s="61">
        <f t="shared" si="17"/>
        <v>0.74694312033189</v>
      </c>
      <c r="T86" s="62">
        <v>100</v>
      </c>
      <c r="U86" s="63">
        <v>100</v>
      </c>
      <c r="V86" s="64" t="s">
        <v>365</v>
      </c>
      <c r="W86" t="s">
        <v>366</v>
      </c>
    </row>
    <row r="87" customFormat="1" hidden="1" spans="1:22">
      <c r="A87" s="31">
        <v>86</v>
      </c>
      <c r="B87" s="31">
        <v>570</v>
      </c>
      <c r="C87" s="32" t="s">
        <v>173</v>
      </c>
      <c r="D87" s="32" t="s">
        <v>41</v>
      </c>
      <c r="E87" s="33" t="s">
        <v>32</v>
      </c>
      <c r="F87" s="34">
        <v>100</v>
      </c>
      <c r="G87" s="33">
        <f t="shared" si="9"/>
        <v>300</v>
      </c>
      <c r="H87" s="30">
        <v>8317.93949666667</v>
      </c>
      <c r="I87" s="30">
        <f t="shared" si="10"/>
        <v>1706.72265407817</v>
      </c>
      <c r="J87" s="46">
        <v>0.20518575</v>
      </c>
      <c r="K87" s="47">
        <f t="shared" si="11"/>
        <v>9981.527396</v>
      </c>
      <c r="L87" s="47">
        <f t="shared" si="12"/>
        <v>1904.70248195124</v>
      </c>
      <c r="M87" s="48">
        <f t="shared" si="13"/>
        <v>0.1908227475</v>
      </c>
      <c r="N87" s="40">
        <v>5455.74</v>
      </c>
      <c r="O87" s="40">
        <v>1230.51</v>
      </c>
      <c r="P87" s="51">
        <f t="shared" si="14"/>
        <v>0.655900418870122</v>
      </c>
      <c r="Q87" s="65">
        <f t="shared" si="15"/>
        <v>0.720978301342475</v>
      </c>
      <c r="R87" s="65">
        <f t="shared" si="16"/>
        <v>0.546583682391768</v>
      </c>
      <c r="S87" s="65">
        <f t="shared" si="17"/>
        <v>0.64603790442874</v>
      </c>
      <c r="T87" s="69"/>
      <c r="U87" s="67">
        <v>0</v>
      </c>
      <c r="V87" s="70"/>
    </row>
    <row r="88" hidden="1" spans="1:23">
      <c r="A88" s="31">
        <v>87</v>
      </c>
      <c r="B88" s="31">
        <v>720</v>
      </c>
      <c r="C88" s="32" t="s">
        <v>31</v>
      </c>
      <c r="D88" s="32" t="s">
        <v>27</v>
      </c>
      <c r="E88" s="33" t="s">
        <v>32</v>
      </c>
      <c r="F88" s="34">
        <v>100</v>
      </c>
      <c r="G88" s="33">
        <f t="shared" si="9"/>
        <v>300</v>
      </c>
      <c r="H88" s="30">
        <v>8003.30878866667</v>
      </c>
      <c r="I88" s="30">
        <f t="shared" si="10"/>
        <v>2034.44909738786</v>
      </c>
      <c r="J88" s="46">
        <v>0.254201</v>
      </c>
      <c r="K88" s="47">
        <f t="shared" si="11"/>
        <v>9603.9705464</v>
      </c>
      <c r="L88" s="47">
        <f t="shared" si="12"/>
        <v>2270.44519268485</v>
      </c>
      <c r="M88" s="48">
        <f t="shared" si="13"/>
        <v>0.23640693</v>
      </c>
      <c r="N88" s="40">
        <v>10426.37</v>
      </c>
      <c r="O88" s="40">
        <v>1819.98</v>
      </c>
      <c r="P88" s="52">
        <f t="shared" si="14"/>
        <v>1.30275743137196</v>
      </c>
      <c r="Q88" s="65">
        <f t="shared" si="15"/>
        <v>0.894581241839263</v>
      </c>
      <c r="R88" s="65">
        <f t="shared" si="16"/>
        <v>1.08563119280996</v>
      </c>
      <c r="S88" s="65">
        <f t="shared" si="17"/>
        <v>0.80159609483805</v>
      </c>
      <c r="T88" s="69">
        <v>100</v>
      </c>
      <c r="U88" s="67">
        <v>100</v>
      </c>
      <c r="V88" s="70" t="s">
        <v>426</v>
      </c>
      <c r="W88" t="s">
        <v>366</v>
      </c>
    </row>
    <row r="89" customFormat="1" hidden="1" spans="1:23">
      <c r="A89" s="31">
        <v>88</v>
      </c>
      <c r="B89" s="31">
        <v>107728</v>
      </c>
      <c r="C89" s="32" t="s">
        <v>121</v>
      </c>
      <c r="D89" s="32" t="s">
        <v>27</v>
      </c>
      <c r="E89" s="33" t="s">
        <v>32</v>
      </c>
      <c r="F89" s="34">
        <v>100</v>
      </c>
      <c r="G89" s="33">
        <f t="shared" si="9"/>
        <v>300</v>
      </c>
      <c r="H89" s="30">
        <v>8773.998761</v>
      </c>
      <c r="I89" s="30">
        <f t="shared" si="10"/>
        <v>1650.80593188525</v>
      </c>
      <c r="J89" s="46">
        <v>0.1881475</v>
      </c>
      <c r="K89" s="47">
        <f t="shared" si="11"/>
        <v>10528.7985132</v>
      </c>
      <c r="L89" s="47">
        <f t="shared" si="12"/>
        <v>1842.29941998394</v>
      </c>
      <c r="M89" s="48">
        <f t="shared" si="13"/>
        <v>0.174977175</v>
      </c>
      <c r="N89" s="40">
        <v>8814.59</v>
      </c>
      <c r="O89" s="40">
        <v>2035.66</v>
      </c>
      <c r="P89" s="51">
        <f t="shared" si="14"/>
        <v>1.00462631009027</v>
      </c>
      <c r="Q89" s="65">
        <f t="shared" si="15"/>
        <v>1.23313101842034</v>
      </c>
      <c r="R89" s="65">
        <f t="shared" si="16"/>
        <v>0.837188591741889</v>
      </c>
      <c r="S89" s="65">
        <f t="shared" si="17"/>
        <v>1.10495610969565</v>
      </c>
      <c r="T89" s="69"/>
      <c r="U89" s="67">
        <v>100</v>
      </c>
      <c r="V89" s="70"/>
      <c r="W89" t="s">
        <v>366</v>
      </c>
    </row>
    <row r="90" customFormat="1" hidden="1" spans="1:23">
      <c r="A90" s="26">
        <v>89</v>
      </c>
      <c r="B90" s="26">
        <v>723</v>
      </c>
      <c r="C90" s="27" t="s">
        <v>147</v>
      </c>
      <c r="D90" s="27" t="s">
        <v>50</v>
      </c>
      <c r="E90" s="28" t="s">
        <v>44</v>
      </c>
      <c r="F90" s="29">
        <v>100</v>
      </c>
      <c r="G90" s="28">
        <f t="shared" si="9"/>
        <v>300</v>
      </c>
      <c r="H90" s="30">
        <v>7689.27509166667</v>
      </c>
      <c r="I90" s="30">
        <f t="shared" si="10"/>
        <v>1683.2842004608</v>
      </c>
      <c r="J90" s="46">
        <v>0.21891325</v>
      </c>
      <c r="K90" s="47">
        <f t="shared" si="11"/>
        <v>9227.13011</v>
      </c>
      <c r="L90" s="47">
        <f t="shared" si="12"/>
        <v>1878.54516771425</v>
      </c>
      <c r="M90" s="48">
        <f t="shared" si="13"/>
        <v>0.2035893225</v>
      </c>
      <c r="N90" s="40">
        <v>9029.39</v>
      </c>
      <c r="O90" s="40">
        <v>1770.61</v>
      </c>
      <c r="P90" s="53">
        <f t="shared" si="14"/>
        <v>1.17428364733441</v>
      </c>
      <c r="Q90" s="61">
        <f t="shared" si="15"/>
        <v>1.05187822681119</v>
      </c>
      <c r="R90" s="61">
        <f t="shared" si="16"/>
        <v>0.978569706112012</v>
      </c>
      <c r="S90" s="61">
        <f t="shared" si="17"/>
        <v>0.942543213988524</v>
      </c>
      <c r="T90" s="62"/>
      <c r="U90" s="63">
        <v>100</v>
      </c>
      <c r="V90" s="64"/>
      <c r="W90" t="s">
        <v>366</v>
      </c>
    </row>
    <row r="91" customFormat="1" hidden="1" spans="1:22">
      <c r="A91" s="26">
        <v>90</v>
      </c>
      <c r="B91" s="26">
        <v>105910</v>
      </c>
      <c r="C91" s="27" t="s">
        <v>175</v>
      </c>
      <c r="D91" s="27" t="s">
        <v>34</v>
      </c>
      <c r="E91" s="28" t="s">
        <v>44</v>
      </c>
      <c r="F91" s="29">
        <v>100</v>
      </c>
      <c r="G91" s="28">
        <f t="shared" si="9"/>
        <v>300</v>
      </c>
      <c r="H91" s="30">
        <v>7493.37864066667</v>
      </c>
      <c r="I91" s="30">
        <f t="shared" si="10"/>
        <v>1751.13140122671</v>
      </c>
      <c r="J91" s="46">
        <v>0.2336905</v>
      </c>
      <c r="K91" s="47">
        <f t="shared" si="11"/>
        <v>8992.0543688</v>
      </c>
      <c r="L91" s="47">
        <f t="shared" si="12"/>
        <v>1954.26264376901</v>
      </c>
      <c r="M91" s="48">
        <f t="shared" si="13"/>
        <v>0.217332165</v>
      </c>
      <c r="N91" s="40">
        <v>4091.14</v>
      </c>
      <c r="O91" s="40">
        <v>1132.72</v>
      </c>
      <c r="P91" s="53">
        <f t="shared" si="14"/>
        <v>0.545967339458509</v>
      </c>
      <c r="Q91" s="61">
        <f t="shared" si="15"/>
        <v>0.646850372968301</v>
      </c>
      <c r="R91" s="61">
        <f t="shared" si="16"/>
        <v>0.454972782882091</v>
      </c>
      <c r="S91" s="61">
        <f t="shared" si="17"/>
        <v>0.579615029541487</v>
      </c>
      <c r="T91" s="62"/>
      <c r="U91" s="63">
        <v>0</v>
      </c>
      <c r="V91" s="64"/>
    </row>
    <row r="92" hidden="1" spans="1:23">
      <c r="A92" s="26">
        <v>91</v>
      </c>
      <c r="B92" s="26">
        <v>706</v>
      </c>
      <c r="C92" s="27" t="s">
        <v>43</v>
      </c>
      <c r="D92" s="27" t="s">
        <v>38</v>
      </c>
      <c r="E92" s="28" t="s">
        <v>44</v>
      </c>
      <c r="F92" s="29">
        <v>100</v>
      </c>
      <c r="G92" s="28">
        <f t="shared" si="9"/>
        <v>300</v>
      </c>
      <c r="H92" s="30">
        <v>7435.40355266667</v>
      </c>
      <c r="I92" s="30">
        <f t="shared" si="10"/>
        <v>1884.08293012264</v>
      </c>
      <c r="J92" s="46">
        <v>0.2533935</v>
      </c>
      <c r="K92" s="47">
        <f t="shared" si="11"/>
        <v>8922.4842632</v>
      </c>
      <c r="L92" s="47">
        <f t="shared" si="12"/>
        <v>2102.63655001687</v>
      </c>
      <c r="M92" s="48">
        <f t="shared" si="13"/>
        <v>0.235655955</v>
      </c>
      <c r="N92" s="40">
        <v>11219.07</v>
      </c>
      <c r="O92" s="40">
        <v>1993.61</v>
      </c>
      <c r="P92" s="49">
        <f t="shared" si="14"/>
        <v>1.50887170017508</v>
      </c>
      <c r="Q92" s="61">
        <f t="shared" si="15"/>
        <v>1.05813282851102</v>
      </c>
      <c r="R92" s="61">
        <f t="shared" si="16"/>
        <v>1.25739308347924</v>
      </c>
      <c r="S92" s="61">
        <f t="shared" si="17"/>
        <v>0.948147695798404</v>
      </c>
      <c r="T92" s="62">
        <v>100</v>
      </c>
      <c r="U92" s="63">
        <v>100</v>
      </c>
      <c r="V92" s="64" t="s">
        <v>427</v>
      </c>
      <c r="W92" t="s">
        <v>366</v>
      </c>
    </row>
    <row r="93" hidden="1" spans="1:23">
      <c r="A93" s="31">
        <v>92</v>
      </c>
      <c r="B93" s="31">
        <v>710</v>
      </c>
      <c r="C93" s="32" t="s">
        <v>74</v>
      </c>
      <c r="D93" s="32" t="s">
        <v>38</v>
      </c>
      <c r="E93" s="33" t="s">
        <v>75</v>
      </c>
      <c r="F93" s="34">
        <v>100</v>
      </c>
      <c r="G93" s="33">
        <f t="shared" si="9"/>
        <v>300</v>
      </c>
      <c r="H93" s="30">
        <v>7413.67865733333</v>
      </c>
      <c r="I93" s="30">
        <f t="shared" si="10"/>
        <v>1987.53311124449</v>
      </c>
      <c r="J93" s="46">
        <v>0.26809</v>
      </c>
      <c r="K93" s="47">
        <f t="shared" si="11"/>
        <v>8896.4143888</v>
      </c>
      <c r="L93" s="47">
        <f t="shared" si="12"/>
        <v>2218.08695214885</v>
      </c>
      <c r="M93" s="48">
        <f t="shared" si="13"/>
        <v>0.2493237</v>
      </c>
      <c r="N93" s="40">
        <v>7670.23</v>
      </c>
      <c r="O93" s="40">
        <v>1317.24</v>
      </c>
      <c r="P93" s="52">
        <f t="shared" si="14"/>
        <v>1.03460513390514</v>
      </c>
      <c r="Q93" s="65">
        <f t="shared" si="15"/>
        <v>0.662751222884137</v>
      </c>
      <c r="R93" s="65">
        <f t="shared" si="16"/>
        <v>0.862170944920946</v>
      </c>
      <c r="S93" s="65">
        <f t="shared" si="17"/>
        <v>0.593863102942776</v>
      </c>
      <c r="T93" s="69">
        <v>200</v>
      </c>
      <c r="U93" s="67">
        <v>100</v>
      </c>
      <c r="V93" s="70" t="s">
        <v>428</v>
      </c>
      <c r="W93" t="s">
        <v>366</v>
      </c>
    </row>
    <row r="94" customFormat="1" hidden="1" spans="1:22">
      <c r="A94" s="31">
        <v>93</v>
      </c>
      <c r="B94" s="31">
        <v>104430</v>
      </c>
      <c r="C94" s="32" t="s">
        <v>132</v>
      </c>
      <c r="D94" s="32" t="s">
        <v>34</v>
      </c>
      <c r="E94" s="33" t="s">
        <v>75</v>
      </c>
      <c r="F94" s="34">
        <v>100</v>
      </c>
      <c r="G94" s="33">
        <f t="shared" si="9"/>
        <v>300</v>
      </c>
      <c r="H94" s="30">
        <v>7404.94219933333</v>
      </c>
      <c r="I94" s="30">
        <f t="shared" si="10"/>
        <v>1721.49540879436</v>
      </c>
      <c r="J94" s="46">
        <v>0.23247925</v>
      </c>
      <c r="K94" s="47">
        <f t="shared" si="11"/>
        <v>8885.9306392</v>
      </c>
      <c r="L94" s="47">
        <f t="shared" si="12"/>
        <v>1921.18887621451</v>
      </c>
      <c r="M94" s="48">
        <f t="shared" si="13"/>
        <v>0.2162057025</v>
      </c>
      <c r="N94" s="40">
        <v>5979.72</v>
      </c>
      <c r="O94" s="40">
        <v>687.54</v>
      </c>
      <c r="P94" s="51">
        <f t="shared" si="14"/>
        <v>0.80753094879503</v>
      </c>
      <c r="Q94" s="65">
        <f t="shared" si="15"/>
        <v>0.399385323067178</v>
      </c>
      <c r="R94" s="65">
        <f t="shared" si="16"/>
        <v>0.672942457329191</v>
      </c>
      <c r="S94" s="65">
        <f t="shared" si="17"/>
        <v>0.357872153286001</v>
      </c>
      <c r="T94" s="69"/>
      <c r="U94" s="67">
        <v>0</v>
      </c>
      <c r="V94" s="70"/>
    </row>
    <row r="95" hidden="1" spans="1:23">
      <c r="A95" s="31">
        <v>94</v>
      </c>
      <c r="B95" s="31">
        <v>733</v>
      </c>
      <c r="C95" s="32" t="s">
        <v>123</v>
      </c>
      <c r="D95" s="32" t="s">
        <v>34</v>
      </c>
      <c r="E95" s="33" t="s">
        <v>75</v>
      </c>
      <c r="F95" s="34">
        <v>100</v>
      </c>
      <c r="G95" s="33">
        <f t="shared" si="9"/>
        <v>300</v>
      </c>
      <c r="H95" s="30">
        <v>7393.73494333333</v>
      </c>
      <c r="I95" s="30">
        <f t="shared" si="10"/>
        <v>2010.24747350192</v>
      </c>
      <c r="J95" s="46">
        <v>0.27188525</v>
      </c>
      <c r="K95" s="47">
        <f t="shared" si="11"/>
        <v>8872.481932</v>
      </c>
      <c r="L95" s="47">
        <f t="shared" si="12"/>
        <v>2243.43618042814</v>
      </c>
      <c r="M95" s="48">
        <f t="shared" si="13"/>
        <v>0.2528532825</v>
      </c>
      <c r="N95" s="40">
        <v>5728.7</v>
      </c>
      <c r="O95" s="40">
        <v>1119.86</v>
      </c>
      <c r="P95" s="51">
        <f t="shared" si="14"/>
        <v>0.774804620926446</v>
      </c>
      <c r="Q95" s="65">
        <f t="shared" si="15"/>
        <v>0.557075690809931</v>
      </c>
      <c r="R95" s="65">
        <f t="shared" si="16"/>
        <v>0.645670517438705</v>
      </c>
      <c r="S95" s="65">
        <f t="shared" si="17"/>
        <v>0.49917176595872</v>
      </c>
      <c r="T95" s="69"/>
      <c r="U95" s="67">
        <v>0</v>
      </c>
      <c r="V95" s="70"/>
      <c r="W95"/>
    </row>
    <row r="96" customFormat="1" hidden="1" spans="1:22">
      <c r="A96" s="26">
        <v>95</v>
      </c>
      <c r="B96" s="26">
        <v>104429</v>
      </c>
      <c r="C96" s="27" t="s">
        <v>179</v>
      </c>
      <c r="D96" s="27" t="s">
        <v>41</v>
      </c>
      <c r="E96" s="28" t="s">
        <v>139</v>
      </c>
      <c r="F96" s="29">
        <v>100</v>
      </c>
      <c r="G96" s="28">
        <f t="shared" si="9"/>
        <v>300</v>
      </c>
      <c r="H96" s="30">
        <v>8149.519344</v>
      </c>
      <c r="I96" s="30">
        <f t="shared" si="10"/>
        <v>1393.567807824</v>
      </c>
      <c r="J96" s="46">
        <v>0.171</v>
      </c>
      <c r="K96" s="47">
        <f t="shared" si="11"/>
        <v>9779.4232128</v>
      </c>
      <c r="L96" s="47">
        <f t="shared" si="12"/>
        <v>1555.22167353158</v>
      </c>
      <c r="M96" s="48">
        <f t="shared" si="13"/>
        <v>0.15903</v>
      </c>
      <c r="N96" s="40">
        <v>4566.54</v>
      </c>
      <c r="O96" s="40">
        <v>451.2</v>
      </c>
      <c r="P96" s="53">
        <f t="shared" si="14"/>
        <v>0.560344703440954</v>
      </c>
      <c r="Q96" s="61">
        <f t="shared" si="15"/>
        <v>0.323773265618507</v>
      </c>
      <c r="R96" s="61">
        <f t="shared" si="16"/>
        <v>0.466953919534129</v>
      </c>
      <c r="S96" s="61">
        <f t="shared" si="17"/>
        <v>0.290119413636655</v>
      </c>
      <c r="T96" s="62"/>
      <c r="U96" s="63">
        <v>0</v>
      </c>
      <c r="V96" s="64"/>
    </row>
    <row r="97" customFormat="1" hidden="1" spans="1:23">
      <c r="A97" s="26">
        <v>96</v>
      </c>
      <c r="B97" s="26">
        <v>104533</v>
      </c>
      <c r="C97" s="27" t="s">
        <v>138</v>
      </c>
      <c r="D97" s="27" t="s">
        <v>27</v>
      </c>
      <c r="E97" s="28" t="s">
        <v>139</v>
      </c>
      <c r="F97" s="29">
        <v>100</v>
      </c>
      <c r="G97" s="28">
        <f t="shared" si="9"/>
        <v>300</v>
      </c>
      <c r="H97" s="30">
        <v>8051.42826933333</v>
      </c>
      <c r="I97" s="30">
        <f t="shared" si="10"/>
        <v>1921.20162077231</v>
      </c>
      <c r="J97" s="46">
        <v>0.23861625</v>
      </c>
      <c r="K97" s="47">
        <f t="shared" si="11"/>
        <v>9661.7139232</v>
      </c>
      <c r="L97" s="47">
        <f t="shared" si="12"/>
        <v>2144.0610087819</v>
      </c>
      <c r="M97" s="48">
        <f t="shared" si="13"/>
        <v>0.2219131125</v>
      </c>
      <c r="N97" s="40">
        <v>8344.99</v>
      </c>
      <c r="O97" s="40">
        <v>1877.46</v>
      </c>
      <c r="P97" s="49">
        <f t="shared" si="14"/>
        <v>1.0364608266815</v>
      </c>
      <c r="Q97" s="61">
        <f t="shared" si="15"/>
        <v>0.977232154970426</v>
      </c>
      <c r="R97" s="61">
        <f t="shared" si="16"/>
        <v>0.863717355567914</v>
      </c>
      <c r="S97" s="61">
        <f t="shared" si="17"/>
        <v>0.875656052840883</v>
      </c>
      <c r="T97" s="62">
        <v>100</v>
      </c>
      <c r="U97" s="63">
        <v>100</v>
      </c>
      <c r="V97" s="64" t="s">
        <v>429</v>
      </c>
      <c r="W97" t="s">
        <v>366</v>
      </c>
    </row>
    <row r="98" customFormat="1" hidden="1" spans="1:23">
      <c r="A98" s="26">
        <v>97</v>
      </c>
      <c r="B98" s="26">
        <v>594</v>
      </c>
      <c r="C98" s="27" t="s">
        <v>142</v>
      </c>
      <c r="D98" s="27" t="s">
        <v>27</v>
      </c>
      <c r="E98" s="28" t="s">
        <v>139</v>
      </c>
      <c r="F98" s="29">
        <v>100</v>
      </c>
      <c r="G98" s="28">
        <f t="shared" si="9"/>
        <v>300</v>
      </c>
      <c r="H98" s="30">
        <v>7814.31415833333</v>
      </c>
      <c r="I98" s="30">
        <f t="shared" si="10"/>
        <v>1957.38020342136</v>
      </c>
      <c r="J98" s="46">
        <v>0.2504865</v>
      </c>
      <c r="K98" s="47">
        <f t="shared" si="11"/>
        <v>9377.17699</v>
      </c>
      <c r="L98" s="47">
        <f t="shared" si="12"/>
        <v>2184.43630701824</v>
      </c>
      <c r="M98" s="48">
        <f t="shared" si="13"/>
        <v>0.232952445</v>
      </c>
      <c r="N98" s="40">
        <v>7862.78</v>
      </c>
      <c r="O98" s="40">
        <v>1371.89</v>
      </c>
      <c r="P98" s="53">
        <f t="shared" si="14"/>
        <v>1.00620218750931</v>
      </c>
      <c r="Q98" s="61">
        <f t="shared" si="15"/>
        <v>0.700880696352214</v>
      </c>
      <c r="R98" s="61">
        <f t="shared" si="16"/>
        <v>0.838501822924428</v>
      </c>
      <c r="S98" s="61">
        <f t="shared" si="17"/>
        <v>0.628029297806642</v>
      </c>
      <c r="T98" s="62"/>
      <c r="U98" s="63">
        <v>100</v>
      </c>
      <c r="V98" s="64"/>
      <c r="W98" t="s">
        <v>366</v>
      </c>
    </row>
    <row r="99" hidden="1" spans="1:23">
      <c r="A99" s="31">
        <v>98</v>
      </c>
      <c r="B99" s="31">
        <v>104838</v>
      </c>
      <c r="C99" s="32" t="s">
        <v>87</v>
      </c>
      <c r="D99" s="32" t="s">
        <v>38</v>
      </c>
      <c r="E99" s="33" t="s">
        <v>77</v>
      </c>
      <c r="F99" s="34">
        <v>100</v>
      </c>
      <c r="G99" s="33">
        <f t="shared" si="9"/>
        <v>300</v>
      </c>
      <c r="H99" s="30">
        <v>7775.95048333333</v>
      </c>
      <c r="I99" s="30">
        <f t="shared" si="10"/>
        <v>1751.23541626485</v>
      </c>
      <c r="J99" s="46">
        <v>0.22521175</v>
      </c>
      <c r="K99" s="47">
        <f t="shared" si="11"/>
        <v>9331.14058</v>
      </c>
      <c r="L99" s="47">
        <f t="shared" si="12"/>
        <v>1954.37872455157</v>
      </c>
      <c r="M99" s="48">
        <f t="shared" si="13"/>
        <v>0.2094469275</v>
      </c>
      <c r="N99" s="40">
        <v>8253.52</v>
      </c>
      <c r="O99" s="40">
        <v>1395.67</v>
      </c>
      <c r="P99" s="51">
        <f t="shared" si="14"/>
        <v>1.06141622399606</v>
      </c>
      <c r="Q99" s="65">
        <f t="shared" si="15"/>
        <v>0.796963096473218</v>
      </c>
      <c r="R99" s="65">
        <f t="shared" si="16"/>
        <v>0.884513519996716</v>
      </c>
      <c r="S99" s="65">
        <f t="shared" si="17"/>
        <v>0.714124638416863</v>
      </c>
      <c r="T99" s="69"/>
      <c r="U99" s="67">
        <v>100</v>
      </c>
      <c r="V99" s="70"/>
      <c r="W99" t="s">
        <v>366</v>
      </c>
    </row>
    <row r="100" hidden="1" spans="1:23">
      <c r="A100" s="31">
        <v>99</v>
      </c>
      <c r="B100" s="31">
        <v>752</v>
      </c>
      <c r="C100" s="32" t="s">
        <v>390</v>
      </c>
      <c r="D100" s="32" t="s">
        <v>41</v>
      </c>
      <c r="E100" s="33" t="s">
        <v>77</v>
      </c>
      <c r="F100" s="34">
        <v>100</v>
      </c>
      <c r="G100" s="33">
        <f t="shared" si="9"/>
        <v>300</v>
      </c>
      <c r="H100" s="30">
        <v>7091.87199533333</v>
      </c>
      <c r="I100" s="30">
        <f t="shared" si="10"/>
        <v>1329.73663693299</v>
      </c>
      <c r="J100" s="46">
        <v>0.1875015</v>
      </c>
      <c r="K100" s="47">
        <f t="shared" si="11"/>
        <v>8510.2463944</v>
      </c>
      <c r="L100" s="47">
        <f t="shared" si="12"/>
        <v>1483.98608681722</v>
      </c>
      <c r="M100" s="48">
        <f t="shared" si="13"/>
        <v>0.174376395</v>
      </c>
      <c r="N100" s="40">
        <v>5308.27</v>
      </c>
      <c r="O100" s="40">
        <v>708.59</v>
      </c>
      <c r="P100" s="51">
        <f t="shared" si="14"/>
        <v>0.748500537445262</v>
      </c>
      <c r="Q100" s="65">
        <f t="shared" si="15"/>
        <v>0.532879955563493</v>
      </c>
      <c r="R100" s="65">
        <f t="shared" si="16"/>
        <v>0.623750447871051</v>
      </c>
      <c r="S100" s="65">
        <f t="shared" si="17"/>
        <v>0.477490999608863</v>
      </c>
      <c r="T100" s="69"/>
      <c r="U100" s="67">
        <v>0</v>
      </c>
      <c r="V100" s="70"/>
      <c r="W100"/>
    </row>
    <row r="101" customFormat="1" hidden="1" spans="1:23">
      <c r="A101" s="31">
        <v>100</v>
      </c>
      <c r="B101" s="31">
        <v>545</v>
      </c>
      <c r="C101" s="32" t="s">
        <v>76</v>
      </c>
      <c r="D101" s="32" t="s">
        <v>34</v>
      </c>
      <c r="E101" s="33" t="s">
        <v>77</v>
      </c>
      <c r="F101" s="34">
        <v>100</v>
      </c>
      <c r="G101" s="33">
        <f t="shared" si="9"/>
        <v>300</v>
      </c>
      <c r="H101" s="30">
        <v>6649.2839</v>
      </c>
      <c r="I101" s="30">
        <f t="shared" si="10"/>
        <v>1660.1865548681</v>
      </c>
      <c r="J101" s="46">
        <v>0.249679</v>
      </c>
      <c r="K101" s="47">
        <f t="shared" si="11"/>
        <v>7979.14068</v>
      </c>
      <c r="L101" s="47">
        <f t="shared" si="12"/>
        <v>1852.7681952328</v>
      </c>
      <c r="M101" s="48">
        <f t="shared" si="13"/>
        <v>0.23220147</v>
      </c>
      <c r="N101" s="40">
        <v>10000.06</v>
      </c>
      <c r="O101" s="40">
        <v>1761</v>
      </c>
      <c r="P101" s="52">
        <f t="shared" si="14"/>
        <v>1.50393037060728</v>
      </c>
      <c r="Q101" s="65">
        <f t="shared" si="15"/>
        <v>1.06072416671264</v>
      </c>
      <c r="R101" s="65">
        <f t="shared" si="16"/>
        <v>1.2532753088394</v>
      </c>
      <c r="S101" s="65">
        <f t="shared" si="17"/>
        <v>0.950469683434268</v>
      </c>
      <c r="T101" s="69">
        <v>100</v>
      </c>
      <c r="U101" s="67">
        <v>100</v>
      </c>
      <c r="V101" s="70" t="s">
        <v>430</v>
      </c>
      <c r="W101" t="s">
        <v>366</v>
      </c>
    </row>
    <row r="102" customFormat="1" spans="1:23">
      <c r="A102" s="26">
        <v>101</v>
      </c>
      <c r="B102" s="26">
        <v>105396</v>
      </c>
      <c r="C102" s="27" t="s">
        <v>391</v>
      </c>
      <c r="D102" s="27" t="s">
        <v>34</v>
      </c>
      <c r="E102" s="28" t="s">
        <v>131</v>
      </c>
      <c r="F102" s="29">
        <v>100</v>
      </c>
      <c r="G102" s="28">
        <f t="shared" si="9"/>
        <v>300</v>
      </c>
      <c r="H102" s="30">
        <v>6811.60193033333</v>
      </c>
      <c r="I102" s="30">
        <f t="shared" si="10"/>
        <v>1898.17718962261</v>
      </c>
      <c r="J102" s="46">
        <v>0.27866825</v>
      </c>
      <c r="K102" s="47">
        <f t="shared" si="11"/>
        <v>8173.92231639999</v>
      </c>
      <c r="L102" s="47">
        <f t="shared" si="12"/>
        <v>2118.36574361883</v>
      </c>
      <c r="M102" s="48">
        <f t="shared" si="13"/>
        <v>0.2591614725</v>
      </c>
      <c r="N102" s="50">
        <v>4782.12</v>
      </c>
      <c r="O102" s="50">
        <v>1356.7</v>
      </c>
      <c r="P102" s="53">
        <f t="shared" si="14"/>
        <v>0.702055118444948</v>
      </c>
      <c r="Q102" s="61">
        <f t="shared" si="15"/>
        <v>0.714738332868564</v>
      </c>
      <c r="R102" s="61">
        <f t="shared" si="16"/>
        <v>0.585045932037457</v>
      </c>
      <c r="S102" s="61">
        <f t="shared" si="17"/>
        <v>0.640446534828463</v>
      </c>
      <c r="T102" s="62"/>
      <c r="U102" s="63">
        <v>0</v>
      </c>
      <c r="V102" s="71"/>
      <c r="W102" s="60" t="s">
        <v>367</v>
      </c>
    </row>
    <row r="103" customFormat="1" spans="1:23">
      <c r="A103" s="26">
        <v>102</v>
      </c>
      <c r="B103" s="26">
        <v>371</v>
      </c>
      <c r="C103" s="27" t="s">
        <v>130</v>
      </c>
      <c r="D103" s="27" t="s">
        <v>27</v>
      </c>
      <c r="E103" s="28" t="s">
        <v>131</v>
      </c>
      <c r="F103" s="29">
        <v>100</v>
      </c>
      <c r="G103" s="28">
        <f t="shared" si="9"/>
        <v>300</v>
      </c>
      <c r="H103" s="30">
        <v>6657.71495633333</v>
      </c>
      <c r="I103" s="30">
        <f t="shared" si="10"/>
        <v>1781.10352926433</v>
      </c>
      <c r="J103" s="46">
        <v>0.26752475</v>
      </c>
      <c r="K103" s="47">
        <f t="shared" si="11"/>
        <v>7989.2579476</v>
      </c>
      <c r="L103" s="47">
        <f t="shared" si="12"/>
        <v>1987.711538659</v>
      </c>
      <c r="M103" s="48">
        <f t="shared" si="13"/>
        <v>0.2487980175</v>
      </c>
      <c r="N103" s="40">
        <v>7010.22</v>
      </c>
      <c r="O103" s="40">
        <v>1590.67</v>
      </c>
      <c r="P103" s="49">
        <f t="shared" si="14"/>
        <v>1.05294685128136</v>
      </c>
      <c r="Q103" s="61">
        <f t="shared" si="15"/>
        <v>0.893081156633839</v>
      </c>
      <c r="R103" s="61">
        <f t="shared" si="16"/>
        <v>0.877455709401133</v>
      </c>
      <c r="S103" s="61">
        <f t="shared" si="17"/>
        <v>0.800251932467594</v>
      </c>
      <c r="T103" s="62">
        <v>200</v>
      </c>
      <c r="U103" s="63">
        <v>100</v>
      </c>
      <c r="V103" s="71" t="s">
        <v>392</v>
      </c>
      <c r="W103" s="19"/>
    </row>
    <row r="104" customFormat="1" spans="1:23">
      <c r="A104" s="26">
        <v>103</v>
      </c>
      <c r="B104" s="26">
        <v>108277</v>
      </c>
      <c r="C104" s="27" t="s">
        <v>174</v>
      </c>
      <c r="D104" s="27" t="s">
        <v>41</v>
      </c>
      <c r="E104" s="28" t="s">
        <v>131</v>
      </c>
      <c r="F104" s="29">
        <v>100</v>
      </c>
      <c r="G104" s="28">
        <f t="shared" si="9"/>
        <v>300</v>
      </c>
      <c r="H104" s="30">
        <v>6181.611491</v>
      </c>
      <c r="I104" s="30">
        <f t="shared" si="10"/>
        <v>1241.92283821085</v>
      </c>
      <c r="J104" s="46">
        <v>0.200906</v>
      </c>
      <c r="K104" s="47">
        <f t="shared" si="11"/>
        <v>7417.9337892</v>
      </c>
      <c r="L104" s="47">
        <f t="shared" si="12"/>
        <v>1385.9858874433</v>
      </c>
      <c r="M104" s="48">
        <f t="shared" si="13"/>
        <v>0.18684258</v>
      </c>
      <c r="N104" s="40">
        <v>3265.74</v>
      </c>
      <c r="O104" s="40">
        <v>630.96</v>
      </c>
      <c r="P104" s="53">
        <f t="shared" si="14"/>
        <v>0.528299134417408</v>
      </c>
      <c r="Q104" s="61">
        <f t="shared" si="15"/>
        <v>0.508050887371537</v>
      </c>
      <c r="R104" s="61">
        <f t="shared" si="16"/>
        <v>0.440249278681173</v>
      </c>
      <c r="S104" s="61">
        <f t="shared" si="17"/>
        <v>0.45524273061966</v>
      </c>
      <c r="T104" s="62"/>
      <c r="U104" s="63">
        <v>0</v>
      </c>
      <c r="V104" s="71"/>
      <c r="W104" s="19"/>
    </row>
    <row r="105" customFormat="1" hidden="1" spans="1:22">
      <c r="A105" s="31">
        <v>104</v>
      </c>
      <c r="B105" s="31">
        <v>753</v>
      </c>
      <c r="C105" s="32" t="s">
        <v>164</v>
      </c>
      <c r="D105" s="32" t="s">
        <v>34</v>
      </c>
      <c r="E105" s="33" t="s">
        <v>151</v>
      </c>
      <c r="F105" s="34">
        <v>100</v>
      </c>
      <c r="G105" s="33">
        <f t="shared" si="9"/>
        <v>300</v>
      </c>
      <c r="H105" s="30">
        <v>6096.665795</v>
      </c>
      <c r="I105" s="30">
        <f t="shared" si="10"/>
        <v>1372.54846709415</v>
      </c>
      <c r="J105" s="46">
        <v>0.225131</v>
      </c>
      <c r="K105" s="47">
        <f t="shared" si="11"/>
        <v>7315.998954</v>
      </c>
      <c r="L105" s="47">
        <f t="shared" si="12"/>
        <v>1531.76408927707</v>
      </c>
      <c r="M105" s="48">
        <f t="shared" si="13"/>
        <v>0.20937183</v>
      </c>
      <c r="N105" s="40">
        <v>3155.97</v>
      </c>
      <c r="O105" s="40">
        <v>602.16</v>
      </c>
      <c r="P105" s="51">
        <f t="shared" si="14"/>
        <v>0.517655076745108</v>
      </c>
      <c r="Q105" s="65">
        <f t="shared" si="15"/>
        <v>0.438716748032108</v>
      </c>
      <c r="R105" s="65">
        <f t="shared" si="16"/>
        <v>0.431379230620923</v>
      </c>
      <c r="S105" s="65">
        <f t="shared" si="17"/>
        <v>0.393115365620169</v>
      </c>
      <c r="T105" s="69"/>
      <c r="U105" s="67">
        <v>0</v>
      </c>
      <c r="V105" s="70"/>
    </row>
    <row r="106" customFormat="1" hidden="1" spans="1:22">
      <c r="A106" s="31">
        <v>105</v>
      </c>
      <c r="B106" s="31">
        <v>106865</v>
      </c>
      <c r="C106" s="32" t="s">
        <v>150</v>
      </c>
      <c r="D106" s="32" t="s">
        <v>50</v>
      </c>
      <c r="E106" s="33" t="s">
        <v>151</v>
      </c>
      <c r="F106" s="34">
        <v>100</v>
      </c>
      <c r="G106" s="33">
        <f t="shared" si="9"/>
        <v>300</v>
      </c>
      <c r="H106" s="30">
        <v>5910.710361</v>
      </c>
      <c r="I106" s="30">
        <f t="shared" si="10"/>
        <v>1084.4025656705</v>
      </c>
      <c r="J106" s="46">
        <v>0.183464</v>
      </c>
      <c r="K106" s="47">
        <f t="shared" si="11"/>
        <v>7092.8524332</v>
      </c>
      <c r="L106" s="47">
        <f t="shared" si="12"/>
        <v>1210.19326328828</v>
      </c>
      <c r="M106" s="48">
        <f t="shared" si="13"/>
        <v>0.17062152</v>
      </c>
      <c r="N106" s="40">
        <v>4337.59</v>
      </c>
      <c r="O106" s="40">
        <v>969.6</v>
      </c>
      <c r="P106" s="51">
        <f t="shared" si="14"/>
        <v>0.733852571870253</v>
      </c>
      <c r="Q106" s="65">
        <f t="shared" si="15"/>
        <v>0.894132890031004</v>
      </c>
      <c r="R106" s="65">
        <f t="shared" si="16"/>
        <v>0.611543809891877</v>
      </c>
      <c r="S106" s="65">
        <f t="shared" si="17"/>
        <v>0.801194345905917</v>
      </c>
      <c r="T106" s="69"/>
      <c r="U106" s="67">
        <v>0</v>
      </c>
      <c r="V106" s="70"/>
    </row>
    <row r="107" customFormat="1" hidden="1" spans="1:22">
      <c r="A107" s="31">
        <v>106</v>
      </c>
      <c r="B107" s="31">
        <v>106568</v>
      </c>
      <c r="C107" s="32" t="s">
        <v>178</v>
      </c>
      <c r="D107" s="32" t="s">
        <v>34</v>
      </c>
      <c r="E107" s="33" t="s">
        <v>151</v>
      </c>
      <c r="F107" s="34">
        <v>100</v>
      </c>
      <c r="G107" s="33">
        <f t="shared" si="9"/>
        <v>300</v>
      </c>
      <c r="H107" s="30">
        <v>5758.89026666667</v>
      </c>
      <c r="I107" s="30">
        <f t="shared" si="10"/>
        <v>1329.98691263533</v>
      </c>
      <c r="J107" s="46">
        <v>0.230945</v>
      </c>
      <c r="K107" s="47">
        <f t="shared" si="11"/>
        <v>6910.66832</v>
      </c>
      <c r="L107" s="47">
        <f t="shared" si="12"/>
        <v>1484.26539450103</v>
      </c>
      <c r="M107" s="48">
        <f t="shared" si="13"/>
        <v>0.21477885</v>
      </c>
      <c r="N107" s="40">
        <v>4177.62</v>
      </c>
      <c r="O107" s="40">
        <v>1062.12</v>
      </c>
      <c r="P107" s="51">
        <f t="shared" si="14"/>
        <v>0.725421011089706</v>
      </c>
      <c r="Q107" s="65">
        <f t="shared" si="15"/>
        <v>0.798594324432441</v>
      </c>
      <c r="R107" s="65">
        <f t="shared" si="16"/>
        <v>0.604517509241422</v>
      </c>
      <c r="S107" s="65">
        <f t="shared" si="17"/>
        <v>0.715586312215449</v>
      </c>
      <c r="T107" s="69"/>
      <c r="U107" s="67">
        <v>0</v>
      </c>
      <c r="V107" s="70"/>
    </row>
    <row r="108" customFormat="1" hidden="1" spans="1:22">
      <c r="A108" s="26">
        <v>107</v>
      </c>
      <c r="B108" s="26">
        <v>102567</v>
      </c>
      <c r="C108" s="27" t="s">
        <v>165</v>
      </c>
      <c r="D108" s="27" t="s">
        <v>27</v>
      </c>
      <c r="E108" s="28" t="s">
        <v>162</v>
      </c>
      <c r="F108" s="29">
        <v>100</v>
      </c>
      <c r="G108" s="28">
        <f t="shared" si="9"/>
        <v>300</v>
      </c>
      <c r="H108" s="30">
        <v>5598.92481433333</v>
      </c>
      <c r="I108" s="30">
        <f t="shared" si="10"/>
        <v>1180.01539655686</v>
      </c>
      <c r="J108" s="46">
        <v>0.2107575</v>
      </c>
      <c r="K108" s="47">
        <f t="shared" si="11"/>
        <v>6718.7097772</v>
      </c>
      <c r="L108" s="47">
        <f t="shared" si="12"/>
        <v>1316.89718255745</v>
      </c>
      <c r="M108" s="48">
        <f t="shared" si="13"/>
        <v>0.196004475</v>
      </c>
      <c r="N108" s="40">
        <v>2169</v>
      </c>
      <c r="O108" s="40">
        <v>133.31</v>
      </c>
      <c r="P108" s="53">
        <f t="shared" si="14"/>
        <v>0.387395807574934</v>
      </c>
      <c r="Q108" s="61">
        <f t="shared" si="15"/>
        <v>0.112973102206109</v>
      </c>
      <c r="R108" s="61">
        <f t="shared" si="16"/>
        <v>0.322829839645778</v>
      </c>
      <c r="S108" s="61">
        <f t="shared" si="17"/>
        <v>0.101230378320886</v>
      </c>
      <c r="T108" s="62"/>
      <c r="U108" s="63">
        <v>0</v>
      </c>
      <c r="V108" s="64"/>
    </row>
    <row r="109" customFormat="1" hidden="1" spans="1:23">
      <c r="A109" s="26">
        <v>109</v>
      </c>
      <c r="B109" s="26">
        <v>102478</v>
      </c>
      <c r="C109" s="27" t="s">
        <v>161</v>
      </c>
      <c r="D109" s="27" t="s">
        <v>50</v>
      </c>
      <c r="E109" s="28" t="s">
        <v>162</v>
      </c>
      <c r="F109" s="29">
        <v>100</v>
      </c>
      <c r="G109" s="28">
        <f t="shared" si="9"/>
        <v>300</v>
      </c>
      <c r="H109" s="30">
        <v>4569.87291333333</v>
      </c>
      <c r="I109" s="30">
        <f t="shared" si="10"/>
        <v>1197.09191926641</v>
      </c>
      <c r="J109" s="46">
        <v>0.261953</v>
      </c>
      <c r="K109" s="47">
        <f t="shared" si="11"/>
        <v>5483.847496</v>
      </c>
      <c r="L109" s="47">
        <f t="shared" si="12"/>
        <v>1335.95458190131</v>
      </c>
      <c r="M109" s="48">
        <f t="shared" si="13"/>
        <v>0.24361629</v>
      </c>
      <c r="N109" s="40">
        <v>4580.13</v>
      </c>
      <c r="O109" s="40">
        <v>1151.86</v>
      </c>
      <c r="P109" s="49">
        <f t="shared" si="14"/>
        <v>1.00224450151267</v>
      </c>
      <c r="Q109" s="61">
        <f t="shared" si="15"/>
        <v>0.96221516615522</v>
      </c>
      <c r="R109" s="61">
        <f t="shared" si="16"/>
        <v>0.835203751260555</v>
      </c>
      <c r="S109" s="61">
        <f t="shared" si="17"/>
        <v>0.862199969673139</v>
      </c>
      <c r="T109" s="62">
        <v>100</v>
      </c>
      <c r="U109" s="63">
        <v>100</v>
      </c>
      <c r="V109" s="64" t="s">
        <v>431</v>
      </c>
      <c r="W109" t="s">
        <v>366</v>
      </c>
    </row>
    <row r="110" customFormat="1" hidden="1" spans="1:22">
      <c r="A110" s="31">
        <v>110</v>
      </c>
      <c r="B110" s="31">
        <v>741</v>
      </c>
      <c r="C110" s="32" t="s">
        <v>156</v>
      </c>
      <c r="D110" s="32" t="s">
        <v>41</v>
      </c>
      <c r="E110" s="33" t="s">
        <v>46</v>
      </c>
      <c r="F110" s="34">
        <v>100</v>
      </c>
      <c r="G110" s="33">
        <f t="shared" si="9"/>
        <v>300</v>
      </c>
      <c r="H110" s="30">
        <v>4981.96830133333</v>
      </c>
      <c r="I110" s="30">
        <f t="shared" si="10"/>
        <v>1030.27478119196</v>
      </c>
      <c r="J110" s="46">
        <v>0.20680075</v>
      </c>
      <c r="K110" s="47">
        <f t="shared" si="11"/>
        <v>5978.3619616</v>
      </c>
      <c r="L110" s="47">
        <f t="shared" si="12"/>
        <v>1149.78665581023</v>
      </c>
      <c r="M110" s="48">
        <f t="shared" si="13"/>
        <v>0.1923246975</v>
      </c>
      <c r="N110" s="40">
        <v>3838.29</v>
      </c>
      <c r="O110" s="40">
        <v>336.81</v>
      </c>
      <c r="P110" s="51">
        <f t="shared" si="14"/>
        <v>0.770436455601846</v>
      </c>
      <c r="Q110" s="65">
        <f t="shared" si="15"/>
        <v>0.326912786907521</v>
      </c>
      <c r="R110" s="65">
        <f t="shared" si="16"/>
        <v>0.642030379668205</v>
      </c>
      <c r="S110" s="65">
        <f t="shared" si="17"/>
        <v>0.292932604755842</v>
      </c>
      <c r="T110" s="69"/>
      <c r="U110" s="67">
        <v>0</v>
      </c>
      <c r="V110" s="70"/>
    </row>
    <row r="111" customFormat="1" hidden="1" spans="1:23">
      <c r="A111" s="31">
        <v>111</v>
      </c>
      <c r="B111" s="31">
        <v>107829</v>
      </c>
      <c r="C111" s="32" t="s">
        <v>129</v>
      </c>
      <c r="D111" s="32" t="s">
        <v>50</v>
      </c>
      <c r="E111" s="33" t="s">
        <v>46</v>
      </c>
      <c r="F111" s="34">
        <v>100</v>
      </c>
      <c r="G111" s="33">
        <f t="shared" si="9"/>
        <v>300</v>
      </c>
      <c r="H111" s="30">
        <v>4687.92937566667</v>
      </c>
      <c r="I111" s="30">
        <f t="shared" si="10"/>
        <v>1003.91538786964</v>
      </c>
      <c r="J111" s="46">
        <v>0.214149</v>
      </c>
      <c r="K111" s="47">
        <f t="shared" si="11"/>
        <v>5625.5152508</v>
      </c>
      <c r="L111" s="47">
        <f t="shared" si="12"/>
        <v>1120.36957286252</v>
      </c>
      <c r="M111" s="48">
        <f t="shared" si="13"/>
        <v>0.19915857</v>
      </c>
      <c r="N111" s="40">
        <v>4943.51</v>
      </c>
      <c r="O111" s="40">
        <v>-262.77</v>
      </c>
      <c r="P111" s="51">
        <f t="shared" si="14"/>
        <v>1.05451887258796</v>
      </c>
      <c r="Q111" s="65">
        <f t="shared" si="15"/>
        <v>-0.261745166151513</v>
      </c>
      <c r="R111" s="65">
        <f t="shared" si="16"/>
        <v>0.878765727156635</v>
      </c>
      <c r="S111" s="65">
        <f t="shared" si="17"/>
        <v>-0.234538679347234</v>
      </c>
      <c r="T111" s="69"/>
      <c r="U111" s="67">
        <v>100</v>
      </c>
      <c r="V111" s="70"/>
      <c r="W111" t="s">
        <v>366</v>
      </c>
    </row>
    <row r="112" hidden="1" spans="1:23">
      <c r="A112" s="31">
        <v>112</v>
      </c>
      <c r="B112" s="31">
        <v>110378</v>
      </c>
      <c r="C112" s="32" t="s">
        <v>45</v>
      </c>
      <c r="D112" s="32" t="s">
        <v>38</v>
      </c>
      <c r="E112" s="33" t="s">
        <v>46</v>
      </c>
      <c r="F112" s="34">
        <v>100</v>
      </c>
      <c r="G112" s="33">
        <f t="shared" si="9"/>
        <v>300</v>
      </c>
      <c r="H112" s="30">
        <v>2500</v>
      </c>
      <c r="I112" s="30">
        <f t="shared" si="10"/>
        <v>622.17875</v>
      </c>
      <c r="J112" s="46">
        <v>0.2488715</v>
      </c>
      <c r="K112" s="47">
        <f t="shared" si="11"/>
        <v>3000</v>
      </c>
      <c r="L112" s="47">
        <f t="shared" si="12"/>
        <v>694.351485</v>
      </c>
      <c r="M112" s="48">
        <f t="shared" si="13"/>
        <v>0.231450495</v>
      </c>
      <c r="N112" s="40">
        <v>2813.48</v>
      </c>
      <c r="O112" s="40">
        <v>477.9</v>
      </c>
      <c r="P112" s="52">
        <f t="shared" si="14"/>
        <v>1.125392</v>
      </c>
      <c r="Q112" s="65">
        <f t="shared" si="15"/>
        <v>0.768107236063591</v>
      </c>
      <c r="R112" s="65">
        <f t="shared" si="16"/>
        <v>0.937826666666667</v>
      </c>
      <c r="S112" s="65">
        <f t="shared" si="17"/>
        <v>0.688268132673469</v>
      </c>
      <c r="T112" s="69">
        <v>100</v>
      </c>
      <c r="U112" s="67">
        <v>100</v>
      </c>
      <c r="V112" s="70" t="s">
        <v>432</v>
      </c>
      <c r="W112" t="s">
        <v>366</v>
      </c>
    </row>
    <row r="113" hidden="1" spans="1:23">
      <c r="A113" s="72" t="s">
        <v>52</v>
      </c>
      <c r="B113" s="23" t="s">
        <v>181</v>
      </c>
      <c r="C113" s="23" t="s">
        <v>182</v>
      </c>
      <c r="D113" s="73" t="s">
        <v>182</v>
      </c>
      <c r="E113" s="22"/>
      <c r="F113" s="24">
        <f t="shared" ref="F113:I113" si="18">SUM(F3:F112)</f>
        <v>15800</v>
      </c>
      <c r="G113" s="22">
        <f t="shared" si="18"/>
        <v>47400</v>
      </c>
      <c r="H113" s="30">
        <f t="shared" si="18"/>
        <v>1483739.535144</v>
      </c>
      <c r="I113" s="30">
        <f t="shared" si="18"/>
        <v>345959.97899233</v>
      </c>
      <c r="J113" s="46">
        <v>0.23021825</v>
      </c>
      <c r="K113" s="47">
        <f t="shared" ref="K113:O113" si="19">SUM(K3:K112)</f>
        <v>1780487.4421728</v>
      </c>
      <c r="L113" s="47">
        <f t="shared" si="19"/>
        <v>386091.33655544</v>
      </c>
      <c r="M113" s="48">
        <f t="shared" si="13"/>
        <v>0.2141029725</v>
      </c>
      <c r="N113" s="40">
        <f>SUM(N3:N112)</f>
        <v>1466315.36</v>
      </c>
      <c r="O113" s="40">
        <f>SUM(O3:O112)</f>
        <v>298927.13</v>
      </c>
      <c r="P113" s="77">
        <f t="shared" si="14"/>
        <v>0.98825658093534</v>
      </c>
      <c r="Q113" s="16">
        <f t="shared" si="15"/>
        <v>0.864051185546601</v>
      </c>
      <c r="R113" s="16">
        <f t="shared" si="16"/>
        <v>0.82354715077945</v>
      </c>
      <c r="S113" s="16">
        <f t="shared" si="17"/>
        <v>0.774239413572224</v>
      </c>
      <c r="T113" s="17">
        <v>5950</v>
      </c>
      <c r="U113" s="17">
        <v>8800</v>
      </c>
      <c r="W113"/>
    </row>
    <row r="117" spans="1:24">
      <c r="A117" s="26">
        <v>108</v>
      </c>
      <c r="B117" s="26">
        <v>713</v>
      </c>
      <c r="C117" s="74" t="s">
        <v>395</v>
      </c>
      <c r="D117" s="27" t="s">
        <v>38</v>
      </c>
      <c r="E117" s="28" t="s">
        <v>162</v>
      </c>
      <c r="F117" s="29">
        <v>100</v>
      </c>
      <c r="G117" s="28">
        <f>F117*3</f>
        <v>300</v>
      </c>
      <c r="H117" s="30">
        <v>5654</v>
      </c>
      <c r="I117" s="30">
        <f>H117*J117</f>
        <v>1396.538</v>
      </c>
      <c r="J117" s="46">
        <v>0.247</v>
      </c>
      <c r="K117" s="47">
        <f>H117*1.2</f>
        <v>6784.8</v>
      </c>
      <c r="L117" s="47">
        <f>K117*M117</f>
        <v>1558.536408</v>
      </c>
      <c r="M117" s="48">
        <f>J117*0.93</f>
        <v>0.22971</v>
      </c>
      <c r="N117" s="14" t="e">
        <v>#N/A</v>
      </c>
      <c r="O117" s="14" t="e">
        <v>#N/A</v>
      </c>
      <c r="P117" s="15" t="e">
        <f>N117/H117</f>
        <v>#N/A</v>
      </c>
      <c r="Q117" s="16" t="e">
        <f>O117/I117</f>
        <v>#N/A</v>
      </c>
      <c r="R117" s="16" t="e">
        <f>N117/K117</f>
        <v>#N/A</v>
      </c>
      <c r="S117" s="16" t="e">
        <f>O117/L117</f>
        <v>#N/A</v>
      </c>
      <c r="W117" s="60" t="s">
        <v>396</v>
      </c>
      <c r="X117" s="78">
        <v>900</v>
      </c>
    </row>
    <row r="118" spans="1:19">
      <c r="A118" s="75">
        <v>39</v>
      </c>
      <c r="B118" s="75">
        <v>742</v>
      </c>
      <c r="C118" s="76" t="s">
        <v>397</v>
      </c>
      <c r="D118" s="76" t="s">
        <v>50</v>
      </c>
      <c r="E118" s="34" t="s">
        <v>68</v>
      </c>
      <c r="F118" s="34">
        <v>150</v>
      </c>
      <c r="G118" s="33">
        <f>F118*3</f>
        <v>450</v>
      </c>
      <c r="H118" s="30">
        <v>11308</v>
      </c>
      <c r="I118" s="30">
        <f>H118*J118</f>
        <v>1933.668</v>
      </c>
      <c r="J118" s="46">
        <v>0.171</v>
      </c>
      <c r="K118" s="47">
        <f>H118*1.2</f>
        <v>13569.6</v>
      </c>
      <c r="L118" s="47">
        <f>K118*M118</f>
        <v>2157.973488</v>
      </c>
      <c r="M118" s="48">
        <f>J118*0.93</f>
        <v>0.15903</v>
      </c>
      <c r="N118" s="14">
        <v>392.1</v>
      </c>
      <c r="O118" s="14">
        <v>138.39</v>
      </c>
      <c r="P118" s="15">
        <f>N118/H118</f>
        <v>0.0346745666784577</v>
      </c>
      <c r="Q118" s="16">
        <f>O118/I118</f>
        <v>0.0715686457033989</v>
      </c>
      <c r="R118" s="16">
        <f>N118/K118</f>
        <v>0.0288954722320481</v>
      </c>
      <c r="S118" s="16">
        <f>O118/L118</f>
        <v>0.0641296108453395</v>
      </c>
    </row>
  </sheetData>
  <mergeCells count="6">
    <mergeCell ref="A1:G1"/>
    <mergeCell ref="H1:J1"/>
    <mergeCell ref="K1:M1"/>
    <mergeCell ref="P1:Q1"/>
    <mergeCell ref="R1:S1"/>
    <mergeCell ref="T1:V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topLeftCell="A80" workbookViewId="0">
      <selection activeCell="E102" sqref="E102"/>
    </sheetView>
  </sheetViews>
  <sheetFormatPr defaultColWidth="9" defaultRowHeight="13.5"/>
  <cols>
    <col min="1" max="1" width="9" style="1"/>
    <col min="4" max="4" width="32.375" customWidth="1"/>
    <col min="6" max="6" width="15.375" customWidth="1"/>
    <col min="7" max="7" width="15.75" customWidth="1"/>
  </cols>
  <sheetData>
    <row r="1" spans="1:13">
      <c r="A1" s="2" t="s">
        <v>12</v>
      </c>
      <c r="B1" s="2" t="s">
        <v>433</v>
      </c>
      <c r="C1" s="2" t="s">
        <v>434</v>
      </c>
      <c r="D1" s="2" t="s">
        <v>435</v>
      </c>
      <c r="E1" s="2" t="s">
        <v>13</v>
      </c>
      <c r="F1" s="2" t="s">
        <v>14</v>
      </c>
      <c r="G1" s="2" t="s">
        <v>436</v>
      </c>
      <c r="H1" s="2" t="s">
        <v>437</v>
      </c>
      <c r="I1" s="2" t="s">
        <v>437</v>
      </c>
      <c r="J1" s="2" t="s">
        <v>437</v>
      </c>
      <c r="K1" s="2" t="s">
        <v>438</v>
      </c>
      <c r="L1" s="2" t="s">
        <v>439</v>
      </c>
      <c r="M1" s="2" t="s">
        <v>440</v>
      </c>
    </row>
    <row r="2" spans="1:13">
      <c r="A2" s="3">
        <v>1</v>
      </c>
      <c r="B2" s="4" t="s">
        <v>441</v>
      </c>
      <c r="C2" s="4" t="s">
        <v>296</v>
      </c>
      <c r="D2" s="4" t="s">
        <v>442</v>
      </c>
      <c r="E2" s="3">
        <v>578</v>
      </c>
      <c r="F2" s="4" t="s">
        <v>443</v>
      </c>
      <c r="G2" s="4" t="s">
        <v>444</v>
      </c>
      <c r="H2" s="5" t="s">
        <v>445</v>
      </c>
      <c r="I2" s="5" t="s">
        <v>446</v>
      </c>
      <c r="J2" s="5" t="s">
        <v>447</v>
      </c>
      <c r="K2" s="4">
        <v>9</v>
      </c>
      <c r="L2" s="4">
        <v>2</v>
      </c>
      <c r="M2" s="4">
        <v>2</v>
      </c>
    </row>
    <row r="3" spans="1:13">
      <c r="A3" s="3">
        <v>2</v>
      </c>
      <c r="B3" s="4" t="s">
        <v>448</v>
      </c>
      <c r="C3" s="4" t="s">
        <v>449</v>
      </c>
      <c r="D3" s="4" t="s">
        <v>450</v>
      </c>
      <c r="E3" s="3">
        <v>349</v>
      </c>
      <c r="F3" s="4" t="s">
        <v>451</v>
      </c>
      <c r="G3" s="4" t="s">
        <v>452</v>
      </c>
      <c r="H3" s="5" t="s">
        <v>453</v>
      </c>
      <c r="I3" s="5" t="s">
        <v>454</v>
      </c>
      <c r="J3" s="5" t="s">
        <v>455</v>
      </c>
      <c r="K3" s="4">
        <v>2</v>
      </c>
      <c r="L3" s="4" t="s">
        <v>209</v>
      </c>
      <c r="M3" s="4">
        <v>3</v>
      </c>
    </row>
    <row r="4" spans="1:13">
      <c r="A4" s="3">
        <v>3</v>
      </c>
      <c r="B4" s="4" t="s">
        <v>456</v>
      </c>
      <c r="C4" s="4" t="s">
        <v>457</v>
      </c>
      <c r="D4" s="4" t="s">
        <v>458</v>
      </c>
      <c r="E4" s="3">
        <v>570</v>
      </c>
      <c r="F4" s="4" t="s">
        <v>426</v>
      </c>
      <c r="G4" s="4" t="s">
        <v>444</v>
      </c>
      <c r="H4" s="5" t="s">
        <v>459</v>
      </c>
      <c r="I4" s="5" t="s">
        <v>460</v>
      </c>
      <c r="J4" s="5" t="s">
        <v>461</v>
      </c>
      <c r="K4" s="4">
        <v>18</v>
      </c>
      <c r="L4" s="4">
        <v>1</v>
      </c>
      <c r="M4" s="4">
        <v>7</v>
      </c>
    </row>
    <row r="5" spans="1:13">
      <c r="A5" s="3">
        <v>4</v>
      </c>
      <c r="B5" s="4" t="s">
        <v>462</v>
      </c>
      <c r="C5" s="4" t="s">
        <v>463</v>
      </c>
      <c r="D5" s="4" t="s">
        <v>464</v>
      </c>
      <c r="E5" s="3">
        <v>106865</v>
      </c>
      <c r="F5" s="4" t="s">
        <v>465</v>
      </c>
      <c r="G5" s="4" t="s">
        <v>452</v>
      </c>
      <c r="H5" s="6" t="s">
        <v>466</v>
      </c>
      <c r="I5" s="5" t="s">
        <v>467</v>
      </c>
      <c r="J5" s="5" t="s">
        <v>468</v>
      </c>
      <c r="K5" s="4">
        <v>4</v>
      </c>
      <c r="L5" s="4" t="s">
        <v>209</v>
      </c>
      <c r="M5" s="4">
        <v>7</v>
      </c>
    </row>
    <row r="6" spans="1:13">
      <c r="A6" s="3">
        <v>5</v>
      </c>
      <c r="B6" s="4" t="s">
        <v>469</v>
      </c>
      <c r="C6" s="4" t="s">
        <v>351</v>
      </c>
      <c r="D6" s="4" t="s">
        <v>470</v>
      </c>
      <c r="E6" s="3">
        <v>716</v>
      </c>
      <c r="F6" s="4" t="s">
        <v>471</v>
      </c>
      <c r="G6" s="4" t="s">
        <v>452</v>
      </c>
      <c r="H6" s="5" t="s">
        <v>472</v>
      </c>
      <c r="I6" s="5" t="s">
        <v>473</v>
      </c>
      <c r="J6" s="5" t="s">
        <v>474</v>
      </c>
      <c r="K6" s="4">
        <v>8</v>
      </c>
      <c r="L6" s="4">
        <v>5</v>
      </c>
      <c r="M6" s="4">
        <v>5</v>
      </c>
    </row>
    <row r="7" spans="1:13">
      <c r="A7" s="3">
        <v>6</v>
      </c>
      <c r="B7" s="4" t="s">
        <v>475</v>
      </c>
      <c r="C7" s="4" t="s">
        <v>476</v>
      </c>
      <c r="D7" s="4" t="s">
        <v>477</v>
      </c>
      <c r="E7" s="3">
        <v>747</v>
      </c>
      <c r="F7" s="4" t="s">
        <v>478</v>
      </c>
      <c r="G7" s="4" t="s">
        <v>452</v>
      </c>
      <c r="H7" s="5" t="s">
        <v>479</v>
      </c>
      <c r="I7" s="5" t="s">
        <v>480</v>
      </c>
      <c r="J7" s="5" t="s">
        <v>481</v>
      </c>
      <c r="K7" s="4">
        <v>3</v>
      </c>
      <c r="L7" s="4">
        <v>5</v>
      </c>
      <c r="M7" s="4">
        <v>5</v>
      </c>
    </row>
    <row r="8" spans="1:13">
      <c r="A8" s="3">
        <v>7</v>
      </c>
      <c r="B8" s="4" t="s">
        <v>482</v>
      </c>
      <c r="C8" s="4" t="s">
        <v>483</v>
      </c>
      <c r="D8" s="4" t="s">
        <v>484</v>
      </c>
      <c r="E8" s="3">
        <v>745</v>
      </c>
      <c r="F8" s="4" t="s">
        <v>485</v>
      </c>
      <c r="G8" s="4" t="s">
        <v>444</v>
      </c>
      <c r="H8" s="5" t="s">
        <v>486</v>
      </c>
      <c r="I8" s="5" t="s">
        <v>487</v>
      </c>
      <c r="J8" s="5" t="s">
        <v>488</v>
      </c>
      <c r="K8" s="4">
        <v>10</v>
      </c>
      <c r="L8" s="4">
        <v>10</v>
      </c>
      <c r="M8" s="4">
        <v>5</v>
      </c>
    </row>
    <row r="9" spans="1:13">
      <c r="A9" s="3">
        <v>8</v>
      </c>
      <c r="B9" s="4" t="s">
        <v>489</v>
      </c>
      <c r="C9" s="4" t="s">
        <v>490</v>
      </c>
      <c r="D9" s="4" t="s">
        <v>491</v>
      </c>
      <c r="E9" s="3">
        <v>106569</v>
      </c>
      <c r="F9" s="4" t="s">
        <v>284</v>
      </c>
      <c r="G9" s="4" t="s">
        <v>492</v>
      </c>
      <c r="H9" s="5" t="s">
        <v>493</v>
      </c>
      <c r="I9" s="5" t="s">
        <v>494</v>
      </c>
      <c r="J9" s="5" t="s">
        <v>495</v>
      </c>
      <c r="K9" s="4">
        <v>13</v>
      </c>
      <c r="L9" s="4">
        <v>1</v>
      </c>
      <c r="M9" s="4">
        <v>2</v>
      </c>
    </row>
    <row r="10" spans="1:13">
      <c r="A10" s="3">
        <v>9</v>
      </c>
      <c r="B10" s="4" t="s">
        <v>496</v>
      </c>
      <c r="C10" s="4" t="s">
        <v>497</v>
      </c>
      <c r="D10" s="4" t="s">
        <v>498</v>
      </c>
      <c r="E10" s="3">
        <v>712</v>
      </c>
      <c r="F10" s="4" t="s">
        <v>372</v>
      </c>
      <c r="G10" s="4" t="s">
        <v>444</v>
      </c>
      <c r="H10" s="5" t="s">
        <v>499</v>
      </c>
      <c r="I10" s="5" t="s">
        <v>500</v>
      </c>
      <c r="J10" s="5" t="s">
        <v>501</v>
      </c>
      <c r="K10" s="4">
        <v>6</v>
      </c>
      <c r="L10" s="4">
        <v>1</v>
      </c>
      <c r="M10" s="4">
        <v>2</v>
      </c>
    </row>
    <row r="11" spans="1:13">
      <c r="A11" s="3">
        <v>10</v>
      </c>
      <c r="B11" s="4" t="s">
        <v>502</v>
      </c>
      <c r="C11" s="4" t="s">
        <v>304</v>
      </c>
      <c r="D11" s="4" t="s">
        <v>503</v>
      </c>
      <c r="E11" s="3">
        <v>102934</v>
      </c>
      <c r="F11" s="4" t="s">
        <v>371</v>
      </c>
      <c r="G11" s="4" t="s">
        <v>492</v>
      </c>
      <c r="H11" s="5" t="s">
        <v>504</v>
      </c>
      <c r="I11" s="5" t="s">
        <v>505</v>
      </c>
      <c r="J11" s="5" t="s">
        <v>506</v>
      </c>
      <c r="K11" s="4">
        <v>12</v>
      </c>
      <c r="L11" s="4">
        <v>3</v>
      </c>
      <c r="M11" s="4">
        <v>12</v>
      </c>
    </row>
    <row r="12" spans="1:13">
      <c r="A12" s="3">
        <v>11</v>
      </c>
      <c r="B12" s="4" t="s">
        <v>507</v>
      </c>
      <c r="C12" s="4" t="s">
        <v>508</v>
      </c>
      <c r="D12" s="4" t="s">
        <v>509</v>
      </c>
      <c r="E12" s="3">
        <v>104428</v>
      </c>
      <c r="F12" s="4" t="s">
        <v>510</v>
      </c>
      <c r="G12" s="4" t="s">
        <v>444</v>
      </c>
      <c r="H12" s="5" t="s">
        <v>511</v>
      </c>
      <c r="I12" s="5" t="s">
        <v>512</v>
      </c>
      <c r="J12" s="5" t="s">
        <v>513</v>
      </c>
      <c r="K12" s="4">
        <v>5</v>
      </c>
      <c r="L12" s="4" t="s">
        <v>209</v>
      </c>
      <c r="M12" s="4">
        <v>2</v>
      </c>
    </row>
    <row r="13" spans="1:13">
      <c r="A13" s="3">
        <v>12</v>
      </c>
      <c r="B13" s="4" t="s">
        <v>514</v>
      </c>
      <c r="C13" s="4" t="s">
        <v>233</v>
      </c>
      <c r="D13" s="4" t="s">
        <v>515</v>
      </c>
      <c r="E13" s="3">
        <v>367</v>
      </c>
      <c r="F13" s="4" t="s">
        <v>516</v>
      </c>
      <c r="G13" s="4" t="s">
        <v>452</v>
      </c>
      <c r="H13" s="5" t="s">
        <v>517</v>
      </c>
      <c r="I13" s="5" t="s">
        <v>518</v>
      </c>
      <c r="J13" s="5" t="s">
        <v>519</v>
      </c>
      <c r="K13" s="4">
        <v>2</v>
      </c>
      <c r="L13" s="4" t="s">
        <v>209</v>
      </c>
      <c r="M13" s="4">
        <v>2</v>
      </c>
    </row>
    <row r="14" spans="1:13">
      <c r="A14" s="3">
        <v>13</v>
      </c>
      <c r="B14" s="4" t="s">
        <v>520</v>
      </c>
      <c r="C14" s="4" t="s">
        <v>521</v>
      </c>
      <c r="D14" s="4" t="s">
        <v>522</v>
      </c>
      <c r="E14" s="3">
        <v>549</v>
      </c>
      <c r="F14" s="4" t="s">
        <v>523</v>
      </c>
      <c r="G14" s="4" t="s">
        <v>444</v>
      </c>
      <c r="H14" s="5" t="s">
        <v>524</v>
      </c>
      <c r="I14" s="5" t="s">
        <v>525</v>
      </c>
      <c r="J14" s="5" t="s">
        <v>526</v>
      </c>
      <c r="K14" s="4">
        <v>10</v>
      </c>
      <c r="L14" s="4">
        <v>3</v>
      </c>
      <c r="M14" s="4">
        <v>5</v>
      </c>
    </row>
    <row r="15" spans="1:13">
      <c r="A15" s="3">
        <v>14</v>
      </c>
      <c r="B15" s="4" t="s">
        <v>527</v>
      </c>
      <c r="C15" s="4" t="s">
        <v>204</v>
      </c>
      <c r="D15" s="4" t="s">
        <v>528</v>
      </c>
      <c r="E15" s="3">
        <v>104533</v>
      </c>
      <c r="F15" s="4" t="s">
        <v>529</v>
      </c>
      <c r="G15" s="4" t="s">
        <v>444</v>
      </c>
      <c r="H15" s="5" t="s">
        <v>530</v>
      </c>
      <c r="I15" s="5" t="s">
        <v>531</v>
      </c>
      <c r="J15" s="5" t="s">
        <v>532</v>
      </c>
      <c r="K15" s="4">
        <v>5</v>
      </c>
      <c r="L15" s="4" t="s">
        <v>209</v>
      </c>
      <c r="M15" s="4" t="s">
        <v>209</v>
      </c>
    </row>
    <row r="16" spans="1:13">
      <c r="A16" s="3">
        <v>15</v>
      </c>
      <c r="B16" s="4" t="s">
        <v>533</v>
      </c>
      <c r="C16" s="4" t="s">
        <v>534</v>
      </c>
      <c r="D16" s="4" t="s">
        <v>535</v>
      </c>
      <c r="E16" s="3">
        <v>104429</v>
      </c>
      <c r="F16" s="4" t="s">
        <v>536</v>
      </c>
      <c r="G16" s="4" t="s">
        <v>444</v>
      </c>
      <c r="H16" s="5" t="s">
        <v>537</v>
      </c>
      <c r="I16" s="5" t="s">
        <v>538</v>
      </c>
      <c r="J16" s="5" t="s">
        <v>539</v>
      </c>
      <c r="K16" s="4">
        <v>3</v>
      </c>
      <c r="L16" s="4" t="s">
        <v>209</v>
      </c>
      <c r="M16" s="4" t="s">
        <v>209</v>
      </c>
    </row>
    <row r="17" spans="1:13">
      <c r="A17" s="3">
        <v>16</v>
      </c>
      <c r="B17" s="4" t="s">
        <v>540</v>
      </c>
      <c r="C17" s="4" t="s">
        <v>541</v>
      </c>
      <c r="D17" s="4" t="s">
        <v>542</v>
      </c>
      <c r="E17" s="3">
        <v>337</v>
      </c>
      <c r="F17" s="4" t="s">
        <v>543</v>
      </c>
      <c r="G17" s="4" t="s">
        <v>444</v>
      </c>
      <c r="H17" s="5" t="s">
        <v>544</v>
      </c>
      <c r="I17" s="5" t="s">
        <v>545</v>
      </c>
      <c r="J17" s="5" t="s">
        <v>546</v>
      </c>
      <c r="K17" s="4">
        <v>6</v>
      </c>
      <c r="L17" s="4">
        <v>3</v>
      </c>
      <c r="M17" s="4">
        <v>5</v>
      </c>
    </row>
    <row r="18" spans="1:13">
      <c r="A18" s="3">
        <v>17</v>
      </c>
      <c r="B18" s="4" t="s">
        <v>547</v>
      </c>
      <c r="C18" s="4" t="s">
        <v>548</v>
      </c>
      <c r="D18" s="4" t="s">
        <v>549</v>
      </c>
      <c r="E18" s="3">
        <v>105910</v>
      </c>
      <c r="F18" s="4" t="s">
        <v>550</v>
      </c>
      <c r="G18" s="4" t="s">
        <v>444</v>
      </c>
      <c r="H18" s="5" t="s">
        <v>551</v>
      </c>
      <c r="I18" s="5" t="s">
        <v>552</v>
      </c>
      <c r="J18" s="5" t="s">
        <v>553</v>
      </c>
      <c r="K18" s="4">
        <v>3</v>
      </c>
      <c r="L18" s="4" t="s">
        <v>209</v>
      </c>
      <c r="M18" s="4" t="s">
        <v>209</v>
      </c>
    </row>
    <row r="19" spans="1:13">
      <c r="A19" s="3">
        <v>18</v>
      </c>
      <c r="B19" s="4" t="s">
        <v>554</v>
      </c>
      <c r="C19" s="4" t="s">
        <v>555</v>
      </c>
      <c r="D19" s="4" t="s">
        <v>556</v>
      </c>
      <c r="E19" s="3">
        <v>108277</v>
      </c>
      <c r="F19" s="4" t="s">
        <v>557</v>
      </c>
      <c r="G19" s="4" t="s">
        <v>444</v>
      </c>
      <c r="H19" s="5" t="s">
        <v>558</v>
      </c>
      <c r="I19" s="5" t="s">
        <v>559</v>
      </c>
      <c r="J19" s="5" t="s">
        <v>560</v>
      </c>
      <c r="K19" s="4">
        <v>3</v>
      </c>
      <c r="L19" s="4" t="s">
        <v>209</v>
      </c>
      <c r="M19" s="4" t="s">
        <v>209</v>
      </c>
    </row>
    <row r="20" spans="1:13">
      <c r="A20" s="3">
        <v>19</v>
      </c>
      <c r="B20" s="4" t="s">
        <v>561</v>
      </c>
      <c r="C20" s="4" t="s">
        <v>562</v>
      </c>
      <c r="D20" s="4" t="s">
        <v>563</v>
      </c>
      <c r="E20" s="3">
        <v>514</v>
      </c>
      <c r="F20" s="4" t="s">
        <v>330</v>
      </c>
      <c r="G20" s="4" t="s">
        <v>452</v>
      </c>
      <c r="H20" s="5" t="s">
        <v>564</v>
      </c>
      <c r="I20" s="5" t="s">
        <v>565</v>
      </c>
      <c r="J20" s="5" t="s">
        <v>566</v>
      </c>
      <c r="K20" s="4">
        <v>52</v>
      </c>
      <c r="L20" s="4">
        <v>2</v>
      </c>
      <c r="M20" s="4">
        <v>3</v>
      </c>
    </row>
    <row r="21" spans="1:13">
      <c r="A21" s="3">
        <v>20</v>
      </c>
      <c r="B21" s="4" t="s">
        <v>567</v>
      </c>
      <c r="C21" s="4" t="s">
        <v>568</v>
      </c>
      <c r="D21" s="4" t="s">
        <v>569</v>
      </c>
      <c r="E21" s="3">
        <v>104430</v>
      </c>
      <c r="F21" s="4" t="s">
        <v>335</v>
      </c>
      <c r="G21" s="4" t="s">
        <v>444</v>
      </c>
      <c r="H21" s="5" t="s">
        <v>570</v>
      </c>
      <c r="I21" s="5" t="s">
        <v>571</v>
      </c>
      <c r="J21" s="5" t="s">
        <v>572</v>
      </c>
      <c r="K21" s="4">
        <v>5</v>
      </c>
      <c r="L21" s="4">
        <v>5</v>
      </c>
      <c r="M21" s="4">
        <v>2</v>
      </c>
    </row>
    <row r="22" spans="1:13">
      <c r="A22" s="3">
        <v>21</v>
      </c>
      <c r="B22" s="4" t="s">
        <v>573</v>
      </c>
      <c r="C22" s="4" t="s">
        <v>311</v>
      </c>
      <c r="D22" s="4" t="s">
        <v>574</v>
      </c>
      <c r="E22" s="3">
        <v>391</v>
      </c>
      <c r="F22" s="4" t="s">
        <v>575</v>
      </c>
      <c r="G22" s="4" t="s">
        <v>444</v>
      </c>
      <c r="H22" s="5" t="s">
        <v>576</v>
      </c>
      <c r="I22" s="5" t="s">
        <v>577</v>
      </c>
      <c r="J22" s="5" t="s">
        <v>578</v>
      </c>
      <c r="K22" s="4">
        <v>10</v>
      </c>
      <c r="L22" s="4">
        <v>1</v>
      </c>
      <c r="M22" s="4">
        <v>3</v>
      </c>
    </row>
    <row r="23" spans="1:13">
      <c r="A23" s="3">
        <v>22</v>
      </c>
      <c r="B23" s="4" t="s">
        <v>573</v>
      </c>
      <c r="C23" s="4" t="s">
        <v>579</v>
      </c>
      <c r="D23" s="4" t="s">
        <v>580</v>
      </c>
      <c r="E23" s="3">
        <v>339</v>
      </c>
      <c r="F23" s="4" t="s">
        <v>581</v>
      </c>
      <c r="G23" s="4" t="s">
        <v>444</v>
      </c>
      <c r="H23" s="5" t="s">
        <v>582</v>
      </c>
      <c r="I23" s="5" t="s">
        <v>583</v>
      </c>
      <c r="J23" s="5" t="s">
        <v>584</v>
      </c>
      <c r="K23" s="4">
        <v>10</v>
      </c>
      <c r="L23" s="4">
        <v>4</v>
      </c>
      <c r="M23" s="4">
        <v>4</v>
      </c>
    </row>
    <row r="24" spans="1:13">
      <c r="A24" s="3">
        <v>23</v>
      </c>
      <c r="B24" s="4" t="s">
        <v>585</v>
      </c>
      <c r="C24" s="4" t="s">
        <v>586</v>
      </c>
      <c r="D24" s="4" t="s">
        <v>587</v>
      </c>
      <c r="E24" s="3">
        <v>545</v>
      </c>
      <c r="F24" s="4" t="s">
        <v>410</v>
      </c>
      <c r="G24" s="4" t="s">
        <v>444</v>
      </c>
      <c r="H24" s="5" t="s">
        <v>588</v>
      </c>
      <c r="I24" s="5" t="s">
        <v>589</v>
      </c>
      <c r="J24" s="5" t="s">
        <v>590</v>
      </c>
      <c r="K24" s="4">
        <v>5</v>
      </c>
      <c r="L24" s="4">
        <v>2</v>
      </c>
      <c r="M24" s="4">
        <v>2</v>
      </c>
    </row>
    <row r="25" spans="1:13">
      <c r="A25" s="3">
        <v>24</v>
      </c>
      <c r="B25" s="4" t="s">
        <v>591</v>
      </c>
      <c r="C25" s="4" t="s">
        <v>592</v>
      </c>
      <c r="D25" s="4" t="s">
        <v>593</v>
      </c>
      <c r="E25" s="3">
        <v>581</v>
      </c>
      <c r="F25" s="4" t="s">
        <v>594</v>
      </c>
      <c r="G25" s="4" t="s">
        <v>444</v>
      </c>
      <c r="H25" s="5" t="s">
        <v>595</v>
      </c>
      <c r="I25" s="5" t="s">
        <v>596</v>
      </c>
      <c r="J25" s="5" t="s">
        <v>597</v>
      </c>
      <c r="K25" s="4">
        <v>10</v>
      </c>
      <c r="L25" s="4">
        <v>1</v>
      </c>
      <c r="M25" s="4">
        <v>8</v>
      </c>
    </row>
    <row r="26" spans="1:13">
      <c r="A26" s="3">
        <v>25</v>
      </c>
      <c r="B26" s="4" t="s">
        <v>598</v>
      </c>
      <c r="C26" s="4" t="s">
        <v>599</v>
      </c>
      <c r="D26" s="4" t="s">
        <v>600</v>
      </c>
      <c r="E26" s="3">
        <v>377</v>
      </c>
      <c r="F26" s="4" t="s">
        <v>375</v>
      </c>
      <c r="G26" s="4" t="s">
        <v>444</v>
      </c>
      <c r="H26" s="5" t="s">
        <v>601</v>
      </c>
      <c r="I26" s="5" t="s">
        <v>602</v>
      </c>
      <c r="J26" s="5" t="s">
        <v>603</v>
      </c>
      <c r="K26" s="4">
        <v>9</v>
      </c>
      <c r="L26" s="4" t="s">
        <v>209</v>
      </c>
      <c r="M26" s="4" t="s">
        <v>209</v>
      </c>
    </row>
    <row r="27" spans="1:13">
      <c r="A27" s="3">
        <v>26</v>
      </c>
      <c r="B27" s="4" t="s">
        <v>604</v>
      </c>
      <c r="C27" s="4" t="s">
        <v>605</v>
      </c>
      <c r="D27" s="4" t="s">
        <v>606</v>
      </c>
      <c r="E27" s="3">
        <v>107829</v>
      </c>
      <c r="F27" s="4" t="s">
        <v>607</v>
      </c>
      <c r="G27" s="4" t="s">
        <v>444</v>
      </c>
      <c r="H27" s="5" t="s">
        <v>608</v>
      </c>
      <c r="I27" s="5" t="s">
        <v>609</v>
      </c>
      <c r="J27" s="5" t="s">
        <v>610</v>
      </c>
      <c r="K27" s="4">
        <v>2</v>
      </c>
      <c r="L27" s="4" t="s">
        <v>209</v>
      </c>
      <c r="M27" s="4">
        <v>2</v>
      </c>
    </row>
    <row r="28" spans="1:13">
      <c r="A28" s="3">
        <v>27</v>
      </c>
      <c r="B28" s="4" t="s">
        <v>611</v>
      </c>
      <c r="C28" s="4" t="s">
        <v>612</v>
      </c>
      <c r="D28" s="4" t="s">
        <v>613</v>
      </c>
      <c r="E28" s="3">
        <v>102565</v>
      </c>
      <c r="F28" s="4" t="s">
        <v>614</v>
      </c>
      <c r="G28" s="4" t="s">
        <v>444</v>
      </c>
      <c r="H28" s="5" t="s">
        <v>615</v>
      </c>
      <c r="I28" s="5" t="s">
        <v>616</v>
      </c>
      <c r="J28" s="5" t="s">
        <v>617</v>
      </c>
      <c r="K28" s="4">
        <v>6</v>
      </c>
      <c r="L28" s="4">
        <v>2</v>
      </c>
      <c r="M28" s="4">
        <v>1</v>
      </c>
    </row>
    <row r="29" spans="1:13">
      <c r="A29" s="3">
        <v>28</v>
      </c>
      <c r="B29" s="4" t="s">
        <v>611</v>
      </c>
      <c r="C29" s="4" t="s">
        <v>618</v>
      </c>
      <c r="D29" s="4" t="s">
        <v>619</v>
      </c>
      <c r="E29" s="3">
        <v>379</v>
      </c>
      <c r="F29" s="4" t="s">
        <v>620</v>
      </c>
      <c r="G29" s="4" t="s">
        <v>452</v>
      </c>
      <c r="H29" s="5" t="s">
        <v>621</v>
      </c>
      <c r="I29" s="5" t="s">
        <v>622</v>
      </c>
      <c r="J29" s="5" t="s">
        <v>623</v>
      </c>
      <c r="K29" s="4">
        <v>10</v>
      </c>
      <c r="L29" s="4">
        <v>15</v>
      </c>
      <c r="M29" s="4">
        <v>3</v>
      </c>
    </row>
    <row r="30" spans="1:13">
      <c r="A30" s="3">
        <v>29</v>
      </c>
      <c r="B30" s="4" t="s">
        <v>624</v>
      </c>
      <c r="C30" s="4" t="s">
        <v>625</v>
      </c>
      <c r="D30" s="4" t="s">
        <v>626</v>
      </c>
      <c r="E30" s="3">
        <v>515</v>
      </c>
      <c r="F30" s="4" t="s">
        <v>627</v>
      </c>
      <c r="G30" s="4" t="s">
        <v>444</v>
      </c>
      <c r="H30" s="5" t="s">
        <v>628</v>
      </c>
      <c r="I30" s="5" t="s">
        <v>629</v>
      </c>
      <c r="J30" s="5" t="s">
        <v>630</v>
      </c>
      <c r="K30" s="4">
        <v>62</v>
      </c>
      <c r="L30" s="4">
        <v>23</v>
      </c>
      <c r="M30" s="4">
        <v>21</v>
      </c>
    </row>
    <row r="31" spans="1:13">
      <c r="A31" s="3">
        <v>30</v>
      </c>
      <c r="B31" s="4" t="s">
        <v>631</v>
      </c>
      <c r="C31" s="4" t="s">
        <v>632</v>
      </c>
      <c r="D31" s="4" t="s">
        <v>633</v>
      </c>
      <c r="E31" s="3">
        <v>746</v>
      </c>
      <c r="F31" s="4" t="s">
        <v>634</v>
      </c>
      <c r="G31" s="4" t="s">
        <v>444</v>
      </c>
      <c r="H31" s="5" t="s">
        <v>635</v>
      </c>
      <c r="I31" s="5" t="s">
        <v>636</v>
      </c>
      <c r="J31" s="5" t="s">
        <v>637</v>
      </c>
      <c r="K31" s="4">
        <v>5</v>
      </c>
      <c r="L31" s="4">
        <v>3</v>
      </c>
      <c r="M31" s="4">
        <v>2</v>
      </c>
    </row>
    <row r="32" spans="1:13">
      <c r="A32" s="3">
        <v>31</v>
      </c>
      <c r="B32" s="4" t="s">
        <v>631</v>
      </c>
      <c r="C32" s="4" t="s">
        <v>353</v>
      </c>
      <c r="D32" s="4" t="s">
        <v>638</v>
      </c>
      <c r="E32" s="3">
        <v>373</v>
      </c>
      <c r="F32" s="4" t="s">
        <v>639</v>
      </c>
      <c r="G32" s="4" t="s">
        <v>444</v>
      </c>
      <c r="H32" s="5" t="s">
        <v>640</v>
      </c>
      <c r="I32" s="5" t="s">
        <v>641</v>
      </c>
      <c r="J32" s="5" t="s">
        <v>642</v>
      </c>
      <c r="K32" s="4">
        <v>2</v>
      </c>
      <c r="L32" s="4" t="s">
        <v>209</v>
      </c>
      <c r="M32" s="4" t="s">
        <v>209</v>
      </c>
    </row>
    <row r="33" spans="1:13">
      <c r="A33" s="3">
        <v>32</v>
      </c>
      <c r="B33" s="4" t="s">
        <v>643</v>
      </c>
      <c r="C33" s="4" t="s">
        <v>644</v>
      </c>
      <c r="D33" s="4" t="s">
        <v>645</v>
      </c>
      <c r="E33" s="3">
        <v>709</v>
      </c>
      <c r="F33" s="4" t="s">
        <v>415</v>
      </c>
      <c r="G33" s="4" t="s">
        <v>444</v>
      </c>
      <c r="H33" s="5" t="s">
        <v>646</v>
      </c>
      <c r="I33" s="5" t="s">
        <v>647</v>
      </c>
      <c r="J33" s="5" t="s">
        <v>648</v>
      </c>
      <c r="K33" s="4">
        <v>5</v>
      </c>
      <c r="L33" s="4">
        <v>3</v>
      </c>
      <c r="M33" s="4">
        <v>3</v>
      </c>
    </row>
    <row r="34" spans="1:13">
      <c r="A34" s="3">
        <v>33</v>
      </c>
      <c r="B34" s="4" t="s">
        <v>643</v>
      </c>
      <c r="C34" s="4" t="s">
        <v>649</v>
      </c>
      <c r="D34" s="4" t="s">
        <v>650</v>
      </c>
      <c r="E34" s="3">
        <v>598</v>
      </c>
      <c r="F34" s="4" t="s">
        <v>402</v>
      </c>
      <c r="G34" s="4" t="s">
        <v>452</v>
      </c>
      <c r="H34" s="5" t="s">
        <v>651</v>
      </c>
      <c r="I34" s="5" t="s">
        <v>652</v>
      </c>
      <c r="J34" s="5" t="s">
        <v>653</v>
      </c>
      <c r="K34" s="4">
        <v>11</v>
      </c>
      <c r="L34" s="4">
        <v>1</v>
      </c>
      <c r="M34" s="4">
        <v>6</v>
      </c>
    </row>
    <row r="35" spans="1:13">
      <c r="A35" s="3">
        <v>34</v>
      </c>
      <c r="B35" s="4" t="s">
        <v>654</v>
      </c>
      <c r="C35" s="4" t="s">
        <v>655</v>
      </c>
      <c r="D35" s="4" t="s">
        <v>656</v>
      </c>
      <c r="E35" s="3">
        <v>102935</v>
      </c>
      <c r="F35" s="4" t="s">
        <v>268</v>
      </c>
      <c r="G35" s="4" t="s">
        <v>444</v>
      </c>
      <c r="H35" s="5" t="s">
        <v>657</v>
      </c>
      <c r="I35" s="5" t="s">
        <v>658</v>
      </c>
      <c r="J35" s="5" t="s">
        <v>659</v>
      </c>
      <c r="K35" s="4">
        <v>18</v>
      </c>
      <c r="L35" s="4">
        <v>3</v>
      </c>
      <c r="M35" s="4">
        <v>3</v>
      </c>
    </row>
    <row r="36" spans="1:13">
      <c r="A36" s="3">
        <v>35</v>
      </c>
      <c r="B36" s="4" t="s">
        <v>660</v>
      </c>
      <c r="C36" s="4" t="s">
        <v>263</v>
      </c>
      <c r="D36" s="4" t="s">
        <v>661</v>
      </c>
      <c r="E36" s="3">
        <v>743</v>
      </c>
      <c r="F36" s="4" t="s">
        <v>662</v>
      </c>
      <c r="G36" s="4" t="s">
        <v>452</v>
      </c>
      <c r="H36" s="5" t="s">
        <v>663</v>
      </c>
      <c r="I36" s="5" t="s">
        <v>664</v>
      </c>
      <c r="J36" s="5" t="s">
        <v>665</v>
      </c>
      <c r="K36" s="4">
        <v>13</v>
      </c>
      <c r="L36" s="4" t="s">
        <v>209</v>
      </c>
      <c r="M36" s="4">
        <v>2</v>
      </c>
    </row>
    <row r="37" spans="1:13">
      <c r="A37" s="3">
        <v>36</v>
      </c>
      <c r="B37" s="4" t="s">
        <v>666</v>
      </c>
      <c r="C37" s="4" t="s">
        <v>277</v>
      </c>
      <c r="D37" s="4" t="s">
        <v>667</v>
      </c>
      <c r="E37" s="3">
        <v>511</v>
      </c>
      <c r="F37" s="4" t="s">
        <v>376</v>
      </c>
      <c r="G37" s="4" t="s">
        <v>444</v>
      </c>
      <c r="H37" s="5" t="s">
        <v>668</v>
      </c>
      <c r="I37" s="5" t="s">
        <v>669</v>
      </c>
      <c r="J37" s="5" t="s">
        <v>670</v>
      </c>
      <c r="K37" s="4">
        <v>1</v>
      </c>
      <c r="L37" s="4">
        <v>1</v>
      </c>
      <c r="M37" s="4">
        <v>2</v>
      </c>
    </row>
    <row r="38" spans="1:13">
      <c r="A38" s="3">
        <v>37</v>
      </c>
      <c r="B38" s="4" t="s">
        <v>671</v>
      </c>
      <c r="C38" s="4" t="s">
        <v>672</v>
      </c>
      <c r="D38" s="4" t="s">
        <v>673</v>
      </c>
      <c r="E38" s="3">
        <v>721</v>
      </c>
      <c r="F38" s="4" t="s">
        <v>674</v>
      </c>
      <c r="G38" s="4" t="s">
        <v>444</v>
      </c>
      <c r="H38" s="5" t="s">
        <v>675</v>
      </c>
      <c r="I38" s="5" t="s">
        <v>676</v>
      </c>
      <c r="J38" s="5" t="s">
        <v>677</v>
      </c>
      <c r="K38" s="4">
        <v>5</v>
      </c>
      <c r="L38" s="4" t="s">
        <v>209</v>
      </c>
      <c r="M38" s="4">
        <v>2</v>
      </c>
    </row>
    <row r="39" spans="1:13">
      <c r="A39" s="3">
        <v>38</v>
      </c>
      <c r="B39" s="4" t="s">
        <v>678</v>
      </c>
      <c r="C39" s="4" t="s">
        <v>679</v>
      </c>
      <c r="D39" s="4" t="s">
        <v>680</v>
      </c>
      <c r="E39" s="3">
        <v>591</v>
      </c>
      <c r="F39" s="4" t="s">
        <v>681</v>
      </c>
      <c r="G39" s="4" t="s">
        <v>444</v>
      </c>
      <c r="H39" s="5" t="s">
        <v>682</v>
      </c>
      <c r="I39" s="5" t="s">
        <v>683</v>
      </c>
      <c r="J39" s="5" t="s">
        <v>684</v>
      </c>
      <c r="K39" s="4">
        <v>20</v>
      </c>
      <c r="L39" s="4">
        <v>12</v>
      </c>
      <c r="M39" s="4">
        <v>25</v>
      </c>
    </row>
    <row r="40" spans="1:13">
      <c r="A40" s="3">
        <v>39</v>
      </c>
      <c r="B40" s="4" t="s">
        <v>685</v>
      </c>
      <c r="C40" s="4" t="s">
        <v>686</v>
      </c>
      <c r="D40" s="4" t="s">
        <v>687</v>
      </c>
      <c r="E40" s="3">
        <v>371</v>
      </c>
      <c r="F40" s="4" t="s">
        <v>688</v>
      </c>
      <c r="G40" s="4" t="s">
        <v>452</v>
      </c>
      <c r="H40" s="5" t="s">
        <v>689</v>
      </c>
      <c r="I40" s="5" t="s">
        <v>690</v>
      </c>
      <c r="J40" s="5" t="s">
        <v>691</v>
      </c>
      <c r="K40" s="4">
        <v>10</v>
      </c>
      <c r="L40" s="4">
        <v>3</v>
      </c>
      <c r="M40" s="4">
        <v>3</v>
      </c>
    </row>
    <row r="41" spans="1:13">
      <c r="A41" s="3">
        <v>40</v>
      </c>
      <c r="B41" s="4" t="s">
        <v>692</v>
      </c>
      <c r="C41" s="4" t="s">
        <v>693</v>
      </c>
      <c r="D41" s="4" t="s">
        <v>694</v>
      </c>
      <c r="E41" s="3">
        <v>107728</v>
      </c>
      <c r="F41" s="4" t="s">
        <v>695</v>
      </c>
      <c r="G41" s="4" t="s">
        <v>444</v>
      </c>
      <c r="H41" s="5" t="s">
        <v>696</v>
      </c>
      <c r="I41" s="5" t="s">
        <v>697</v>
      </c>
      <c r="J41" s="5" t="s">
        <v>698</v>
      </c>
      <c r="K41" s="4">
        <v>4</v>
      </c>
      <c r="L41" s="4">
        <v>4</v>
      </c>
      <c r="M41" s="4">
        <v>4</v>
      </c>
    </row>
    <row r="42" spans="1:13">
      <c r="A42" s="3">
        <v>41</v>
      </c>
      <c r="B42" s="4" t="s">
        <v>699</v>
      </c>
      <c r="C42" s="4" t="s">
        <v>700</v>
      </c>
      <c r="D42" s="4" t="s">
        <v>701</v>
      </c>
      <c r="E42" s="3">
        <v>730</v>
      </c>
      <c r="F42" s="4" t="s">
        <v>702</v>
      </c>
      <c r="G42" s="4" t="s">
        <v>444</v>
      </c>
      <c r="H42" s="5" t="s">
        <v>703</v>
      </c>
      <c r="I42" s="5" t="s">
        <v>704</v>
      </c>
      <c r="J42" s="5" t="s">
        <v>705</v>
      </c>
      <c r="K42" s="4">
        <v>10</v>
      </c>
      <c r="L42" s="4">
        <v>10</v>
      </c>
      <c r="M42" s="4">
        <v>6</v>
      </c>
    </row>
    <row r="43" spans="1:13">
      <c r="A43" s="3">
        <v>42</v>
      </c>
      <c r="B43" s="4" t="s">
        <v>706</v>
      </c>
      <c r="C43" s="4" t="s">
        <v>707</v>
      </c>
      <c r="D43" s="4" t="s">
        <v>708</v>
      </c>
      <c r="E43" s="3">
        <v>387</v>
      </c>
      <c r="F43" s="4" t="s">
        <v>399</v>
      </c>
      <c r="G43" s="4" t="s">
        <v>452</v>
      </c>
      <c r="H43" s="5" t="s">
        <v>709</v>
      </c>
      <c r="I43" s="5" t="s">
        <v>710</v>
      </c>
      <c r="J43" s="5" t="s">
        <v>711</v>
      </c>
      <c r="K43" s="4">
        <v>9</v>
      </c>
      <c r="L43" s="4">
        <v>4</v>
      </c>
      <c r="M43" s="4">
        <v>1</v>
      </c>
    </row>
    <row r="44" spans="1:13">
      <c r="A44" s="3">
        <v>43</v>
      </c>
      <c r="B44" s="4" t="s">
        <v>712</v>
      </c>
      <c r="C44" s="4" t="s">
        <v>341</v>
      </c>
      <c r="D44" s="4" t="s">
        <v>713</v>
      </c>
      <c r="E44" s="3">
        <v>56</v>
      </c>
      <c r="F44" s="4" t="s">
        <v>146</v>
      </c>
      <c r="G44" s="4" t="s">
        <v>444</v>
      </c>
      <c r="H44" s="5" t="s">
        <v>714</v>
      </c>
      <c r="I44" s="5" t="s">
        <v>715</v>
      </c>
      <c r="J44" s="5" t="s">
        <v>716</v>
      </c>
      <c r="K44" s="4">
        <v>5</v>
      </c>
      <c r="L44" s="4">
        <v>3</v>
      </c>
      <c r="M44" s="4">
        <v>2</v>
      </c>
    </row>
    <row r="45" spans="1:13">
      <c r="A45" s="3">
        <v>44</v>
      </c>
      <c r="B45" s="4" t="s">
        <v>717</v>
      </c>
      <c r="C45" s="4" t="s">
        <v>718</v>
      </c>
      <c r="D45" s="4" t="s">
        <v>719</v>
      </c>
      <c r="E45" s="3">
        <v>347</v>
      </c>
      <c r="F45" s="4" t="s">
        <v>720</v>
      </c>
      <c r="G45" s="4" t="s">
        <v>444</v>
      </c>
      <c r="H45" s="5" t="s">
        <v>721</v>
      </c>
      <c r="I45" s="5" t="s">
        <v>722</v>
      </c>
      <c r="J45" s="5" t="s">
        <v>723</v>
      </c>
      <c r="K45" s="4" t="s">
        <v>209</v>
      </c>
      <c r="L45" s="4" t="s">
        <v>209</v>
      </c>
      <c r="M45" s="4" t="s">
        <v>209</v>
      </c>
    </row>
    <row r="46" spans="1:13">
      <c r="A46" s="3">
        <v>45</v>
      </c>
      <c r="B46" s="4" t="s">
        <v>724</v>
      </c>
      <c r="C46" s="4" t="s">
        <v>725</v>
      </c>
      <c r="D46" s="4" t="s">
        <v>726</v>
      </c>
      <c r="E46" s="3">
        <v>750</v>
      </c>
      <c r="F46" s="4" t="s">
        <v>727</v>
      </c>
      <c r="G46" s="4" t="s">
        <v>444</v>
      </c>
      <c r="H46" s="5" t="s">
        <v>728</v>
      </c>
      <c r="I46" s="5" t="s">
        <v>729</v>
      </c>
      <c r="J46" s="5" t="s">
        <v>730</v>
      </c>
      <c r="K46" s="4">
        <v>22</v>
      </c>
      <c r="L46" s="4">
        <v>13</v>
      </c>
      <c r="M46" s="4">
        <v>15</v>
      </c>
    </row>
    <row r="47" spans="1:13">
      <c r="A47" s="3">
        <v>46</v>
      </c>
      <c r="B47" s="4" t="s">
        <v>731</v>
      </c>
      <c r="C47" s="4" t="s">
        <v>732</v>
      </c>
      <c r="D47" s="4" t="s">
        <v>733</v>
      </c>
      <c r="E47" s="3">
        <v>311</v>
      </c>
      <c r="F47" s="4" t="s">
        <v>105</v>
      </c>
      <c r="G47" s="4" t="s">
        <v>444</v>
      </c>
      <c r="H47" s="5" t="s">
        <v>734</v>
      </c>
      <c r="I47" s="5" t="s">
        <v>735</v>
      </c>
      <c r="J47" s="5" t="s">
        <v>736</v>
      </c>
      <c r="K47" s="4">
        <v>10</v>
      </c>
      <c r="L47" s="4">
        <v>2</v>
      </c>
      <c r="M47" s="4">
        <v>4</v>
      </c>
    </row>
    <row r="48" spans="1:13">
      <c r="A48" s="3">
        <v>47</v>
      </c>
      <c r="B48" s="4" t="s">
        <v>737</v>
      </c>
      <c r="C48" s="4" t="s">
        <v>738</v>
      </c>
      <c r="D48" s="4" t="s">
        <v>739</v>
      </c>
      <c r="E48" s="3">
        <v>359</v>
      </c>
      <c r="F48" s="4" t="s">
        <v>740</v>
      </c>
      <c r="G48" s="4" t="s">
        <v>444</v>
      </c>
      <c r="H48" s="5" t="s">
        <v>741</v>
      </c>
      <c r="I48" s="5" t="s">
        <v>742</v>
      </c>
      <c r="J48" s="5" t="s">
        <v>743</v>
      </c>
      <c r="K48" s="4">
        <v>10</v>
      </c>
      <c r="L48" s="4">
        <v>5</v>
      </c>
      <c r="M48" s="4">
        <v>10</v>
      </c>
    </row>
    <row r="49" spans="1:13">
      <c r="A49" s="3">
        <v>48</v>
      </c>
      <c r="B49" s="4" t="s">
        <v>744</v>
      </c>
      <c r="C49" s="4" t="s">
        <v>745</v>
      </c>
      <c r="D49" s="4" t="s">
        <v>746</v>
      </c>
      <c r="E49" s="3">
        <v>385</v>
      </c>
      <c r="F49" s="4" t="s">
        <v>370</v>
      </c>
      <c r="G49" s="4" t="s">
        <v>444</v>
      </c>
      <c r="H49" s="5" t="s">
        <v>747</v>
      </c>
      <c r="I49" s="5" t="s">
        <v>748</v>
      </c>
      <c r="J49" s="5" t="s">
        <v>749</v>
      </c>
      <c r="K49" s="4">
        <v>3</v>
      </c>
      <c r="L49" s="4">
        <v>1</v>
      </c>
      <c r="M49" s="4" t="s">
        <v>209</v>
      </c>
    </row>
    <row r="50" spans="1:13">
      <c r="A50" s="3">
        <v>49</v>
      </c>
      <c r="B50" s="4" t="s">
        <v>744</v>
      </c>
      <c r="C50" s="4" t="s">
        <v>750</v>
      </c>
      <c r="D50" s="4" t="s">
        <v>751</v>
      </c>
      <c r="E50" s="3">
        <v>108658</v>
      </c>
      <c r="F50" s="4" t="s">
        <v>752</v>
      </c>
      <c r="G50" s="4" t="s">
        <v>444</v>
      </c>
      <c r="H50" s="5" t="s">
        <v>753</v>
      </c>
      <c r="I50" s="5" t="s">
        <v>754</v>
      </c>
      <c r="J50" s="5" t="s">
        <v>755</v>
      </c>
      <c r="K50" s="4">
        <v>8</v>
      </c>
      <c r="L50" s="4" t="s">
        <v>209</v>
      </c>
      <c r="M50" s="4">
        <v>1</v>
      </c>
    </row>
    <row r="51" spans="1:13">
      <c r="A51" s="3">
        <v>50</v>
      </c>
      <c r="B51" s="4" t="s">
        <v>756</v>
      </c>
      <c r="C51" s="4" t="s">
        <v>757</v>
      </c>
      <c r="D51" s="4" t="s">
        <v>758</v>
      </c>
      <c r="E51" s="3">
        <v>102567</v>
      </c>
      <c r="F51" s="4" t="s">
        <v>431</v>
      </c>
      <c r="G51" s="4" t="s">
        <v>444</v>
      </c>
      <c r="H51" s="5" t="s">
        <v>759</v>
      </c>
      <c r="I51" s="5" t="s">
        <v>760</v>
      </c>
      <c r="J51" s="5" t="s">
        <v>761</v>
      </c>
      <c r="K51" s="4">
        <v>4</v>
      </c>
      <c r="L51" s="4">
        <v>1</v>
      </c>
      <c r="M51" s="4" t="s">
        <v>209</v>
      </c>
    </row>
    <row r="52" spans="1:13">
      <c r="A52" s="3">
        <v>51</v>
      </c>
      <c r="B52" s="4" t="s">
        <v>762</v>
      </c>
      <c r="C52" s="4" t="s">
        <v>763</v>
      </c>
      <c r="D52" s="4" t="s">
        <v>542</v>
      </c>
      <c r="E52" s="3">
        <v>337</v>
      </c>
      <c r="F52" s="4" t="s">
        <v>543</v>
      </c>
      <c r="G52" s="4" t="s">
        <v>452</v>
      </c>
      <c r="H52" s="5" t="s">
        <v>764</v>
      </c>
      <c r="I52" s="5" t="s">
        <v>765</v>
      </c>
      <c r="J52" s="5" t="s">
        <v>766</v>
      </c>
      <c r="K52" s="4">
        <v>10</v>
      </c>
      <c r="L52" s="4">
        <v>3</v>
      </c>
      <c r="M52" s="4">
        <v>5</v>
      </c>
    </row>
    <row r="53" spans="1:13">
      <c r="A53" s="3">
        <v>52</v>
      </c>
      <c r="B53" s="4" t="s">
        <v>767</v>
      </c>
      <c r="C53" s="4" t="s">
        <v>768</v>
      </c>
      <c r="D53" s="4" t="s">
        <v>769</v>
      </c>
      <c r="E53" s="3">
        <v>752</v>
      </c>
      <c r="F53" s="4" t="s">
        <v>430</v>
      </c>
      <c r="G53" s="4" t="s">
        <v>452</v>
      </c>
      <c r="H53" s="5" t="s">
        <v>770</v>
      </c>
      <c r="I53" s="5" t="s">
        <v>771</v>
      </c>
      <c r="J53" s="5" t="s">
        <v>772</v>
      </c>
      <c r="K53" s="4">
        <v>6</v>
      </c>
      <c r="L53" s="4">
        <v>1</v>
      </c>
      <c r="M53" s="4">
        <v>4</v>
      </c>
    </row>
    <row r="54" spans="1:13">
      <c r="A54" s="3">
        <v>53</v>
      </c>
      <c r="B54" s="4" t="s">
        <v>773</v>
      </c>
      <c r="C54" s="4" t="s">
        <v>774</v>
      </c>
      <c r="D54" s="4" t="s">
        <v>775</v>
      </c>
      <c r="E54" s="3">
        <v>720</v>
      </c>
      <c r="F54" s="4" t="s">
        <v>776</v>
      </c>
      <c r="G54" s="4" t="s">
        <v>452</v>
      </c>
      <c r="H54" s="5" t="s">
        <v>777</v>
      </c>
      <c r="I54" s="5" t="s">
        <v>778</v>
      </c>
      <c r="J54" s="5" t="s">
        <v>779</v>
      </c>
      <c r="K54" s="4">
        <v>3</v>
      </c>
      <c r="L54" s="4" t="s">
        <v>209</v>
      </c>
      <c r="M54" s="4">
        <v>4</v>
      </c>
    </row>
    <row r="55" spans="1:13">
      <c r="A55" s="3">
        <v>54</v>
      </c>
      <c r="B55" s="4" t="s">
        <v>780</v>
      </c>
      <c r="C55" s="4" t="s">
        <v>781</v>
      </c>
      <c r="D55" s="4" t="s">
        <v>782</v>
      </c>
      <c r="E55" s="3">
        <v>727</v>
      </c>
      <c r="F55" s="4" t="s">
        <v>783</v>
      </c>
      <c r="G55" s="4" t="s">
        <v>452</v>
      </c>
      <c r="H55" s="5" t="s">
        <v>784</v>
      </c>
      <c r="I55" s="5" t="s">
        <v>785</v>
      </c>
      <c r="J55" s="5" t="s">
        <v>786</v>
      </c>
      <c r="K55" s="4">
        <v>2</v>
      </c>
      <c r="L55" s="4">
        <v>3</v>
      </c>
      <c r="M55" s="4">
        <v>2</v>
      </c>
    </row>
    <row r="56" spans="1:13">
      <c r="A56" s="3">
        <v>55</v>
      </c>
      <c r="B56" s="4" t="s">
        <v>787</v>
      </c>
      <c r="C56" s="4" t="s">
        <v>788</v>
      </c>
      <c r="D56" s="4" t="s">
        <v>789</v>
      </c>
      <c r="E56" s="3">
        <v>102478</v>
      </c>
      <c r="F56" s="4" t="s">
        <v>790</v>
      </c>
      <c r="G56" s="4" t="s">
        <v>452</v>
      </c>
      <c r="H56" s="5" t="s">
        <v>791</v>
      </c>
      <c r="I56" s="5" t="s">
        <v>792</v>
      </c>
      <c r="J56" s="5" t="s">
        <v>793</v>
      </c>
      <c r="K56" s="4">
        <v>3</v>
      </c>
      <c r="L56" s="4" t="s">
        <v>209</v>
      </c>
      <c r="M56" s="4">
        <v>2</v>
      </c>
    </row>
    <row r="57" spans="1:13">
      <c r="A57" s="3">
        <v>56</v>
      </c>
      <c r="B57" s="4" t="s">
        <v>794</v>
      </c>
      <c r="C57" s="4" t="s">
        <v>788</v>
      </c>
      <c r="D57" s="4" t="s">
        <v>789</v>
      </c>
      <c r="E57" s="3">
        <v>102479</v>
      </c>
      <c r="F57" s="4" t="s">
        <v>795</v>
      </c>
      <c r="G57" s="4" t="s">
        <v>452</v>
      </c>
      <c r="H57" s="5" t="s">
        <v>796</v>
      </c>
      <c r="I57" s="5" t="s">
        <v>797</v>
      </c>
      <c r="J57" s="5" t="s">
        <v>798</v>
      </c>
      <c r="K57" s="4">
        <v>3</v>
      </c>
      <c r="L57" s="4" t="s">
        <v>209</v>
      </c>
      <c r="M57" s="4">
        <v>4</v>
      </c>
    </row>
    <row r="58" spans="1:13">
      <c r="A58" s="3">
        <v>57</v>
      </c>
      <c r="B58" s="4" t="s">
        <v>799</v>
      </c>
      <c r="C58" s="4" t="s">
        <v>800</v>
      </c>
      <c r="D58" s="4" t="s">
        <v>801</v>
      </c>
      <c r="E58" s="3">
        <v>102564</v>
      </c>
      <c r="F58" s="4" t="s">
        <v>802</v>
      </c>
      <c r="G58" s="4" t="s">
        <v>452</v>
      </c>
      <c r="H58" s="5" t="s">
        <v>803</v>
      </c>
      <c r="I58" s="5" t="s">
        <v>804</v>
      </c>
      <c r="J58" s="5" t="s">
        <v>805</v>
      </c>
      <c r="K58" s="4">
        <v>4</v>
      </c>
      <c r="L58" s="4">
        <v>4</v>
      </c>
      <c r="M58" s="4" t="s">
        <v>209</v>
      </c>
    </row>
    <row r="59" spans="1:13">
      <c r="A59" s="3">
        <v>58</v>
      </c>
      <c r="B59" s="4" t="s">
        <v>806</v>
      </c>
      <c r="C59" s="4" t="s">
        <v>807</v>
      </c>
      <c r="D59" s="4" t="s">
        <v>808</v>
      </c>
      <c r="E59" s="3">
        <v>106399</v>
      </c>
      <c r="F59" s="4" t="s">
        <v>809</v>
      </c>
      <c r="G59" s="4" t="s">
        <v>452</v>
      </c>
      <c r="H59" s="5" t="s">
        <v>810</v>
      </c>
      <c r="I59" s="5" t="s">
        <v>811</v>
      </c>
      <c r="J59" s="5" t="s">
        <v>812</v>
      </c>
      <c r="K59" s="4">
        <v>15</v>
      </c>
      <c r="L59" s="4">
        <v>3</v>
      </c>
      <c r="M59" s="4">
        <v>11</v>
      </c>
    </row>
    <row r="60" spans="1:13">
      <c r="A60" s="3">
        <v>59</v>
      </c>
      <c r="B60" s="4" t="s">
        <v>813</v>
      </c>
      <c r="C60" s="4" t="s">
        <v>814</v>
      </c>
      <c r="D60" s="4" t="s">
        <v>815</v>
      </c>
      <c r="E60" s="3">
        <v>351</v>
      </c>
      <c r="F60" s="4" t="s">
        <v>816</v>
      </c>
      <c r="G60" s="4" t="s">
        <v>452</v>
      </c>
      <c r="H60" s="5" t="s">
        <v>817</v>
      </c>
      <c r="I60" s="5" t="s">
        <v>818</v>
      </c>
      <c r="J60" s="5" t="s">
        <v>819</v>
      </c>
      <c r="K60" s="4">
        <v>8</v>
      </c>
      <c r="L60" s="4">
        <v>1</v>
      </c>
      <c r="M60" s="4">
        <v>5</v>
      </c>
    </row>
    <row r="61" spans="1:13">
      <c r="A61" s="3">
        <v>60</v>
      </c>
      <c r="B61" s="4" t="s">
        <v>820</v>
      </c>
      <c r="C61" s="4" t="s">
        <v>821</v>
      </c>
      <c r="D61" s="4" t="s">
        <v>822</v>
      </c>
      <c r="E61" s="3">
        <v>54</v>
      </c>
      <c r="F61" s="4" t="s">
        <v>81</v>
      </c>
      <c r="G61" s="4" t="s">
        <v>452</v>
      </c>
      <c r="H61" s="5" t="s">
        <v>823</v>
      </c>
      <c r="I61" s="5" t="s">
        <v>824</v>
      </c>
      <c r="J61" s="5" t="s">
        <v>825</v>
      </c>
      <c r="K61" s="4">
        <v>10</v>
      </c>
      <c r="L61" s="4" t="s">
        <v>209</v>
      </c>
      <c r="M61" s="4" t="s">
        <v>209</v>
      </c>
    </row>
    <row r="62" spans="1:13">
      <c r="A62" s="3">
        <v>61</v>
      </c>
      <c r="B62" s="4" t="s">
        <v>826</v>
      </c>
      <c r="C62" s="4" t="s">
        <v>275</v>
      </c>
      <c r="D62" s="4" t="s">
        <v>827</v>
      </c>
      <c r="E62" s="3">
        <v>107658</v>
      </c>
      <c r="F62" s="4" t="s">
        <v>828</v>
      </c>
      <c r="G62" s="4" t="s">
        <v>452</v>
      </c>
      <c r="H62" s="5" t="s">
        <v>829</v>
      </c>
      <c r="I62" s="5" t="s">
        <v>830</v>
      </c>
      <c r="J62" s="5" t="s">
        <v>831</v>
      </c>
      <c r="K62" s="4">
        <v>5</v>
      </c>
      <c r="L62" s="4">
        <v>1</v>
      </c>
      <c r="M62" s="4">
        <v>3</v>
      </c>
    </row>
    <row r="63" spans="1:13">
      <c r="A63" s="3">
        <v>62</v>
      </c>
      <c r="B63" s="4" t="s">
        <v>832</v>
      </c>
      <c r="C63" s="4" t="s">
        <v>833</v>
      </c>
      <c r="D63" s="4" t="s">
        <v>834</v>
      </c>
      <c r="E63" s="3">
        <v>737</v>
      </c>
      <c r="F63" s="4" t="s">
        <v>835</v>
      </c>
      <c r="G63" s="4" t="s">
        <v>452</v>
      </c>
      <c r="H63" s="5" t="s">
        <v>836</v>
      </c>
      <c r="I63" s="5" t="s">
        <v>837</v>
      </c>
      <c r="J63" s="5" t="s">
        <v>838</v>
      </c>
      <c r="K63" s="4">
        <v>25</v>
      </c>
      <c r="L63" s="4">
        <v>1</v>
      </c>
      <c r="M63" s="4">
        <v>10</v>
      </c>
    </row>
    <row r="64" spans="1:13">
      <c r="A64" s="3">
        <v>63</v>
      </c>
      <c r="B64" s="4" t="s">
        <v>839</v>
      </c>
      <c r="C64" s="4" t="s">
        <v>840</v>
      </c>
      <c r="D64" s="4" t="s">
        <v>841</v>
      </c>
      <c r="E64" s="3">
        <v>104838</v>
      </c>
      <c r="F64" s="4" t="s">
        <v>240</v>
      </c>
      <c r="G64" s="4" t="s">
        <v>452</v>
      </c>
      <c r="H64" s="5" t="s">
        <v>842</v>
      </c>
      <c r="I64" s="5" t="s">
        <v>843</v>
      </c>
      <c r="J64" s="5" t="s">
        <v>844</v>
      </c>
      <c r="K64" s="4">
        <v>5</v>
      </c>
      <c r="L64" s="4">
        <v>3</v>
      </c>
      <c r="M64" s="4">
        <v>3</v>
      </c>
    </row>
    <row r="65" spans="1:13">
      <c r="A65" s="3">
        <v>64</v>
      </c>
      <c r="B65" s="4" t="s">
        <v>845</v>
      </c>
      <c r="C65" s="4" t="s">
        <v>316</v>
      </c>
      <c r="D65" s="4" t="s">
        <v>846</v>
      </c>
      <c r="E65" s="3">
        <v>572</v>
      </c>
      <c r="F65" s="4" t="s">
        <v>847</v>
      </c>
      <c r="G65" s="4" t="s">
        <v>452</v>
      </c>
      <c r="H65" s="5" t="s">
        <v>848</v>
      </c>
      <c r="I65" s="5" t="s">
        <v>849</v>
      </c>
      <c r="J65" s="5" t="s">
        <v>850</v>
      </c>
      <c r="K65" s="4">
        <v>1</v>
      </c>
      <c r="L65" s="4">
        <v>1</v>
      </c>
      <c r="M65" s="4">
        <v>1</v>
      </c>
    </row>
    <row r="66" spans="1:13">
      <c r="A66" s="3">
        <v>65</v>
      </c>
      <c r="B66" s="4" t="s">
        <v>851</v>
      </c>
      <c r="C66" s="4" t="s">
        <v>852</v>
      </c>
      <c r="D66" s="4" t="s">
        <v>853</v>
      </c>
      <c r="E66" s="3">
        <v>707</v>
      </c>
      <c r="F66" s="4" t="s">
        <v>854</v>
      </c>
      <c r="G66" s="4" t="s">
        <v>452</v>
      </c>
      <c r="H66" s="5" t="s">
        <v>855</v>
      </c>
      <c r="I66" s="5" t="s">
        <v>856</v>
      </c>
      <c r="J66" s="5" t="s">
        <v>857</v>
      </c>
      <c r="K66" s="4">
        <v>52</v>
      </c>
      <c r="L66" s="4">
        <v>5</v>
      </c>
      <c r="M66" s="4">
        <v>6</v>
      </c>
    </row>
    <row r="67" spans="1:13">
      <c r="A67" s="3">
        <v>66</v>
      </c>
      <c r="B67" s="4" t="s">
        <v>858</v>
      </c>
      <c r="C67" s="4" t="s">
        <v>859</v>
      </c>
      <c r="D67" s="4" t="s">
        <v>860</v>
      </c>
      <c r="E67" s="3">
        <v>723</v>
      </c>
      <c r="F67" s="4" t="s">
        <v>861</v>
      </c>
      <c r="G67" s="4" t="s">
        <v>452</v>
      </c>
      <c r="H67" s="5" t="s">
        <v>862</v>
      </c>
      <c r="I67" s="5" t="s">
        <v>863</v>
      </c>
      <c r="J67" s="5" t="s">
        <v>864</v>
      </c>
      <c r="K67" s="4">
        <v>3</v>
      </c>
      <c r="L67" s="4" t="s">
        <v>209</v>
      </c>
      <c r="M67" s="4" t="s">
        <v>209</v>
      </c>
    </row>
    <row r="68" spans="1:13">
      <c r="A68" s="3">
        <v>67</v>
      </c>
      <c r="B68" s="4" t="s">
        <v>865</v>
      </c>
      <c r="C68" s="4" t="s">
        <v>336</v>
      </c>
      <c r="D68" s="4" t="s">
        <v>866</v>
      </c>
      <c r="E68" s="3">
        <v>732</v>
      </c>
      <c r="F68" s="4" t="s">
        <v>867</v>
      </c>
      <c r="G68" s="4" t="s">
        <v>452</v>
      </c>
      <c r="H68" s="5" t="s">
        <v>868</v>
      </c>
      <c r="I68" s="5" t="s">
        <v>869</v>
      </c>
      <c r="J68" s="5" t="s">
        <v>870</v>
      </c>
      <c r="K68" s="4">
        <v>2</v>
      </c>
      <c r="L68" s="4" t="s">
        <v>209</v>
      </c>
      <c r="M68" s="4">
        <v>2</v>
      </c>
    </row>
    <row r="69" spans="1:13">
      <c r="A69" s="3">
        <v>68</v>
      </c>
      <c r="B69" s="4" t="s">
        <v>871</v>
      </c>
      <c r="C69" s="4" t="s">
        <v>872</v>
      </c>
      <c r="D69" s="4" t="s">
        <v>873</v>
      </c>
      <c r="E69" s="3">
        <v>341</v>
      </c>
      <c r="F69" s="4" t="s">
        <v>874</v>
      </c>
      <c r="G69" s="4" t="s">
        <v>452</v>
      </c>
      <c r="H69" s="5" t="s">
        <v>875</v>
      </c>
      <c r="I69" s="5" t="s">
        <v>876</v>
      </c>
      <c r="J69" s="5" t="s">
        <v>877</v>
      </c>
      <c r="K69" s="4">
        <v>10</v>
      </c>
      <c r="L69" s="4">
        <v>10</v>
      </c>
      <c r="M69" s="4">
        <v>12</v>
      </c>
    </row>
    <row r="70" spans="1:13">
      <c r="A70" s="3">
        <v>69</v>
      </c>
      <c r="B70" s="4" t="s">
        <v>878</v>
      </c>
      <c r="C70" s="4" t="s">
        <v>879</v>
      </c>
      <c r="D70" s="4" t="s">
        <v>880</v>
      </c>
      <c r="E70" s="3">
        <v>103199</v>
      </c>
      <c r="F70" s="4" t="s">
        <v>421</v>
      </c>
      <c r="G70" s="4" t="s">
        <v>452</v>
      </c>
      <c r="H70" s="5" t="s">
        <v>881</v>
      </c>
      <c r="I70" s="5" t="s">
        <v>882</v>
      </c>
      <c r="J70" s="5" t="s">
        <v>883</v>
      </c>
      <c r="K70" s="4">
        <v>5</v>
      </c>
      <c r="L70" s="4">
        <v>4</v>
      </c>
      <c r="M70" s="4">
        <v>2</v>
      </c>
    </row>
    <row r="71" spans="1:13">
      <c r="A71" s="3">
        <v>70</v>
      </c>
      <c r="B71" s="4" t="s">
        <v>884</v>
      </c>
      <c r="C71" s="4" t="s">
        <v>885</v>
      </c>
      <c r="D71" s="4" t="s">
        <v>886</v>
      </c>
      <c r="E71" s="3">
        <v>106485</v>
      </c>
      <c r="F71" s="4" t="s">
        <v>887</v>
      </c>
      <c r="G71" s="4" t="s">
        <v>888</v>
      </c>
      <c r="H71" s="5" t="s">
        <v>889</v>
      </c>
      <c r="I71" s="5" t="s">
        <v>890</v>
      </c>
      <c r="J71" s="5" t="s">
        <v>891</v>
      </c>
      <c r="K71" s="4">
        <v>8</v>
      </c>
      <c r="L71" s="4" t="s">
        <v>209</v>
      </c>
      <c r="M71" s="4">
        <v>4</v>
      </c>
    </row>
    <row r="72" spans="1:13">
      <c r="A72" s="3">
        <v>71</v>
      </c>
      <c r="B72" s="4" t="s">
        <v>892</v>
      </c>
      <c r="C72" s="4" t="s">
        <v>308</v>
      </c>
      <c r="D72" s="4" t="s">
        <v>893</v>
      </c>
      <c r="E72" s="3">
        <v>740</v>
      </c>
      <c r="F72" s="4" t="s">
        <v>894</v>
      </c>
      <c r="G72" s="4" t="s">
        <v>452</v>
      </c>
      <c r="H72" s="5" t="s">
        <v>895</v>
      </c>
      <c r="I72" s="5" t="s">
        <v>896</v>
      </c>
      <c r="J72" s="5" t="s">
        <v>897</v>
      </c>
      <c r="K72" s="4">
        <v>5</v>
      </c>
      <c r="L72" s="4" t="s">
        <v>209</v>
      </c>
      <c r="M72" s="4">
        <v>3</v>
      </c>
    </row>
    <row r="73" spans="1:13">
      <c r="A73" s="3">
        <v>72</v>
      </c>
      <c r="B73" s="4" t="s">
        <v>898</v>
      </c>
      <c r="C73" s="4" t="s">
        <v>899</v>
      </c>
      <c r="D73" s="4" t="s">
        <v>900</v>
      </c>
      <c r="E73" s="3">
        <v>365</v>
      </c>
      <c r="F73" s="4" t="s">
        <v>901</v>
      </c>
      <c r="G73" s="4" t="s">
        <v>452</v>
      </c>
      <c r="H73" s="5" t="s">
        <v>902</v>
      </c>
      <c r="I73" s="5" t="s">
        <v>903</v>
      </c>
      <c r="J73" s="5" t="s">
        <v>904</v>
      </c>
      <c r="K73" s="4">
        <v>7</v>
      </c>
      <c r="L73" s="4">
        <v>2</v>
      </c>
      <c r="M73" s="4">
        <v>1</v>
      </c>
    </row>
    <row r="74" spans="1:13">
      <c r="A74" s="3">
        <v>73</v>
      </c>
      <c r="B74" s="4" t="s">
        <v>905</v>
      </c>
      <c r="C74" s="4" t="s">
        <v>906</v>
      </c>
      <c r="D74" s="4" t="s">
        <v>907</v>
      </c>
      <c r="E74" s="3">
        <v>710</v>
      </c>
      <c r="F74" s="4" t="s">
        <v>908</v>
      </c>
      <c r="G74" s="4" t="s">
        <v>452</v>
      </c>
      <c r="H74" s="5" t="s">
        <v>909</v>
      </c>
      <c r="I74" s="5" t="s">
        <v>910</v>
      </c>
      <c r="J74" s="5" t="s">
        <v>911</v>
      </c>
      <c r="K74" s="4">
        <v>15</v>
      </c>
      <c r="L74" s="4">
        <v>8</v>
      </c>
      <c r="M74" s="4">
        <v>7</v>
      </c>
    </row>
    <row r="75" spans="1:13">
      <c r="A75" s="3">
        <v>74</v>
      </c>
      <c r="B75" s="4" t="s">
        <v>912</v>
      </c>
      <c r="C75" s="4" t="s">
        <v>913</v>
      </c>
      <c r="D75" s="4" t="s">
        <v>914</v>
      </c>
      <c r="E75" s="3">
        <v>105267</v>
      </c>
      <c r="F75" s="4" t="s">
        <v>915</v>
      </c>
      <c r="G75" s="4" t="s">
        <v>452</v>
      </c>
      <c r="H75" s="5" t="s">
        <v>916</v>
      </c>
      <c r="I75" s="5" t="s">
        <v>917</v>
      </c>
      <c r="J75" s="5" t="s">
        <v>918</v>
      </c>
      <c r="K75" s="4">
        <v>5</v>
      </c>
      <c r="L75" s="4">
        <v>1</v>
      </c>
      <c r="M75" s="4">
        <v>5</v>
      </c>
    </row>
    <row r="76" spans="1:13">
      <c r="A76" s="3">
        <v>75</v>
      </c>
      <c r="B76" s="4" t="s">
        <v>919</v>
      </c>
      <c r="C76" s="4" t="s">
        <v>920</v>
      </c>
      <c r="D76" s="4" t="s">
        <v>921</v>
      </c>
      <c r="E76" s="3">
        <v>594</v>
      </c>
      <c r="F76" s="4" t="s">
        <v>922</v>
      </c>
      <c r="G76" s="4" t="s">
        <v>452</v>
      </c>
      <c r="H76" s="5" t="s">
        <v>923</v>
      </c>
      <c r="I76" s="5" t="s">
        <v>924</v>
      </c>
      <c r="J76" s="5" t="s">
        <v>925</v>
      </c>
      <c r="K76" s="4">
        <v>5</v>
      </c>
      <c r="L76" s="4">
        <v>3</v>
      </c>
      <c r="M76" s="4">
        <v>3</v>
      </c>
    </row>
    <row r="77" spans="1:13">
      <c r="A77" s="3">
        <v>76</v>
      </c>
      <c r="B77" s="4" t="s">
        <v>926</v>
      </c>
      <c r="C77" s="4" t="s">
        <v>927</v>
      </c>
      <c r="D77" s="4" t="s">
        <v>928</v>
      </c>
      <c r="E77" s="3">
        <v>706</v>
      </c>
      <c r="F77" s="4" t="s">
        <v>929</v>
      </c>
      <c r="G77" s="4" t="s">
        <v>452</v>
      </c>
      <c r="H77" s="5" t="s">
        <v>930</v>
      </c>
      <c r="I77" s="5" t="s">
        <v>931</v>
      </c>
      <c r="J77" s="5" t="s">
        <v>870</v>
      </c>
      <c r="K77" s="4">
        <v>8</v>
      </c>
      <c r="L77" s="4">
        <v>3</v>
      </c>
      <c r="M77" s="4">
        <v>3</v>
      </c>
    </row>
    <row r="78" spans="1:13">
      <c r="A78" s="3">
        <v>77</v>
      </c>
      <c r="B78" s="4" t="s">
        <v>932</v>
      </c>
      <c r="C78" s="4" t="s">
        <v>349</v>
      </c>
      <c r="D78" s="4" t="s">
        <v>933</v>
      </c>
      <c r="E78" s="3">
        <v>110378</v>
      </c>
      <c r="F78" s="4" t="s">
        <v>934</v>
      </c>
      <c r="G78" s="4" t="s">
        <v>888</v>
      </c>
      <c r="H78" s="5" t="s">
        <v>935</v>
      </c>
      <c r="I78" s="5" t="s">
        <v>936</v>
      </c>
      <c r="J78" s="5" t="s">
        <v>937</v>
      </c>
      <c r="K78" s="4">
        <v>16</v>
      </c>
      <c r="L78" s="4">
        <v>4</v>
      </c>
      <c r="M78" s="4" t="s">
        <v>209</v>
      </c>
    </row>
    <row r="79" spans="1:13">
      <c r="A79" s="3">
        <v>78</v>
      </c>
      <c r="B79" s="4" t="s">
        <v>938</v>
      </c>
      <c r="C79" s="4" t="s">
        <v>939</v>
      </c>
      <c r="D79" s="4" t="s">
        <v>940</v>
      </c>
      <c r="E79" s="3">
        <v>105396</v>
      </c>
      <c r="F79" s="4" t="s">
        <v>941</v>
      </c>
      <c r="G79" s="4" t="s">
        <v>452</v>
      </c>
      <c r="H79" s="5" t="s">
        <v>942</v>
      </c>
      <c r="I79" s="5" t="s">
        <v>943</v>
      </c>
      <c r="J79" s="5" t="s">
        <v>944</v>
      </c>
      <c r="K79" s="4">
        <v>3</v>
      </c>
      <c r="L79" s="4" t="s">
        <v>209</v>
      </c>
      <c r="M79" s="4" t="s">
        <v>209</v>
      </c>
    </row>
    <row r="80" spans="1:13">
      <c r="A80" s="3">
        <v>79</v>
      </c>
      <c r="B80" s="4" t="s">
        <v>945</v>
      </c>
      <c r="C80" s="4" t="s">
        <v>946</v>
      </c>
      <c r="D80" s="4" t="s">
        <v>947</v>
      </c>
      <c r="E80" s="3">
        <v>52</v>
      </c>
      <c r="F80" s="4" t="s">
        <v>117</v>
      </c>
      <c r="G80" s="4" t="s">
        <v>452</v>
      </c>
      <c r="H80" s="5" t="s">
        <v>948</v>
      </c>
      <c r="I80" s="5" t="s">
        <v>949</v>
      </c>
      <c r="J80" s="5" t="s">
        <v>950</v>
      </c>
      <c r="K80" s="4">
        <v>5</v>
      </c>
      <c r="L80" s="4" t="s">
        <v>209</v>
      </c>
      <c r="M80" s="4">
        <v>3</v>
      </c>
    </row>
    <row r="81" spans="1:13">
      <c r="A81" s="3">
        <v>80</v>
      </c>
      <c r="B81" s="4" t="s">
        <v>951</v>
      </c>
      <c r="C81" s="4" t="s">
        <v>328</v>
      </c>
      <c r="D81" s="4" t="s">
        <v>952</v>
      </c>
      <c r="E81" s="3">
        <v>105751</v>
      </c>
      <c r="F81" s="4" t="s">
        <v>953</v>
      </c>
      <c r="G81" s="4" t="s">
        <v>888</v>
      </c>
      <c r="H81" s="5" t="s">
        <v>954</v>
      </c>
      <c r="I81" s="5" t="s">
        <v>955</v>
      </c>
      <c r="J81" s="5" t="s">
        <v>956</v>
      </c>
      <c r="K81" s="4">
        <v>3</v>
      </c>
      <c r="L81" s="4" t="s">
        <v>209</v>
      </c>
      <c r="M81" s="4">
        <v>5</v>
      </c>
    </row>
    <row r="82" spans="1:13">
      <c r="A82" s="3">
        <v>81</v>
      </c>
      <c r="B82" s="4" t="s">
        <v>957</v>
      </c>
      <c r="C82" s="4" t="s">
        <v>958</v>
      </c>
      <c r="D82" s="4" t="s">
        <v>959</v>
      </c>
      <c r="E82" s="3">
        <v>513</v>
      </c>
      <c r="F82" s="4" t="s">
        <v>40</v>
      </c>
      <c r="G82" s="4" t="s">
        <v>888</v>
      </c>
      <c r="H82" s="5" t="s">
        <v>960</v>
      </c>
      <c r="I82" s="5" t="s">
        <v>961</v>
      </c>
      <c r="J82" s="5" t="s">
        <v>962</v>
      </c>
      <c r="K82" s="4">
        <v>20</v>
      </c>
      <c r="L82" s="4" t="s">
        <v>209</v>
      </c>
      <c r="M82" s="4">
        <v>5</v>
      </c>
    </row>
    <row r="83" spans="1:13">
      <c r="A83" s="3">
        <v>82</v>
      </c>
      <c r="B83" s="4" t="s">
        <v>963</v>
      </c>
      <c r="C83" s="4" t="s">
        <v>964</v>
      </c>
      <c r="D83" s="4" t="s">
        <v>965</v>
      </c>
      <c r="E83" s="3">
        <v>748</v>
      </c>
      <c r="F83" s="4" t="s">
        <v>966</v>
      </c>
      <c r="G83" s="4" t="s">
        <v>888</v>
      </c>
      <c r="H83" s="5" t="s">
        <v>967</v>
      </c>
      <c r="I83" s="5" t="s">
        <v>968</v>
      </c>
      <c r="J83" s="5" t="s">
        <v>968</v>
      </c>
      <c r="K83" s="4">
        <v>15</v>
      </c>
      <c r="L83" s="4">
        <v>5</v>
      </c>
      <c r="M83" s="4">
        <v>10</v>
      </c>
    </row>
    <row r="84" spans="1:13">
      <c r="A84" s="3">
        <v>83</v>
      </c>
      <c r="B84" s="4" t="s">
        <v>969</v>
      </c>
      <c r="C84" s="4" t="s">
        <v>970</v>
      </c>
      <c r="D84" s="4" t="s">
        <v>971</v>
      </c>
      <c r="E84" s="3">
        <v>726</v>
      </c>
      <c r="F84" s="4" t="s">
        <v>972</v>
      </c>
      <c r="G84" s="4" t="s">
        <v>888</v>
      </c>
      <c r="H84" s="5" t="s">
        <v>973</v>
      </c>
      <c r="I84" s="5" t="s">
        <v>974</v>
      </c>
      <c r="J84" s="5" t="s">
        <v>975</v>
      </c>
      <c r="K84" s="4">
        <v>20</v>
      </c>
      <c r="L84" s="4">
        <v>5</v>
      </c>
      <c r="M84" s="4">
        <v>2</v>
      </c>
    </row>
    <row r="85" spans="1:13">
      <c r="A85" s="3">
        <v>84</v>
      </c>
      <c r="B85" s="4" t="s">
        <v>976</v>
      </c>
      <c r="C85" s="4" t="s">
        <v>977</v>
      </c>
      <c r="D85" s="4" t="s">
        <v>978</v>
      </c>
      <c r="E85" s="3">
        <v>587</v>
      </c>
      <c r="F85" s="4" t="s">
        <v>979</v>
      </c>
      <c r="G85" s="4" t="s">
        <v>888</v>
      </c>
      <c r="H85" s="5" t="s">
        <v>980</v>
      </c>
      <c r="I85" s="5" t="s">
        <v>981</v>
      </c>
      <c r="J85" s="5" t="s">
        <v>982</v>
      </c>
      <c r="K85" s="4">
        <v>9</v>
      </c>
      <c r="L85" s="4">
        <v>1</v>
      </c>
      <c r="M85" s="4">
        <v>9</v>
      </c>
    </row>
    <row r="86" spans="1:13">
      <c r="A86" s="3">
        <v>85</v>
      </c>
      <c r="B86" s="4" t="s">
        <v>983</v>
      </c>
      <c r="C86" s="4" t="s">
        <v>984</v>
      </c>
      <c r="D86" s="4" t="s">
        <v>985</v>
      </c>
      <c r="E86" s="3">
        <v>355</v>
      </c>
      <c r="F86" s="4" t="s">
        <v>986</v>
      </c>
      <c r="G86" s="4" t="s">
        <v>888</v>
      </c>
      <c r="H86" s="5" t="s">
        <v>987</v>
      </c>
      <c r="I86" s="5" t="s">
        <v>988</v>
      </c>
      <c r="J86" s="5" t="s">
        <v>989</v>
      </c>
      <c r="K86" s="4">
        <v>10</v>
      </c>
      <c r="L86" s="4">
        <v>5</v>
      </c>
      <c r="M86" s="4">
        <v>5</v>
      </c>
    </row>
    <row r="87" spans="1:13">
      <c r="A87" s="3">
        <v>86</v>
      </c>
      <c r="B87" s="4" t="s">
        <v>990</v>
      </c>
      <c r="C87" s="4" t="s">
        <v>325</v>
      </c>
      <c r="D87" s="4" t="s">
        <v>991</v>
      </c>
      <c r="E87" s="3">
        <v>539</v>
      </c>
      <c r="F87" s="4" t="s">
        <v>992</v>
      </c>
      <c r="G87" s="4" t="s">
        <v>993</v>
      </c>
      <c r="H87" s="5" t="s">
        <v>994</v>
      </c>
      <c r="I87" s="5" t="s">
        <v>995</v>
      </c>
      <c r="J87" s="5" t="s">
        <v>996</v>
      </c>
      <c r="K87" s="4">
        <v>5</v>
      </c>
      <c r="L87" s="4" t="s">
        <v>209</v>
      </c>
      <c r="M87" s="4">
        <v>2</v>
      </c>
    </row>
    <row r="88" spans="1:13">
      <c r="A88" s="3">
        <v>87</v>
      </c>
      <c r="B88" s="4" t="s">
        <v>997</v>
      </c>
      <c r="C88" s="4" t="s">
        <v>998</v>
      </c>
      <c r="D88" s="4" t="s">
        <v>999</v>
      </c>
      <c r="E88" s="3">
        <v>717</v>
      </c>
      <c r="F88" s="4" t="s">
        <v>1000</v>
      </c>
      <c r="G88" s="4" t="s">
        <v>993</v>
      </c>
      <c r="H88" s="5" t="s">
        <v>1001</v>
      </c>
      <c r="I88" s="5" t="s">
        <v>1002</v>
      </c>
      <c r="J88" s="5" t="s">
        <v>1003</v>
      </c>
      <c r="K88" s="4">
        <v>11</v>
      </c>
      <c r="L88" s="4">
        <v>13</v>
      </c>
      <c r="M88" s="4">
        <v>12</v>
      </c>
    </row>
    <row r="89" spans="1:13">
      <c r="A89" s="3">
        <v>88</v>
      </c>
      <c r="B89" s="4" t="s">
        <v>1004</v>
      </c>
      <c r="C89" s="4" t="s">
        <v>344</v>
      </c>
      <c r="D89" s="4" t="s">
        <v>907</v>
      </c>
      <c r="E89" s="3">
        <v>710</v>
      </c>
      <c r="F89" s="4" t="s">
        <v>908</v>
      </c>
      <c r="G89" s="4" t="s">
        <v>993</v>
      </c>
      <c r="H89" s="5" t="s">
        <v>1005</v>
      </c>
      <c r="I89" s="5" t="s">
        <v>1006</v>
      </c>
      <c r="J89" s="5" t="s">
        <v>1007</v>
      </c>
      <c r="K89" s="4">
        <v>10</v>
      </c>
      <c r="L89" s="4" t="s">
        <v>209</v>
      </c>
      <c r="M89" s="4">
        <v>10</v>
      </c>
    </row>
    <row r="90" spans="1:13">
      <c r="A90" s="3">
        <v>89</v>
      </c>
      <c r="B90" s="4" t="s">
        <v>1008</v>
      </c>
      <c r="C90" s="4" t="s">
        <v>1009</v>
      </c>
      <c r="D90" s="4" t="s">
        <v>1010</v>
      </c>
      <c r="E90" s="3">
        <v>704</v>
      </c>
      <c r="F90" s="4" t="s">
        <v>1011</v>
      </c>
      <c r="G90" s="4" t="s">
        <v>993</v>
      </c>
      <c r="H90" s="5" t="s">
        <v>1012</v>
      </c>
      <c r="I90" s="5" t="s">
        <v>1013</v>
      </c>
      <c r="J90" s="5" t="s">
        <v>1014</v>
      </c>
      <c r="K90" s="4">
        <v>5</v>
      </c>
      <c r="L90" s="4" t="s">
        <v>209</v>
      </c>
      <c r="M90" s="4">
        <v>3</v>
      </c>
    </row>
  </sheetData>
  <hyperlinks>
    <hyperlink ref="H2" r:id="rId1" display="img_20200108_155808.jpg"/>
    <hyperlink ref="I2" r:id="rId2" display="img_20200108_155850.jpg"/>
    <hyperlink ref="J2" r:id="rId3" display="img_20200108_155207_b2e83e16.jpg"/>
    <hyperlink ref="H3" r:id="rId4" display="img_0904(1).jpg"/>
    <hyperlink ref="I3" r:id="rId5" display="img_0905(1).jpg"/>
    <hyperlink ref="J3" r:id="rId6" display="img_0902(2).jpg"/>
    <hyperlink ref="H4" r:id="rId7" display="4d36381c-aa2b-4251-b2fb-8944b88ec283.jpeg"/>
    <hyperlink ref="I4" r:id="rId8" display="aa2371c8-651b-4c79-82b2-78ed6da44736.jpeg"/>
    <hyperlink ref="J4" r:id="rId9" display="3e26f8df-7fdd-4167-83f2-d900b8562f0d.jpeg"/>
    <hyperlink ref="H5" r:id="rId10" display="mmexport1578664179012.jpg"/>
    <hyperlink ref="I5" r:id="rId11" display="mmexport1578664151306.jpg"/>
    <hyperlink ref="J5" r:id="rId12" display="mmexport1578664169979.jpg"/>
    <hyperlink ref="H6" r:id="rId13" display="mmexport1578633420331.jpg"/>
    <hyperlink ref="I6" r:id="rId14" display="mmexport1578633417483.jpg"/>
    <hyperlink ref="J6" r:id="rId15" display="mmexport1578633413097.jpg"/>
    <hyperlink ref="H7" r:id="rId16" display="mmexport1578401487985.jpg"/>
    <hyperlink ref="I7" r:id="rId17" display="img_20200107_153215.jpg"/>
    <hyperlink ref="J7" r:id="rId18" display="img_20200107_153457.jpg"/>
    <hyperlink ref="H8" r:id="rId19" display="mmexport1578583874060.jpg"/>
    <hyperlink ref="I8" r:id="rId20" display="mmexport1578583859992.jpg"/>
    <hyperlink ref="J8" r:id="rId21" display="mmexport1578583723218.jpg"/>
    <hyperlink ref="H9" r:id="rId22" display="mmexport1578547857741.jpg"/>
    <hyperlink ref="I9" r:id="rId23" display="mmexport1578547966047.jpg"/>
    <hyperlink ref="J9" r:id="rId24" display="mmexport1578547979381.jpg"/>
    <hyperlink ref="H10" r:id="rId25" display="mmexport1578468959191.jpg"/>
    <hyperlink ref="I10" r:id="rId26" display="mmexport1578468968037_b88f4e74.jpg"/>
    <hyperlink ref="J10" r:id="rId27" display="mmexport1578468980020.jpg"/>
    <hyperlink ref="H11" r:id="rId28" display="img_20200109_083610.jpg"/>
    <hyperlink ref="I11" r:id="rId29" display="img_20200109_083303.jpg"/>
    <hyperlink ref="J11" r:id="rId30" display="img_20200109_082946.jpg"/>
    <hyperlink ref="H12" r:id="rId31" display="mmexport1578532657196.jpg"/>
    <hyperlink ref="I12" r:id="rId32" display="mmexport1578533089666.jpg"/>
    <hyperlink ref="J12" r:id="rId33" display="mmexport1578532649551_b14141c8.jpg"/>
    <hyperlink ref="H13" r:id="rId34" display="7d43c0b8-92e8-4402-a520-0168db67fd5b.jpeg"/>
    <hyperlink ref="I13" r:id="rId35" display="043b7643-7588-4db6-9b94-ad4bbb0b226f.jpeg"/>
    <hyperlink ref="J13" r:id="rId36" display="1ca1a7d2-b2d1-4ec7-8085-f8b9478eee59.jpeg"/>
    <hyperlink ref="H14" r:id="rId37" display="img_20200108_192839.jpg"/>
    <hyperlink ref="I14" r:id="rId38" display="img_20200108_192920.jpg"/>
    <hyperlink ref="J14" r:id="rId39" display="img_20200108_192927.jpg"/>
    <hyperlink ref="H15" r:id="rId40" display="1578472205103.jpg"/>
    <hyperlink ref="I15" r:id="rId41" display="img_20200108_162743.jpg"/>
    <hyperlink ref="J15" r:id="rId42" display="img_20200108_161535.jpg"/>
    <hyperlink ref="H16" r:id="rId43" display="img_7907.jpg"/>
    <hyperlink ref="I16" r:id="rId44" display="img_7909.jpg"/>
    <hyperlink ref="J16" r:id="rId45" display="img_7910.jpg"/>
    <hyperlink ref="H17" r:id="rId46" display="img_20200108_164810.jpg"/>
    <hyperlink ref="I17" r:id="rId47" display="img_20200108_171147.jpg"/>
    <hyperlink ref="J17" r:id="rId48" display="img_20200108_164549.jpg"/>
    <hyperlink ref="H18" r:id="rId49" display="mmexport1578475485318.jpg"/>
    <hyperlink ref="I18" r:id="rId50" display="img_20200108_162041.jpg"/>
    <hyperlink ref="J18" r:id="rId51" display="img_20200108_161336.jpg"/>
    <hyperlink ref="H19" r:id="rId52" display="img_20200108_153240.jpg"/>
    <hyperlink ref="I19" r:id="rId53" display="mmexport1578469485321.jpg"/>
    <hyperlink ref="J19" r:id="rId54" display="mmexport1578469495250_b52aa117.jpg"/>
    <hyperlink ref="H20" r:id="rId55" display="img_20200107_185536.jpg"/>
    <hyperlink ref="I20" r:id="rId56" display="img_20200107_184058.jpg"/>
    <hyperlink ref="J20" r:id="rId57" display="img_20200107_191221.jpg"/>
    <hyperlink ref="H21" r:id="rId58" display="0000d77d-3a50-4575-82e0-eb70e3818f7d.jpeg"/>
    <hyperlink ref="I21" r:id="rId59" display="00d51071-cd55-444a-b730-6c465d49f61b.jpeg"/>
    <hyperlink ref="J21" r:id="rId60" display="15a288ec-fdae-4511-91a6-6d8478bb0144.jpeg"/>
    <hyperlink ref="H22" r:id="rId61" display="img_20200108_155100.jpg"/>
    <hyperlink ref="I22" r:id="rId62" display="img_20200108_160710.jpg"/>
    <hyperlink ref="J22" r:id="rId63" display="img_20200108_155959.jpg"/>
    <hyperlink ref="H23" r:id="rId64" display="img_20200108_154323.jpg"/>
    <hyperlink ref="I23" r:id="rId65" display="img_20200108_154239.jpg"/>
    <hyperlink ref="J23" r:id="rId66" display="img_20200108_153803.jpg"/>
    <hyperlink ref="H24" r:id="rId67" display="img_20200108_152942.jpg"/>
    <hyperlink ref="I24" r:id="rId68" display="img_20200108_152718.jpg"/>
    <hyperlink ref="J24" r:id="rId69" display="img_20200108_153615.jpg"/>
    <hyperlink ref="H25" r:id="rId70" display="d1d0906f-206e-449b-8a45-0eab95df9873.jpeg"/>
    <hyperlink ref="I25" r:id="rId71" display="b3da0a68-2a68-477a-9ab8-4b9d40352a1c.jpeg"/>
    <hyperlink ref="J25" r:id="rId72" display="a5c12d40-60d6-4611-9b94-53f023bfd1ce.jpeg"/>
    <hyperlink ref="H26" r:id="rId73" display="img_4135(1).jpg"/>
    <hyperlink ref="I26" r:id="rId74" display="img_4136.jpg"/>
    <hyperlink ref="J26" r:id="rId75" display="img_4131_b5682fd.jpg"/>
    <hyperlink ref="H27" r:id="rId76" display="img_20200108_152654.jpg"/>
    <hyperlink ref="I27" r:id="rId77" display="img_20200108_152910_1.jpg"/>
    <hyperlink ref="J27" r:id="rId78" display="img_20200108_153450_1.jpg"/>
    <hyperlink ref="H28" r:id="rId79" display="a3797672-857a-4948-ab81-29b52da19d78.jpeg"/>
    <hyperlink ref="I28" r:id="rId80" display="d11b7674-59ff-411f-b2ab-ccca8292b3dd.jpeg"/>
    <hyperlink ref="J28" r:id="rId81" display="46447f11-9489-472d-9f41-17a82025c186.jpeg"/>
    <hyperlink ref="H29" r:id="rId82" display="img_20200108_160228.jpg"/>
    <hyperlink ref="I29" r:id="rId83" display="img_20200108_160842.jpg"/>
    <hyperlink ref="J29" r:id="rId84" display="img_20200108_160118.jpg"/>
    <hyperlink ref="H30" r:id="rId85" display="img_20200106_104115.jpg"/>
    <hyperlink ref="I30" r:id="rId86" display="img_20200106_103521.jpg"/>
    <hyperlink ref="J30" r:id="rId87" display="img_20200106_103358.jpg"/>
    <hyperlink ref="H31" r:id="rId88" display="1578465311283.jpg"/>
    <hyperlink ref="I31" r:id="rId89" display="1578464820985.jpg"/>
    <hyperlink ref="J31" r:id="rId90" display="1578464265060.jpg"/>
    <hyperlink ref="H32" r:id="rId91" display="img20200108153955.jpg"/>
    <hyperlink ref="I32" r:id="rId92" display="img20200108153305.jpg"/>
    <hyperlink ref="J32" r:id="rId93" display="img20200108154252.jpg"/>
    <hyperlink ref="H33" r:id="rId94" display="img_20200108_153023.jpg"/>
    <hyperlink ref="I33" r:id="rId95" display="img_20200108_153226.jpg"/>
    <hyperlink ref="J33" r:id="rId96" display="img_20200108_153029_b203b83c.jpg"/>
    <hyperlink ref="H34" r:id="rId97" display="5243baac-8628-4286-99c4-c4f1c5a66d48.jpeg"/>
    <hyperlink ref="I34" r:id="rId98" display="83c0758b-bcc5-4de7-acbf-b1cf6a64d7d5.jpeg"/>
    <hyperlink ref="J34" r:id="rId99" display="5be81ba6-9dc9-4853-900a-9657ca2bbe01.jpeg"/>
    <hyperlink ref="H35" r:id="rId100" display="mmexport1578469431567.jpg"/>
    <hyperlink ref="I35" r:id="rId101" display="mmexport1578469439163.jpg"/>
    <hyperlink ref="J35" r:id="rId102" display="mmexport1578469473568.jpg"/>
    <hyperlink ref="H36" r:id="rId103" display="mmexport1578387402883.jpg"/>
    <hyperlink ref="I36" r:id="rId104" display="img_20200107_153501.jpg"/>
    <hyperlink ref="J36" r:id="rId105" display="img_20200107_153521.jpg"/>
    <hyperlink ref="H37" r:id="rId106" display="mmexport1578469390078.jpg"/>
    <hyperlink ref="I37" r:id="rId107" display="mmexport1578469381934.jpg"/>
    <hyperlink ref="J37" r:id="rId108" display="mmexport1578469392522.jpg"/>
    <hyperlink ref="H38" r:id="rId109" display="f8eacf63-5f89-490c-9646-e7c50d050ee2.jpeg"/>
    <hyperlink ref="I38" r:id="rId110" display="1997c9e7-6f57-4d64-a47c-80fbfa5e6fb2.jpeg"/>
    <hyperlink ref="J38" r:id="rId111" display="786dfd4c-7ab2-4d19-be46-33cc26b8db74.jpeg"/>
    <hyperlink ref="H39" r:id="rId112" display="img_20200107_150410.jpg"/>
    <hyperlink ref="I39" r:id="rId113" display="img_20200107_151605.jpg"/>
    <hyperlink ref="J39" r:id="rId114" display="img_20200107_150917.jpg"/>
    <hyperlink ref="H40" r:id="rId115" display="75a3992d-9130-40dc-b52a-404c6f437de7.jpeg"/>
    <hyperlink ref="I40" r:id="rId116" display="c30809f7-d81e-457e-be9a-2feb0815be30.jpeg"/>
    <hyperlink ref="J40" r:id="rId117" display="3542911c-8772-4749-8bf2-c5cba3178435.jpeg"/>
    <hyperlink ref="H41" r:id="rId118" display="img_20200108_095414.jpg"/>
    <hyperlink ref="I41" r:id="rId119" display="img_20200108_094849.jpg"/>
    <hyperlink ref="J41" r:id="rId120" display="img_20200108_094142.jpg"/>
    <hyperlink ref="H42" r:id="rId121" display="img20200108100728.jpg"/>
    <hyperlink ref="I42" r:id="rId122" display="img20200108100217.jpg"/>
    <hyperlink ref="J42" r:id="rId123" display="img20200108095606.jpg"/>
    <hyperlink ref="H43" r:id="rId124" display="img_20200107_150828.jpg"/>
    <hyperlink ref="I43" r:id="rId125" display="img_20200107_153503.jpg"/>
    <hyperlink ref="J43" r:id="rId126" display="img_20200107_150826.jpg"/>
    <hyperlink ref="H44" r:id="rId127" display="1578452385521.jpg"/>
    <hyperlink ref="I44" r:id="rId128" display="img_20200108_101105.jpg"/>
    <hyperlink ref="J44" r:id="rId129" display="img_20200108_101457.jpg"/>
    <hyperlink ref="H45" r:id="rId130" display="img20200108105204.jpg"/>
    <hyperlink ref="I45" r:id="rId131" display="img20200108105443.jpg"/>
    <hyperlink ref="J45" r:id="rId132" display="img20200108105931.jpg"/>
    <hyperlink ref="H46" r:id="rId133" display="69ed29a3-9532-44a2-9cb8-f385a38bcf17.jpeg"/>
    <hyperlink ref="I46" r:id="rId134" display="bdc91ce6-eb3f-4148-b6a0-adbc9f78b9cb.jpeg"/>
    <hyperlink ref="J46" r:id="rId135" display="ad0e8744-ae86-4622-99cc-90d79d1d7971.jpeg"/>
    <hyperlink ref="H47" r:id="rId136" display="1578452386594.jpg"/>
    <hyperlink ref="I47" r:id="rId137" display="1578451762145.jpg"/>
    <hyperlink ref="J47" r:id="rId138" display="img_20200108_100906.jpg"/>
    <hyperlink ref="H48" r:id="rId139" display="img_20200108_112745.jpg"/>
    <hyperlink ref="I48" r:id="rId140" display="img_20200108_113249.jpg"/>
    <hyperlink ref="J48" r:id="rId141" display="img_20200108_113139.jpg"/>
    <hyperlink ref="H49" r:id="rId142" display="img_20200108_104710.jpg"/>
    <hyperlink ref="I49" r:id="rId143" display="img_20200108_103731.jpg"/>
    <hyperlink ref="J49" r:id="rId144" display="img_20200108_105800.jpg"/>
    <hyperlink ref="H50" r:id="rId145" display="img_20200108_103213.jpg"/>
    <hyperlink ref="I50" r:id="rId146" display="img_20200108_110503_1.jpg"/>
    <hyperlink ref="J50" r:id="rId147" display="img_20200108_103350.jpg"/>
    <hyperlink ref="H51" r:id="rId148" display="img_20200108_105336.jpg"/>
    <hyperlink ref="I51" r:id="rId149" display="img_20200108_103016.jpg"/>
    <hyperlink ref="J51" r:id="rId150" display="img_20200108_105012.jpg"/>
    <hyperlink ref="H52" r:id="rId151" display="485ae11e-91a5-43e0-9d8d-4e4daf10eef8.jpeg"/>
    <hyperlink ref="I52" r:id="rId152" display="48902787-100c-42e3-bde2-8a8fd7e8cf33.jpeg"/>
    <hyperlink ref="J52" r:id="rId153" display="dd89e32c-1d38-4797-a1b4-080e25c10944.jpeg"/>
    <hyperlink ref="H53" r:id="rId154" display="18be1cfb-1bca-4707-9827-a7e421249794.jpeg"/>
    <hyperlink ref="I53" r:id="rId155" display="6f284201-6ad1-4dcd-bca1-a7460730d6db.jpeg"/>
    <hyperlink ref="J53" r:id="rId156" display="9fc113ba-4028-4a02-9172-314aeb24c1a7.jpeg"/>
    <hyperlink ref="H54" r:id="rId157" display="img_20200107_094504.jpg"/>
    <hyperlink ref="I54" r:id="rId158" display="img_20200107_094106.jpg"/>
    <hyperlink ref="J54" r:id="rId159" display="img_20200107_094004.jpg"/>
    <hyperlink ref="H55" r:id="rId160" display="cd6b1036-fb6e-4948-94aa-2c4c04906601.jpeg"/>
    <hyperlink ref="I55" r:id="rId161" display="b58b9650-71cf-460c-b5c5-f742d7fecdb0.jpeg"/>
    <hyperlink ref="J55" r:id="rId162" display="7b209abd-ac36-4339-860e-becca1a6fd08.jpeg"/>
    <hyperlink ref="H56" r:id="rId163" display="22cca38b-6ae1-4b6e-b093-522dfd9d22fb.jpeg"/>
    <hyperlink ref="I56" r:id="rId164" display="9e77788c-c9d4-4e44-8476-ef7b35228081.jpeg"/>
    <hyperlink ref="J56" r:id="rId165" display="1cb2b7cb-1025-4a4f-955a-ef175357af53.jpeg"/>
    <hyperlink ref="H57" r:id="rId166" display="cb082172-d128-472f-856b-a77565cf75ea.jpeg"/>
    <hyperlink ref="I57" r:id="rId167" display="7f1cb208-6bac-4444-a2bb-db522bc61f04.jpeg"/>
    <hyperlink ref="J57" r:id="rId168" display="fbd71a88-a7b6-4230-b858-9d250b434091.jpeg"/>
    <hyperlink ref="H58" r:id="rId169" display="img20200107150156.jpg"/>
    <hyperlink ref="I58" r:id="rId170" display="img20200107145946.jpg"/>
    <hyperlink ref="J58" r:id="rId171" display="img20200107145859.jpg"/>
    <hyperlink ref="H59" r:id="rId172" display="img_20200107_181049.jpg"/>
    <hyperlink ref="I59" r:id="rId173" display="img_20200107_181600.jpg"/>
    <hyperlink ref="J59" r:id="rId174" display="mmexport1578392691953.jpg"/>
    <hyperlink ref="H60" r:id="rId175" display="mmexport1578389532905.jpg"/>
    <hyperlink ref="I60" r:id="rId176" display="mmexport1578389511408.jpg"/>
    <hyperlink ref="J60" r:id="rId177" display="mmexport1578390167942.jpg"/>
    <hyperlink ref="H61" r:id="rId178" display="ed2826e0-d233-4e85-b982-fe7dffbcb803.jpeg"/>
    <hyperlink ref="I61" r:id="rId179" display="50a3bf7e-990b-40a7-99d8-4342e7a5626a.jpeg"/>
    <hyperlink ref="J61" r:id="rId180" display="550a5df1-b6a3-4a25-815f-fd5835e09cc4.jpeg"/>
    <hyperlink ref="H62" r:id="rId181" display="mmexport1578388011620.jpg"/>
    <hyperlink ref="I62" r:id="rId182" display="mmexport1578388015496.jpg"/>
    <hyperlink ref="J62" r:id="rId183" display="mmexport1578388000279.jpg"/>
    <hyperlink ref="H63" r:id="rId184" display="img_20200107_161925.jpg"/>
    <hyperlink ref="I63" r:id="rId185" display="img_20200107_160139.jpg"/>
    <hyperlink ref="J63" r:id="rId186" display="img_20200107_155521.jpg"/>
    <hyperlink ref="H64" r:id="rId187" display="1c4fcde5-65b2-462c-840d-dc198cfb66c4.jpeg"/>
    <hyperlink ref="I64" r:id="rId188" display="766bdb7f-9dee-484d-8595-4f6c8eff9751.jpeg"/>
    <hyperlink ref="J64" r:id="rId189" display="4b68e66f-8353-4066-ab6f-0778b05f8a5e.jpeg"/>
    <hyperlink ref="H65" r:id="rId190" display="img20200107154051.jpg"/>
    <hyperlink ref="I65" r:id="rId191" display="img20200107153335.jpg"/>
    <hyperlink ref="J65" r:id="rId192" display="img20200107151827.jpg"/>
    <hyperlink ref="H66" r:id="rId193" display="05c02614-6862-45a4-941b-828ea2d6c469.jpeg"/>
    <hyperlink ref="I66" r:id="rId194" display="e871f94d-7ae9-4f1a-8ee6-95c0239a5c44.jpeg"/>
    <hyperlink ref="J66" r:id="rId195" display="80e9ce04-fa2e-4aa2-b6de-54e61c7a146d.jpeg"/>
    <hyperlink ref="H67" r:id="rId196" display="ab13e83d-1eea-4d64-9c1f-9a937bfa8804.jpeg"/>
    <hyperlink ref="I67" r:id="rId197" display="55747f3a-df7f-40c7-961d-c9354bdc1ac7.jpeg"/>
    <hyperlink ref="J67" r:id="rId198" display="55e9d075-9cf6-4b73-bb6e-c2453e5afc85.jpeg"/>
    <hyperlink ref="H68" r:id="rId199" display="img_1874.jpg"/>
    <hyperlink ref="I68" r:id="rId200" display="img_1876.jpg"/>
    <hyperlink ref="J68" r:id="rId201" display="image.jpg"/>
    <hyperlink ref="H69" r:id="rId202" display="mmexport1578384084422.jpg"/>
    <hyperlink ref="I69" r:id="rId203" display="img20200107154933.jpg"/>
    <hyperlink ref="J69" r:id="rId204" display="img20200107154903.jpg"/>
    <hyperlink ref="H70" r:id="rId205" display="ecb5a75e-2a22-4b57-8431-05e848e4063b.jpeg"/>
    <hyperlink ref="I70" r:id="rId206" display="73e75a4d-fc2b-4c56-922f-2298b4e291fc.jpeg"/>
    <hyperlink ref="J70" r:id="rId207" display="39dae1fc-cdfc-47c5-93b3-0ceca7273b53.jpeg"/>
    <hyperlink ref="H71" r:id="rId208" display="fa52501b-0654-4c06-878b-8d303505dd02.jpeg"/>
    <hyperlink ref="I71" r:id="rId209" display="6771049e-afa2-46cc-9398-f8028646f9fb.jpeg"/>
    <hyperlink ref="J71" r:id="rId210" display="9319b744-72ad-4e92-b481-fcd6db58b1ef.jpeg"/>
    <hyperlink ref="H72" r:id="rId211" display="039e6ce8-6a9c-4cb3-8916-6de8f0d49c57.jpeg"/>
    <hyperlink ref="I72" r:id="rId212" display="2be2177b-833b-4eb2-887b-f8e04899d9b3.jpeg"/>
    <hyperlink ref="J72" r:id="rId213" display="d18b8513-2568-46ea-9030-851e960d8244.jpeg"/>
    <hyperlink ref="H73" r:id="rId214" display="016e5fb0-8977-4688-8a45-17b71ac19cab.jpeg"/>
    <hyperlink ref="I73" r:id="rId215" display="85990888-bceb-4b07-98a2-6f2f0a7c96c0.jpeg"/>
    <hyperlink ref="J73" r:id="rId216" display="bb7fbfd4-2cbd-4877-9981-7a481a2d40bf.jpeg"/>
    <hyperlink ref="H74" r:id="rId217" display="mmexport1578381753795.jpg"/>
    <hyperlink ref="I74" r:id="rId218" display="img20200107143607.jpg"/>
    <hyperlink ref="J74" r:id="rId219" display="mmexport1578381760565.jpg"/>
    <hyperlink ref="H75" r:id="rId220" display="img20200107151044.jpg"/>
    <hyperlink ref="I75" r:id="rId221" display="img20200107151040.jpg"/>
    <hyperlink ref="J75" r:id="rId222" display="img20200107150851.jpg"/>
    <hyperlink ref="H76" r:id="rId223" display="9d76ea9f-320d-49fa-b991-cacf84a8bde1.jpeg"/>
    <hyperlink ref="I76" r:id="rId224" display="77305b1c-de9c-48b7-83df-4bffdfa1e76b.jpeg"/>
    <hyperlink ref="J76" r:id="rId225" display="5241eec4-3002-40ac-9e18-828d10a272ea.jpeg"/>
    <hyperlink ref="H77" r:id="rId226" display="0591423d-8620-4d06-a8c4-53c158631352.jpeg"/>
    <hyperlink ref="I77" r:id="rId227" display="2f5a38ae-c03d-4f1f-890b-8a52cbe998f1.jpeg"/>
    <hyperlink ref="J77" r:id="rId228" display="image.jpg"/>
    <hyperlink ref="H78" r:id="rId229" display="img_20200106_152643.jpg"/>
    <hyperlink ref="I78" r:id="rId230" display="img_20200106_152739.jpg"/>
    <hyperlink ref="J78" r:id="rId231" display="img_20200106_172709.jpg"/>
    <hyperlink ref="H79" r:id="rId232" display="704675fe-1355-471f-a5d8-2b9813bbd844.jpeg"/>
    <hyperlink ref="I79" r:id="rId233" display="b0093da4-72d3-4e7a-97d7-b95ab1408665.jpeg"/>
    <hyperlink ref="J79" r:id="rId234" display="8c6f3627-71c2-4072-adf8-288f9dfae079.jpeg"/>
    <hyperlink ref="H80" r:id="rId235" display="73960d3b-67bf-4f51-9e09-3c7fe5934d6c.jpeg"/>
    <hyperlink ref="I80" r:id="rId236" display="4c4f6e40-a180-41c9-b258-ff4f19ca2563.jpeg"/>
    <hyperlink ref="J80" r:id="rId237" display="6c2132a6-927b-4ad6-b9c4-b4acd0c0674b.jpeg"/>
    <hyperlink ref="H81" r:id="rId238" display="img_0040.jpg"/>
    <hyperlink ref="I81" r:id="rId239" display="img_0044(1).jpg"/>
    <hyperlink ref="J81" r:id="rId240" display="img_0043.jpg"/>
    <hyperlink ref="H82" r:id="rId241" display="e4e34994-8c2f-4c6a-8420-599bd740a61a.jpeg"/>
    <hyperlink ref="I82" r:id="rId242" display="b43d1249-ecd2-49f8-b0b8-7a68938010e2.jpeg"/>
    <hyperlink ref="J82" r:id="rId243" display="30422893-16d4-4fb0-9537-296192bb811e.jpeg"/>
    <hyperlink ref="H83" r:id="rId244" display="mmexport1578308073297_b6010f45.jpg"/>
    <hyperlink ref="I83" r:id="rId245" display="mmexport1578308073297.jpg"/>
    <hyperlink ref="J83" r:id="rId245" display="mmexport1578308073297.jpg"/>
    <hyperlink ref="H84" r:id="rId246" display="img_4788.jpg"/>
    <hyperlink ref="I84" r:id="rId247" display="img_4790.jpg"/>
    <hyperlink ref="J84" r:id="rId248" display="img_4795.jpg"/>
    <hyperlink ref="H85" r:id="rId249" display="c5767021-265d-40dc-9f5b-cd691bf9f5fb.jpeg"/>
    <hyperlink ref="I85" r:id="rId250" display="2f0e9bf5-641c-411b-a52f-0987d6f72e45.jpeg"/>
    <hyperlink ref="J85" r:id="rId251" display="f2e162ff-4ec1-4942-8e09-6a51411194e2.jpeg"/>
    <hyperlink ref="H86" r:id="rId252" display="mmexport1578300290754.jpg"/>
    <hyperlink ref="I86" r:id="rId253" display="mmexport1578300285523_baed3205.jpg"/>
    <hyperlink ref="J86" r:id="rId254" display="mmexport1578300282905.jpg"/>
    <hyperlink ref="H87" r:id="rId255" display="5f5d20f4-75d1-465c-b3da-444142b0e909.jpeg"/>
    <hyperlink ref="I87" r:id="rId256" display="5b766717-86a4-46e8-9dac-6cb3e4bf0d00.jpeg"/>
    <hyperlink ref="J87" r:id="rId257" display="3133ec78-acfb-4f6d-a084-ae624dd07352.jpeg"/>
    <hyperlink ref="H88" r:id="rId258" display="img_9363.jpg"/>
    <hyperlink ref="I88" r:id="rId259" display="img_9365.jpg"/>
    <hyperlink ref="J88" r:id="rId260" display="img_9366.jpg"/>
    <hyperlink ref="H89" r:id="rId261" display="img_20200105_160341.jpg"/>
    <hyperlink ref="I89" r:id="rId262" display="img_20200105_160418.jpg"/>
    <hyperlink ref="J89" r:id="rId263" display="img_20200105_160537.jpg"/>
    <hyperlink ref="H90" r:id="rId264" display="img20200105152810.jpg"/>
    <hyperlink ref="I90" r:id="rId265" display="img20200105152550.jpg"/>
    <hyperlink ref="J90" r:id="rId266" display="vid20200105152539.mp4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1.11-1.13数据情况表</vt:lpstr>
      <vt:lpstr>片长奖罚</vt:lpstr>
      <vt:lpstr>考试处罚</vt:lpstr>
      <vt:lpstr>未进社区处罚门店</vt:lpstr>
      <vt:lpstr>1.11</vt:lpstr>
      <vt:lpstr>1.12</vt:lpstr>
      <vt:lpstr>1.13</vt:lpstr>
      <vt:lpstr>进社区门店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2020-01-07T07:14:00Z</dcterms:created>
  <dcterms:modified xsi:type="dcterms:W3CDTF">2020-01-19T10:55:51Z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