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60" activeTab="0"/>
  </bookViews>
  <sheets>
    <sheet name="调价后" sheetId="1" r:id="rId1"/>
    <sheet name="目录外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<sst xmlns="http://schemas.openxmlformats.org/spreadsheetml/2006/main" count="924" uniqueCount="301">
  <si>
    <t>货品ID</t>
  </si>
  <si>
    <t>通用名</t>
  </si>
  <si>
    <t>规格</t>
  </si>
  <si>
    <t>单位</t>
  </si>
  <si>
    <t>产地</t>
  </si>
  <si>
    <t>零售价格</t>
  </si>
  <si>
    <t>考核价</t>
  </si>
  <si>
    <t>配送价</t>
  </si>
  <si>
    <t>要货数量</t>
  </si>
  <si>
    <t>金额</t>
  </si>
  <si>
    <t>单品毛利</t>
  </si>
  <si>
    <t>总毛利</t>
  </si>
  <si>
    <t>是否目录内</t>
  </si>
  <si>
    <t>!阿卡波糖片(拜糖平)</t>
  </si>
  <si>
    <t>50mgx30片</t>
  </si>
  <si>
    <t>盒</t>
  </si>
  <si>
    <t>拜耳医药保健</t>
  </si>
  <si>
    <t>!非洛地平缓释片(波依定)</t>
  </si>
  <si>
    <t>2.5mgx10片</t>
  </si>
  <si>
    <t>阿斯利康</t>
  </si>
  <si>
    <t>5mgx10片</t>
  </si>
  <si>
    <t>!速效救心丸</t>
  </si>
  <si>
    <t>40mgx60丸x2瓶</t>
  </si>
  <si>
    <t>天津第六中药</t>
  </si>
  <si>
    <t>!硝苯地平控释片(拜新同)</t>
  </si>
  <si>
    <t>30mgx7片</t>
  </si>
  <si>
    <t>奥美拉唑镁肠溶片(洛赛克)</t>
  </si>
  <si>
    <t>20mgx7片x2板</t>
  </si>
  <si>
    <t>吡诺克辛钠滴眼液(白内停)</t>
  </si>
  <si>
    <t>15ml:0.8mg</t>
  </si>
  <si>
    <t>瓶</t>
  </si>
  <si>
    <t>湖北远大天天明</t>
  </si>
  <si>
    <t>目录外</t>
  </si>
  <si>
    <t>苄达赖氨酸滴眼液(莎普爱思)</t>
  </si>
  <si>
    <t>5ml：25mg</t>
  </si>
  <si>
    <t>支</t>
  </si>
  <si>
    <t>浙江莎普爱思</t>
  </si>
  <si>
    <t>丙酸氟替卡松鼻喷雾剂(辅舒良)</t>
  </si>
  <si>
    <t>50ug：120喷</t>
  </si>
  <si>
    <t>葛兰素史克(西班牙)</t>
  </si>
  <si>
    <t>布地奈德鼻喷雾剂(雷诺考特)</t>
  </si>
  <si>
    <t>64ug/喷:120喷</t>
  </si>
  <si>
    <t>阿斯利康制药</t>
  </si>
  <si>
    <t>布洛芬缓释胶囊(芬必得)</t>
  </si>
  <si>
    <t>300mgx20粒</t>
  </si>
  <si>
    <t>天津史克</t>
  </si>
  <si>
    <t>茶碱缓释片(舒弗美)</t>
  </si>
  <si>
    <t>0.1gx24片</t>
  </si>
  <si>
    <t>广州迈特兴华</t>
  </si>
  <si>
    <t>单硝酸异山梨酯缓释片(依姆多)</t>
  </si>
  <si>
    <t>60mgx7片</t>
  </si>
  <si>
    <t>肺力咳胶囊(止喘镇咳胶囊)</t>
  </si>
  <si>
    <t>0.3gx30粒</t>
  </si>
  <si>
    <t>贵州健兴药业</t>
  </si>
  <si>
    <t>酚麻美敏片(泰诺)</t>
  </si>
  <si>
    <t>20片(薄膜衣片)</t>
  </si>
  <si>
    <t>上海强生</t>
  </si>
  <si>
    <t>复方倍氯米松樟脑乳膏(无极膏)</t>
  </si>
  <si>
    <t>10g</t>
  </si>
  <si>
    <t>漳州无极</t>
  </si>
  <si>
    <t>复方甘草片</t>
  </si>
  <si>
    <t>50片</t>
  </si>
  <si>
    <t>西南药业</t>
  </si>
  <si>
    <t>复方田七胃痛胶囊</t>
  </si>
  <si>
    <t>0.5gx10粒x2袋</t>
  </si>
  <si>
    <t>桂林三金生物</t>
  </si>
  <si>
    <t>格列美脲片(亚莫利)</t>
  </si>
  <si>
    <t>2mgx15片</t>
  </si>
  <si>
    <t>赛诺菲安万特</t>
  </si>
  <si>
    <t>藿香正气口服液</t>
  </si>
  <si>
    <t>10mlx5支</t>
  </si>
  <si>
    <t>太极涪陵药厂</t>
  </si>
  <si>
    <t>急支糖浆</t>
  </si>
  <si>
    <t>100ml</t>
  </si>
  <si>
    <t>重庆涪陵制药</t>
  </si>
  <si>
    <t>健胃消食片</t>
  </si>
  <si>
    <t>0.8gx8片x4板(薄膜衣片)</t>
  </si>
  <si>
    <t>江中药业</t>
  </si>
  <si>
    <t>开塞露</t>
  </si>
  <si>
    <t>20ml(含甘油)</t>
  </si>
  <si>
    <t>马应龙药业</t>
  </si>
  <si>
    <t>铝碳酸镁片(达喜)</t>
  </si>
  <si>
    <t>0.5gx20片</t>
  </si>
  <si>
    <t>氯化钾缓释片(补达秀)</t>
  </si>
  <si>
    <t>0.5gx24片</t>
  </si>
  <si>
    <t>广东迈特兴华</t>
  </si>
  <si>
    <t>慢严舒柠颗粒(清喉利咽颗粒)</t>
  </si>
  <si>
    <t>5gx6袋</t>
  </si>
  <si>
    <t>山西桂龙医药</t>
  </si>
  <si>
    <t>尼麦角林片(乐喜林)</t>
  </si>
  <si>
    <t>5mgx8片x3板</t>
  </si>
  <si>
    <t>昆山龙灯</t>
  </si>
  <si>
    <t>尼莫地平片</t>
  </si>
  <si>
    <t>■20mgx50片</t>
  </si>
  <si>
    <t>亚宝药业</t>
  </si>
  <si>
    <t>尼莫地平片(尼膜同)</t>
  </si>
  <si>
    <t>30mgx20片</t>
  </si>
  <si>
    <t>尿素软膏</t>
  </si>
  <si>
    <t>10%:10g</t>
  </si>
  <si>
    <t>双歧杆菌乳杆菌三联活菌片(金双歧)</t>
  </si>
  <si>
    <t>24片</t>
  </si>
  <si>
    <t>内蒙古双奇</t>
  </si>
  <si>
    <t>痰咳净散</t>
  </si>
  <si>
    <t>6g</t>
  </si>
  <si>
    <t>广州王老吉</t>
  </si>
  <si>
    <t>碳酸氢钠片</t>
  </si>
  <si>
    <t>0.5gx100片</t>
  </si>
  <si>
    <t>上海玉瑞(安阳)</t>
  </si>
  <si>
    <t>稳心颗粒</t>
  </si>
  <si>
    <t>5gx9袋(无糖型)</t>
  </si>
  <si>
    <t>山东步长制药</t>
  </si>
  <si>
    <t>鲜竹沥</t>
  </si>
  <si>
    <t>100ml(塑料瓶)</t>
  </si>
  <si>
    <t>四川通园制药</t>
  </si>
  <si>
    <t>硝酸异山梨酯片(消心痛)</t>
  </si>
  <si>
    <t>5mgx100片</t>
  </si>
  <si>
    <t>太原振兴</t>
  </si>
  <si>
    <t>缬沙坦胶囊(代文)</t>
  </si>
  <si>
    <t>80mgx7粒</t>
  </si>
  <si>
    <t>北京诺华</t>
  </si>
  <si>
    <t>盐酸洛美沙星滴眼液</t>
  </si>
  <si>
    <t>8ml:24mg</t>
  </si>
  <si>
    <t>宁夏康亚</t>
  </si>
  <si>
    <t>盐酸特拉唑嗪片(高特灵)</t>
  </si>
  <si>
    <t>2mgx28片</t>
  </si>
  <si>
    <t>上海雅培</t>
  </si>
  <si>
    <t>盐酸西替利嗪片(仙特明)</t>
  </si>
  <si>
    <t>10mgx5片</t>
  </si>
  <si>
    <t>瑞士UCB Faxchim</t>
  </si>
  <si>
    <t>蒲地蓝消炎口服液</t>
  </si>
  <si>
    <t>10ml*6支</t>
  </si>
  <si>
    <t>盒</t>
  </si>
  <si>
    <t>江苏济川</t>
  </si>
  <si>
    <t>脑络通胶囊</t>
  </si>
  <si>
    <t>丽珠维三联</t>
  </si>
  <si>
    <t>8片</t>
  </si>
  <si>
    <t>盒</t>
  </si>
  <si>
    <t>丽珠制药</t>
  </si>
  <si>
    <t>葡萄糖酸钙口服液</t>
  </si>
  <si>
    <t>10ml*12支</t>
  </si>
  <si>
    <t>三精</t>
  </si>
  <si>
    <t>匹维溴胺片（得舒特）</t>
  </si>
  <si>
    <t>50mg*15片</t>
  </si>
  <si>
    <t>法国</t>
  </si>
  <si>
    <t>盐酸二甲双胍缓释片</t>
  </si>
  <si>
    <t>0.5g*10片*3板</t>
  </si>
  <si>
    <t>济南东方</t>
  </si>
  <si>
    <t>银杏叶提取物（金纳多）</t>
  </si>
  <si>
    <t>40mg*20片</t>
  </si>
  <si>
    <t>德国</t>
  </si>
  <si>
    <t>盐酸坦索罗新缓释胶囊（哈乐）</t>
  </si>
  <si>
    <t>0.2mg*10粒</t>
  </si>
  <si>
    <t>安斯泰来</t>
  </si>
  <si>
    <t>非那雄胺片（保列治）</t>
  </si>
  <si>
    <t>5mg*10片</t>
  </si>
  <si>
    <t>杭州默沙东</t>
  </si>
  <si>
    <t>维生素B1片</t>
  </si>
  <si>
    <t>10mg*100片</t>
  </si>
  <si>
    <t>瓶</t>
  </si>
  <si>
    <t>湖北华中</t>
  </si>
  <si>
    <t>维生素B2片</t>
  </si>
  <si>
    <t>5mg*100片</t>
  </si>
  <si>
    <t>瓶</t>
  </si>
  <si>
    <t>湖北华中</t>
  </si>
  <si>
    <t>维生素B6片</t>
  </si>
  <si>
    <t>10mg*100片</t>
  </si>
  <si>
    <t>成都第一制药</t>
  </si>
  <si>
    <t>维生素C片</t>
  </si>
  <si>
    <t>0.1g*100片</t>
  </si>
  <si>
    <t>维生素B12片</t>
  </si>
  <si>
    <t>25ug*100片</t>
  </si>
  <si>
    <t>上海信谊</t>
  </si>
  <si>
    <t>复合维生素B片</t>
  </si>
  <si>
    <t>100片</t>
  </si>
  <si>
    <t>成都第一制药</t>
  </si>
  <si>
    <t>叶酸片</t>
  </si>
  <si>
    <t>5mg*100片</t>
  </si>
  <si>
    <t>江苏亚邦</t>
  </si>
  <si>
    <t>谷维素片</t>
  </si>
  <si>
    <t>四川大冢</t>
  </si>
  <si>
    <t>氢氯噻嗪</t>
  </si>
  <si>
    <t>25mg*100片</t>
  </si>
  <si>
    <t>山西云鹏</t>
  </si>
  <si>
    <t>卡托普利片</t>
  </si>
  <si>
    <t>25mg*100片</t>
  </si>
  <si>
    <t>参松养心胶囊</t>
  </si>
  <si>
    <t>0.4g*36粒</t>
  </si>
  <si>
    <t>北京以岭</t>
  </si>
  <si>
    <t>复方丹参片</t>
  </si>
  <si>
    <t>200片（薄膜衣）</t>
  </si>
  <si>
    <t>白云山和记</t>
  </si>
  <si>
    <t>盐酸曲美他嗪片（万爽力）</t>
  </si>
  <si>
    <t>20mg*30片</t>
  </si>
  <si>
    <t>天津施维雅</t>
  </si>
  <si>
    <t>门店有货</t>
  </si>
  <si>
    <t>门店有10盒</t>
  </si>
  <si>
    <t>门店有14瓶</t>
  </si>
  <si>
    <t>0.5g*16粒*3板</t>
  </si>
  <si>
    <t>盒</t>
  </si>
  <si>
    <t>长春海外</t>
  </si>
  <si>
    <t>5个点后价</t>
  </si>
  <si>
    <t>相差</t>
  </si>
  <si>
    <t>银杏叶分散片</t>
  </si>
  <si>
    <t>0.14gx24片(9.6mg:2.4mg)</t>
  </si>
  <si>
    <t>海王药业z</t>
  </si>
  <si>
    <t>门店有货</t>
  </si>
  <si>
    <t>门店有10盒</t>
  </si>
  <si>
    <t>门店有14瓶</t>
  </si>
  <si>
    <t>蒲地蓝消炎口服液</t>
  </si>
  <si>
    <t>10ml*6支</t>
  </si>
  <si>
    <t>盒</t>
  </si>
  <si>
    <t>江苏济川</t>
  </si>
  <si>
    <t>丽珠维三联</t>
  </si>
  <si>
    <t>8片</t>
  </si>
  <si>
    <t>丽珠制药</t>
  </si>
  <si>
    <t>葡萄糖酸钙口服液</t>
  </si>
  <si>
    <t>10ml*12支</t>
  </si>
  <si>
    <t>三精</t>
  </si>
  <si>
    <t>匹维溴胺片（得舒特）</t>
  </si>
  <si>
    <t>50mg*15片</t>
  </si>
  <si>
    <t>法国</t>
  </si>
  <si>
    <t>盐酸二甲双胍缓释片</t>
  </si>
  <si>
    <t>0.5g*10片*3板</t>
  </si>
  <si>
    <t>济南东方</t>
  </si>
  <si>
    <t>盐酸坦索罗新缓释胶囊（哈乐）</t>
  </si>
  <si>
    <t>0.2mg*10粒</t>
  </si>
  <si>
    <t>安斯泰来</t>
  </si>
  <si>
    <t>非那雄胺片（保列治）</t>
  </si>
  <si>
    <t>5mg*10片</t>
  </si>
  <si>
    <t>杭州默沙东</t>
  </si>
  <si>
    <t>维生素B1片</t>
  </si>
  <si>
    <t>10mg*100片</t>
  </si>
  <si>
    <t>瓶</t>
  </si>
  <si>
    <t>湖北华中</t>
  </si>
  <si>
    <t>维生素B2片</t>
  </si>
  <si>
    <t>5mg*100片</t>
  </si>
  <si>
    <t>维生素B6片</t>
  </si>
  <si>
    <t>成都第一制药</t>
  </si>
  <si>
    <t>维生素C片</t>
  </si>
  <si>
    <t>0.1g*100片</t>
  </si>
  <si>
    <t>维生素B12片</t>
  </si>
  <si>
    <t>25ug*100片</t>
  </si>
  <si>
    <t>上海信谊</t>
  </si>
  <si>
    <t>复合维生素B片</t>
  </si>
  <si>
    <t>100片</t>
  </si>
  <si>
    <t>叶酸片</t>
  </si>
  <si>
    <t>江苏亚邦</t>
  </si>
  <si>
    <t>谷维素片</t>
  </si>
  <si>
    <t>四川大冢</t>
  </si>
  <si>
    <t>氢氯噻嗪</t>
  </si>
  <si>
    <t>25mg*100片</t>
  </si>
  <si>
    <t>山西云鹏</t>
  </si>
  <si>
    <t>卡托普利片</t>
  </si>
  <si>
    <t>参松养心胶囊</t>
  </si>
  <si>
    <t>0.4g*36粒</t>
  </si>
  <si>
    <t>北京以岭</t>
  </si>
  <si>
    <t>复方丹参片</t>
  </si>
  <si>
    <t>200片（薄膜衣）</t>
  </si>
  <si>
    <t>白云山和记</t>
  </si>
  <si>
    <t>盐酸曲美他嗪片（万爽力）</t>
  </si>
  <si>
    <t>20mg*30片</t>
  </si>
  <si>
    <t>天津施维雅</t>
  </si>
  <si>
    <t>脑络通胶囊</t>
  </si>
  <si>
    <t>0.5g*16粒*3板</t>
  </si>
  <si>
    <t>长春海外</t>
  </si>
  <si>
    <t>银杏叶提取物（金纳多）</t>
  </si>
  <si>
    <t>40mg*20片</t>
  </si>
  <si>
    <t>德国</t>
  </si>
  <si>
    <t>报价</t>
  </si>
  <si>
    <t>报价</t>
  </si>
  <si>
    <t>数量</t>
  </si>
  <si>
    <t>四川太极大药房连锁有限公司报价表</t>
  </si>
  <si>
    <t>10ml*6支</t>
  </si>
  <si>
    <t>丽珠维三联</t>
  </si>
  <si>
    <t>葡萄糖酸钙口服液</t>
  </si>
  <si>
    <t>盐酸二甲双胍缓释片</t>
  </si>
  <si>
    <t>0.5g*10片*3板</t>
  </si>
  <si>
    <t>盐酸坦索罗新缓释胶囊（哈乐）</t>
  </si>
  <si>
    <t>0.2mg*10粒</t>
  </si>
  <si>
    <t>非那雄胺片（保列治）</t>
  </si>
  <si>
    <t>维生素B1片</t>
  </si>
  <si>
    <t>5mg*100片</t>
  </si>
  <si>
    <t>维生素B6片</t>
  </si>
  <si>
    <t>维生素C片</t>
  </si>
  <si>
    <t>0.1g*100片</t>
  </si>
  <si>
    <t>维生素B12片</t>
  </si>
  <si>
    <t>25ug*100片</t>
  </si>
  <si>
    <t>100片</t>
  </si>
  <si>
    <t>江苏亚邦</t>
  </si>
  <si>
    <t>谷维素片</t>
  </si>
  <si>
    <t>四川大冢</t>
  </si>
  <si>
    <t>25mg*100片</t>
  </si>
  <si>
    <t>山西云鹏</t>
  </si>
  <si>
    <t>卡托普利片</t>
  </si>
  <si>
    <t>参松养心胶囊</t>
  </si>
  <si>
    <t>0.4g*36粒</t>
  </si>
  <si>
    <t>白云山和记</t>
  </si>
  <si>
    <t>0.5g*16粒*3板</t>
  </si>
  <si>
    <t>长春海外</t>
  </si>
  <si>
    <t>合计</t>
  </si>
  <si>
    <t>零售价格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</si>
</sst>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1"/>
      <name val="宋体"/>
      <family val="0"/>
    </font>
    <font>
      <b/>
      <sz val="9"/>
      <name val="宋体"/>
      <family val="0"/>
    </font>
    <font>
      <b/>
      <sz val="9"/>
      <color indexed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pane ySplit="2" topLeftCell="BM39" activePane="bottomLeft" state="frozen"/>
      <selection pane="topLeft" activeCell="A1" sqref="A1"/>
      <selection pane="bottomLeft" activeCell="H64" sqref="H64"/>
    </sheetView>
  </sheetViews>
  <sheetFormatPr defaultColWidth="9.00390625" defaultRowHeight="15.75" customHeight="1"/>
  <cols>
    <col min="1" max="1" width="5.375" style="29" customWidth="1"/>
    <col min="2" max="2" width="20.75390625" style="29" customWidth="1"/>
    <col min="3" max="3" width="10.375" style="29" customWidth="1"/>
    <col min="4" max="4" width="4.75390625" style="29" customWidth="1"/>
    <col min="5" max="5" width="9.625" style="29" customWidth="1"/>
    <col min="6" max="6" width="5.50390625" style="29" customWidth="1"/>
    <col min="7" max="7" width="4.875" style="37" customWidth="1"/>
    <col min="8" max="8" width="4.375" style="29" customWidth="1"/>
    <col min="9" max="9" width="6.375" style="29" customWidth="1"/>
    <col min="10" max="10" width="11.50390625" style="29" customWidth="1"/>
    <col min="11" max="11" width="10.375" style="29" customWidth="1"/>
    <col min="12" max="16384" width="9.00390625" style="29" customWidth="1"/>
  </cols>
  <sheetData>
    <row r="1" spans="1:10" ht="15.75" customHeight="1">
      <c r="A1" s="27" t="s">
        <v>271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300</v>
      </c>
      <c r="G2" s="31" t="s">
        <v>268</v>
      </c>
      <c r="H2" s="32" t="s">
        <v>270</v>
      </c>
      <c r="I2" s="32" t="s">
        <v>9</v>
      </c>
      <c r="J2" s="32" t="s">
        <v>12</v>
      </c>
    </row>
    <row r="3" spans="1:10" ht="15.75" customHeight="1">
      <c r="A3" s="33">
        <v>2012</v>
      </c>
      <c r="B3" s="32" t="s">
        <v>13</v>
      </c>
      <c r="C3" s="32" t="s">
        <v>14</v>
      </c>
      <c r="D3" s="32" t="s">
        <v>15</v>
      </c>
      <c r="E3" s="32" t="s">
        <v>16</v>
      </c>
      <c r="F3" s="33">
        <v>64.9</v>
      </c>
      <c r="G3" s="31">
        <v>62</v>
      </c>
      <c r="H3" s="32">
        <v>150</v>
      </c>
      <c r="I3" s="32">
        <f>H3*G3</f>
        <v>9300</v>
      </c>
      <c r="J3" s="32"/>
    </row>
    <row r="4" spans="1:10" ht="15.75" customHeight="1">
      <c r="A4" s="33">
        <v>3564</v>
      </c>
      <c r="B4" s="32" t="s">
        <v>17</v>
      </c>
      <c r="C4" s="32" t="s">
        <v>18</v>
      </c>
      <c r="D4" s="32" t="s">
        <v>15</v>
      </c>
      <c r="E4" s="32" t="s">
        <v>19</v>
      </c>
      <c r="F4" s="33">
        <v>23.9</v>
      </c>
      <c r="G4" s="31">
        <v>23</v>
      </c>
      <c r="H4" s="32">
        <v>50</v>
      </c>
      <c r="I4" s="32">
        <f>H4*G4</f>
        <v>1150</v>
      </c>
      <c r="J4" s="32"/>
    </row>
    <row r="5" spans="1:10" ht="15.75" customHeight="1">
      <c r="A5" s="33">
        <v>2025</v>
      </c>
      <c r="B5" s="32" t="s">
        <v>17</v>
      </c>
      <c r="C5" s="32" t="s">
        <v>20</v>
      </c>
      <c r="D5" s="32" t="s">
        <v>15</v>
      </c>
      <c r="E5" s="32" t="s">
        <v>19</v>
      </c>
      <c r="F5" s="33">
        <v>33.8</v>
      </c>
      <c r="G5" s="31">
        <v>32.5</v>
      </c>
      <c r="H5" s="32">
        <v>50</v>
      </c>
      <c r="I5" s="32">
        <f>H5*G5</f>
        <v>1625</v>
      </c>
      <c r="J5" s="32"/>
    </row>
    <row r="6" spans="1:10" ht="15.75" customHeight="1">
      <c r="A6" s="33">
        <v>27689</v>
      </c>
      <c r="B6" s="32" t="s">
        <v>21</v>
      </c>
      <c r="C6" s="32" t="s">
        <v>22</v>
      </c>
      <c r="D6" s="32" t="s">
        <v>15</v>
      </c>
      <c r="E6" s="32" t="s">
        <v>23</v>
      </c>
      <c r="F6" s="33">
        <v>23.6</v>
      </c>
      <c r="G6" s="31">
        <v>23.2</v>
      </c>
      <c r="H6" s="32">
        <v>50</v>
      </c>
      <c r="I6" s="32">
        <f>H6*G6</f>
        <v>1160</v>
      </c>
      <c r="J6" s="32"/>
    </row>
    <row r="7" spans="1:10" ht="15.75" customHeight="1">
      <c r="A7" s="33">
        <v>15308</v>
      </c>
      <c r="B7" s="32" t="s">
        <v>24</v>
      </c>
      <c r="C7" s="32" t="s">
        <v>25</v>
      </c>
      <c r="D7" s="32" t="s">
        <v>15</v>
      </c>
      <c r="E7" s="32" t="s">
        <v>16</v>
      </c>
      <c r="F7" s="33">
        <v>32.9</v>
      </c>
      <c r="G7" s="31">
        <v>31</v>
      </c>
      <c r="H7" s="32">
        <v>100</v>
      </c>
      <c r="I7" s="32">
        <f>H7*G7</f>
        <v>3100</v>
      </c>
      <c r="J7" s="32"/>
    </row>
    <row r="8" spans="1:10" ht="15.75" customHeight="1">
      <c r="A8" s="33">
        <v>45512</v>
      </c>
      <c r="B8" s="32" t="s">
        <v>26</v>
      </c>
      <c r="C8" s="32" t="s">
        <v>27</v>
      </c>
      <c r="D8" s="32" t="s">
        <v>15</v>
      </c>
      <c r="E8" s="32" t="s">
        <v>19</v>
      </c>
      <c r="F8" s="33">
        <v>187</v>
      </c>
      <c r="G8" s="31">
        <v>170</v>
      </c>
      <c r="H8" s="32">
        <v>50</v>
      </c>
      <c r="I8" s="32">
        <f aca="true" t="shared" si="0" ref="I4:I64">H8*G8</f>
        <v>8500</v>
      </c>
      <c r="J8" s="32"/>
    </row>
    <row r="9" spans="1:11" ht="15.75" customHeight="1">
      <c r="A9" s="33">
        <v>869</v>
      </c>
      <c r="B9" s="32" t="s">
        <v>28</v>
      </c>
      <c r="C9" s="32" t="s">
        <v>29</v>
      </c>
      <c r="D9" s="32" t="s">
        <v>30</v>
      </c>
      <c r="E9" s="32" t="s">
        <v>31</v>
      </c>
      <c r="F9" s="33">
        <v>3.8</v>
      </c>
      <c r="G9" s="31">
        <v>3.5</v>
      </c>
      <c r="H9" s="32">
        <v>30</v>
      </c>
      <c r="I9" s="32">
        <f t="shared" si="0"/>
        <v>105</v>
      </c>
      <c r="J9" s="32" t="s">
        <v>32</v>
      </c>
      <c r="K9" s="29" t="s">
        <v>194</v>
      </c>
    </row>
    <row r="10" spans="1:10" ht="15.75" customHeight="1">
      <c r="A10" s="33">
        <v>35782</v>
      </c>
      <c r="B10" s="32" t="s">
        <v>33</v>
      </c>
      <c r="C10" s="32" t="s">
        <v>34</v>
      </c>
      <c r="D10" s="32" t="s">
        <v>35</v>
      </c>
      <c r="E10" s="32" t="s">
        <v>36</v>
      </c>
      <c r="F10" s="33">
        <v>38.5</v>
      </c>
      <c r="G10" s="31">
        <v>36.5</v>
      </c>
      <c r="H10" s="32">
        <v>30</v>
      </c>
      <c r="I10" s="32">
        <f t="shared" si="0"/>
        <v>1095</v>
      </c>
      <c r="J10" s="32"/>
    </row>
    <row r="11" spans="1:10" ht="15.75" customHeight="1">
      <c r="A11" s="33">
        <v>22944</v>
      </c>
      <c r="B11" s="32" t="s">
        <v>37</v>
      </c>
      <c r="C11" s="32" t="s">
        <v>38</v>
      </c>
      <c r="D11" s="32" t="s">
        <v>15</v>
      </c>
      <c r="E11" s="32" t="s">
        <v>39</v>
      </c>
      <c r="F11" s="33">
        <v>80</v>
      </c>
      <c r="G11" s="31">
        <v>74</v>
      </c>
      <c r="H11" s="32">
        <v>10</v>
      </c>
      <c r="I11" s="32">
        <f t="shared" si="0"/>
        <v>740</v>
      </c>
      <c r="J11" s="32"/>
    </row>
    <row r="12" spans="1:10" ht="15.75" customHeight="1">
      <c r="A12" s="33">
        <v>17313</v>
      </c>
      <c r="B12" s="32" t="s">
        <v>40</v>
      </c>
      <c r="C12" s="32" t="s">
        <v>41</v>
      </c>
      <c r="D12" s="32" t="s">
        <v>15</v>
      </c>
      <c r="E12" s="32" t="s">
        <v>42</v>
      </c>
      <c r="F12" s="33">
        <v>78</v>
      </c>
      <c r="G12" s="31">
        <v>61</v>
      </c>
      <c r="H12" s="32">
        <v>30</v>
      </c>
      <c r="I12" s="32">
        <f t="shared" si="0"/>
        <v>1830</v>
      </c>
      <c r="J12" s="32"/>
    </row>
    <row r="13" spans="1:10" ht="15.75" customHeight="1">
      <c r="A13" s="33">
        <v>91</v>
      </c>
      <c r="B13" s="32" t="s">
        <v>43</v>
      </c>
      <c r="C13" s="32" t="s">
        <v>44</v>
      </c>
      <c r="D13" s="32" t="s">
        <v>15</v>
      </c>
      <c r="E13" s="32" t="s">
        <v>45</v>
      </c>
      <c r="F13" s="33">
        <v>16.5</v>
      </c>
      <c r="G13" s="31">
        <v>14.8</v>
      </c>
      <c r="H13" s="32">
        <v>50</v>
      </c>
      <c r="I13" s="32">
        <f t="shared" si="0"/>
        <v>740</v>
      </c>
      <c r="J13" s="32"/>
    </row>
    <row r="14" spans="1:10" ht="15.75" customHeight="1">
      <c r="A14" s="33">
        <v>16372</v>
      </c>
      <c r="B14" s="32" t="s">
        <v>46</v>
      </c>
      <c r="C14" s="32" t="s">
        <v>47</v>
      </c>
      <c r="D14" s="32" t="s">
        <v>15</v>
      </c>
      <c r="E14" s="32" t="s">
        <v>48</v>
      </c>
      <c r="F14" s="33">
        <v>7</v>
      </c>
      <c r="G14" s="31">
        <v>6</v>
      </c>
      <c r="H14" s="32">
        <v>20</v>
      </c>
      <c r="I14" s="32">
        <f t="shared" si="0"/>
        <v>120</v>
      </c>
      <c r="J14" s="32"/>
    </row>
    <row r="15" spans="1:10" ht="15.75" customHeight="1">
      <c r="A15" s="33">
        <v>30339</v>
      </c>
      <c r="B15" s="32" t="s">
        <v>49</v>
      </c>
      <c r="C15" s="32" t="s">
        <v>50</v>
      </c>
      <c r="D15" s="32" t="s">
        <v>15</v>
      </c>
      <c r="E15" s="32" t="s">
        <v>19</v>
      </c>
      <c r="F15" s="33">
        <v>24.3</v>
      </c>
      <c r="G15" s="31">
        <v>22.5</v>
      </c>
      <c r="H15" s="32">
        <v>50</v>
      </c>
      <c r="I15" s="32">
        <f t="shared" si="0"/>
        <v>1125</v>
      </c>
      <c r="J15" s="32"/>
    </row>
    <row r="16" spans="1:11" ht="15.75" customHeight="1">
      <c r="A16" s="33">
        <v>1381</v>
      </c>
      <c r="B16" s="32" t="s">
        <v>51</v>
      </c>
      <c r="C16" s="32" t="s">
        <v>52</v>
      </c>
      <c r="D16" s="32" t="s">
        <v>15</v>
      </c>
      <c r="E16" s="32" t="s">
        <v>53</v>
      </c>
      <c r="F16" s="33">
        <v>26.8</v>
      </c>
      <c r="G16" s="31">
        <v>23</v>
      </c>
      <c r="H16" s="32">
        <v>100</v>
      </c>
      <c r="I16" s="32">
        <f t="shared" si="0"/>
        <v>2300</v>
      </c>
      <c r="J16" s="32" t="s">
        <v>32</v>
      </c>
      <c r="K16" s="29" t="s">
        <v>194</v>
      </c>
    </row>
    <row r="17" spans="1:10" s="36" customFormat="1" ht="15.75" customHeight="1">
      <c r="A17" s="34">
        <v>99818</v>
      </c>
      <c r="B17" s="35" t="s">
        <v>54</v>
      </c>
      <c r="C17" s="35" t="s">
        <v>55</v>
      </c>
      <c r="D17" s="35" t="s">
        <v>15</v>
      </c>
      <c r="E17" s="35" t="s">
        <v>56</v>
      </c>
      <c r="F17" s="34">
        <v>24</v>
      </c>
      <c r="G17" s="31">
        <v>20.8</v>
      </c>
      <c r="H17" s="35">
        <v>30</v>
      </c>
      <c r="I17" s="32">
        <f t="shared" si="0"/>
        <v>624</v>
      </c>
      <c r="J17" s="35"/>
    </row>
    <row r="18" spans="1:10" ht="15.75" customHeight="1">
      <c r="A18" s="33">
        <v>856</v>
      </c>
      <c r="B18" s="32" t="s">
        <v>57</v>
      </c>
      <c r="C18" s="32" t="s">
        <v>58</v>
      </c>
      <c r="D18" s="32" t="s">
        <v>35</v>
      </c>
      <c r="E18" s="32" t="s">
        <v>59</v>
      </c>
      <c r="F18" s="33">
        <v>2.5</v>
      </c>
      <c r="G18" s="31">
        <v>2.3</v>
      </c>
      <c r="H18" s="32">
        <v>20</v>
      </c>
      <c r="I18" s="32">
        <f t="shared" si="0"/>
        <v>46</v>
      </c>
      <c r="J18" s="32" t="s">
        <v>32</v>
      </c>
    </row>
    <row r="19" spans="1:10" ht="15.75" customHeight="1">
      <c r="A19" s="33">
        <v>39747</v>
      </c>
      <c r="B19" s="32" t="s">
        <v>60</v>
      </c>
      <c r="C19" s="32" t="s">
        <v>61</v>
      </c>
      <c r="D19" s="32" t="s">
        <v>30</v>
      </c>
      <c r="E19" s="32" t="s">
        <v>62</v>
      </c>
      <c r="F19" s="33">
        <v>5.13</v>
      </c>
      <c r="G19" s="31">
        <v>4.5</v>
      </c>
      <c r="H19" s="32">
        <v>100</v>
      </c>
      <c r="I19" s="32">
        <f t="shared" si="0"/>
        <v>450</v>
      </c>
      <c r="J19" s="32"/>
    </row>
    <row r="20" spans="1:11" ht="15.75" customHeight="1">
      <c r="A20" s="33">
        <v>2405</v>
      </c>
      <c r="B20" s="32" t="s">
        <v>63</v>
      </c>
      <c r="C20" s="32" t="s">
        <v>64</v>
      </c>
      <c r="D20" s="32" t="s">
        <v>15</v>
      </c>
      <c r="E20" s="32" t="s">
        <v>65</v>
      </c>
      <c r="F20" s="33">
        <v>10.3</v>
      </c>
      <c r="G20" s="31">
        <v>9.8</v>
      </c>
      <c r="H20" s="32">
        <v>20</v>
      </c>
      <c r="I20" s="32">
        <f t="shared" si="0"/>
        <v>196</v>
      </c>
      <c r="J20" s="32" t="s">
        <v>32</v>
      </c>
      <c r="K20" s="29" t="s">
        <v>195</v>
      </c>
    </row>
    <row r="21" spans="1:10" ht="15.75" customHeight="1">
      <c r="A21" s="33">
        <v>49186</v>
      </c>
      <c r="B21" s="32" t="s">
        <v>66</v>
      </c>
      <c r="C21" s="32" t="s">
        <v>67</v>
      </c>
      <c r="D21" s="32" t="s">
        <v>15</v>
      </c>
      <c r="E21" s="32" t="s">
        <v>68</v>
      </c>
      <c r="F21" s="33">
        <v>77.9</v>
      </c>
      <c r="G21" s="31">
        <v>74</v>
      </c>
      <c r="H21" s="32">
        <v>20</v>
      </c>
      <c r="I21" s="32">
        <f t="shared" si="0"/>
        <v>1480</v>
      </c>
      <c r="J21" s="32"/>
    </row>
    <row r="22" spans="1:10" ht="15.75" customHeight="1">
      <c r="A22" s="33">
        <v>1846</v>
      </c>
      <c r="B22" s="32" t="s">
        <v>69</v>
      </c>
      <c r="C22" s="32" t="s">
        <v>70</v>
      </c>
      <c r="D22" s="32" t="s">
        <v>15</v>
      </c>
      <c r="E22" s="32" t="s">
        <v>71</v>
      </c>
      <c r="F22" s="33">
        <v>9</v>
      </c>
      <c r="G22" s="31">
        <v>6.8</v>
      </c>
      <c r="H22" s="32">
        <v>120</v>
      </c>
      <c r="I22" s="32">
        <f t="shared" si="0"/>
        <v>816</v>
      </c>
      <c r="J22" s="32"/>
    </row>
    <row r="23" spans="1:10" ht="15.75" customHeight="1">
      <c r="A23" s="33">
        <v>1800</v>
      </c>
      <c r="B23" s="32" t="s">
        <v>72</v>
      </c>
      <c r="C23" s="32" t="s">
        <v>73</v>
      </c>
      <c r="D23" s="32" t="s">
        <v>30</v>
      </c>
      <c r="E23" s="32" t="s">
        <v>74</v>
      </c>
      <c r="F23" s="33">
        <v>9</v>
      </c>
      <c r="G23" s="31">
        <v>7.5</v>
      </c>
      <c r="H23" s="32">
        <v>30</v>
      </c>
      <c r="I23" s="32">
        <f t="shared" si="0"/>
        <v>225</v>
      </c>
      <c r="J23" s="32"/>
    </row>
    <row r="24" spans="1:10" ht="15.75" customHeight="1">
      <c r="A24" s="33">
        <v>55824</v>
      </c>
      <c r="B24" s="32" t="s">
        <v>75</v>
      </c>
      <c r="C24" s="32" t="s">
        <v>76</v>
      </c>
      <c r="D24" s="32" t="s">
        <v>15</v>
      </c>
      <c r="E24" s="32" t="s">
        <v>77</v>
      </c>
      <c r="F24" s="33">
        <v>6.5</v>
      </c>
      <c r="G24" s="31">
        <v>6.5</v>
      </c>
      <c r="H24" s="32">
        <v>100</v>
      </c>
      <c r="I24" s="32">
        <f t="shared" si="0"/>
        <v>650</v>
      </c>
      <c r="J24" s="32"/>
    </row>
    <row r="25" spans="1:10" ht="15.75" customHeight="1">
      <c r="A25" s="33">
        <v>69810</v>
      </c>
      <c r="B25" s="32" t="s">
        <v>78</v>
      </c>
      <c r="C25" s="32" t="s">
        <v>79</v>
      </c>
      <c r="D25" s="32" t="s">
        <v>35</v>
      </c>
      <c r="E25" s="32" t="s">
        <v>80</v>
      </c>
      <c r="F25" s="33">
        <v>1.1</v>
      </c>
      <c r="G25" s="31">
        <v>1</v>
      </c>
      <c r="H25" s="32">
        <v>300</v>
      </c>
      <c r="I25" s="32">
        <f t="shared" si="0"/>
        <v>300</v>
      </c>
      <c r="J25" s="32"/>
    </row>
    <row r="26" spans="1:10" ht="15.75" customHeight="1">
      <c r="A26" s="33">
        <v>10458</v>
      </c>
      <c r="B26" s="32" t="s">
        <v>81</v>
      </c>
      <c r="C26" s="32" t="s">
        <v>82</v>
      </c>
      <c r="D26" s="32" t="s">
        <v>15</v>
      </c>
      <c r="E26" s="32" t="s">
        <v>16</v>
      </c>
      <c r="F26" s="33">
        <v>27.2</v>
      </c>
      <c r="G26" s="31">
        <v>24</v>
      </c>
      <c r="H26" s="32">
        <v>50</v>
      </c>
      <c r="I26" s="32">
        <f t="shared" si="0"/>
        <v>1200</v>
      </c>
      <c r="J26" s="32"/>
    </row>
    <row r="27" spans="1:10" ht="15.75" customHeight="1">
      <c r="A27" s="33">
        <v>17283</v>
      </c>
      <c r="B27" s="32" t="s">
        <v>83</v>
      </c>
      <c r="C27" s="32" t="s">
        <v>84</v>
      </c>
      <c r="D27" s="32" t="s">
        <v>15</v>
      </c>
      <c r="E27" s="32" t="s">
        <v>85</v>
      </c>
      <c r="F27" s="33">
        <v>8.2</v>
      </c>
      <c r="G27" s="31">
        <v>5.8</v>
      </c>
      <c r="H27" s="32">
        <v>20</v>
      </c>
      <c r="I27" s="32">
        <f t="shared" si="0"/>
        <v>116</v>
      </c>
      <c r="J27" s="32"/>
    </row>
    <row r="28" spans="1:10" ht="15.75" customHeight="1">
      <c r="A28" s="33">
        <v>1692</v>
      </c>
      <c r="B28" s="32" t="s">
        <v>86</v>
      </c>
      <c r="C28" s="32" t="s">
        <v>87</v>
      </c>
      <c r="D28" s="32" t="s">
        <v>15</v>
      </c>
      <c r="E28" s="32" t="s">
        <v>88</v>
      </c>
      <c r="F28" s="33">
        <v>18.5</v>
      </c>
      <c r="G28" s="31">
        <v>15.5</v>
      </c>
      <c r="H28" s="32">
        <v>20</v>
      </c>
      <c r="I28" s="32">
        <f t="shared" si="0"/>
        <v>310</v>
      </c>
      <c r="J28" s="32"/>
    </row>
    <row r="29" spans="1:10" ht="15.75" customHeight="1">
      <c r="A29" s="33">
        <v>38632</v>
      </c>
      <c r="B29" s="32" t="s">
        <v>89</v>
      </c>
      <c r="C29" s="32" t="s">
        <v>90</v>
      </c>
      <c r="D29" s="32" t="s">
        <v>15</v>
      </c>
      <c r="E29" s="32" t="s">
        <v>91</v>
      </c>
      <c r="F29" s="33">
        <v>24.4</v>
      </c>
      <c r="G29" s="31">
        <v>22.5</v>
      </c>
      <c r="H29" s="32">
        <v>20</v>
      </c>
      <c r="I29" s="32">
        <f t="shared" si="0"/>
        <v>450</v>
      </c>
      <c r="J29" s="32" t="s">
        <v>32</v>
      </c>
    </row>
    <row r="30" spans="1:10" ht="15.75" customHeight="1">
      <c r="A30" s="33">
        <v>332</v>
      </c>
      <c r="B30" s="32" t="s">
        <v>92</v>
      </c>
      <c r="C30" s="32" t="s">
        <v>93</v>
      </c>
      <c r="D30" s="32" t="s">
        <v>30</v>
      </c>
      <c r="E30" s="32" t="s">
        <v>94</v>
      </c>
      <c r="F30" s="33">
        <v>1.6</v>
      </c>
      <c r="G30" s="31">
        <v>1.4</v>
      </c>
      <c r="H30" s="32">
        <v>50</v>
      </c>
      <c r="I30" s="32">
        <f t="shared" si="0"/>
        <v>70</v>
      </c>
      <c r="J30" s="32"/>
    </row>
    <row r="31" spans="1:10" ht="15.75" customHeight="1">
      <c r="A31" s="33">
        <v>15307</v>
      </c>
      <c r="B31" s="32" t="s">
        <v>95</v>
      </c>
      <c r="C31" s="32" t="s">
        <v>96</v>
      </c>
      <c r="D31" s="32" t="s">
        <v>15</v>
      </c>
      <c r="E31" s="32" t="s">
        <v>16</v>
      </c>
      <c r="F31" s="33">
        <v>32.2</v>
      </c>
      <c r="G31" s="31">
        <v>28.5</v>
      </c>
      <c r="H31" s="32">
        <v>50</v>
      </c>
      <c r="I31" s="32">
        <f t="shared" si="0"/>
        <v>1425</v>
      </c>
      <c r="J31" s="32"/>
    </row>
    <row r="32" spans="1:10" ht="15.75" customHeight="1">
      <c r="A32" s="33">
        <v>69805</v>
      </c>
      <c r="B32" s="32" t="s">
        <v>97</v>
      </c>
      <c r="C32" s="32" t="s">
        <v>98</v>
      </c>
      <c r="D32" s="32" t="s">
        <v>35</v>
      </c>
      <c r="E32" s="32" t="s">
        <v>80</v>
      </c>
      <c r="F32" s="33">
        <v>2.6</v>
      </c>
      <c r="G32" s="31">
        <v>1.4</v>
      </c>
      <c r="H32" s="32">
        <v>30</v>
      </c>
      <c r="I32" s="32">
        <f t="shared" si="0"/>
        <v>42</v>
      </c>
      <c r="J32" s="32"/>
    </row>
    <row r="33" spans="1:10" ht="15.75" customHeight="1">
      <c r="A33" s="33">
        <v>16426</v>
      </c>
      <c r="B33" s="32" t="s">
        <v>99</v>
      </c>
      <c r="C33" s="32" t="s">
        <v>100</v>
      </c>
      <c r="D33" s="32" t="s">
        <v>15</v>
      </c>
      <c r="E33" s="32" t="s">
        <v>101</v>
      </c>
      <c r="F33" s="33">
        <v>24.3</v>
      </c>
      <c r="G33" s="31">
        <v>21</v>
      </c>
      <c r="H33" s="32">
        <v>30</v>
      </c>
      <c r="I33" s="32">
        <f>H33*G33</f>
        <v>630</v>
      </c>
      <c r="J33" s="32"/>
    </row>
    <row r="34" spans="1:10" ht="15.75" customHeight="1">
      <c r="A34" s="33">
        <v>1636</v>
      </c>
      <c r="B34" s="32" t="s">
        <v>102</v>
      </c>
      <c r="C34" s="32" t="s">
        <v>103</v>
      </c>
      <c r="D34" s="32" t="s">
        <v>15</v>
      </c>
      <c r="E34" s="32" t="s">
        <v>104</v>
      </c>
      <c r="F34" s="33">
        <v>4.8</v>
      </c>
      <c r="G34" s="31">
        <v>3.6</v>
      </c>
      <c r="H34" s="32">
        <v>30</v>
      </c>
      <c r="I34" s="32">
        <f t="shared" si="0"/>
        <v>108</v>
      </c>
      <c r="J34" s="32"/>
    </row>
    <row r="35" spans="1:10" ht="15.75" customHeight="1">
      <c r="A35" s="33">
        <v>99466</v>
      </c>
      <c r="B35" s="32" t="s">
        <v>105</v>
      </c>
      <c r="C35" s="32" t="s">
        <v>106</v>
      </c>
      <c r="D35" s="32" t="s">
        <v>30</v>
      </c>
      <c r="E35" s="32" t="s">
        <v>107</v>
      </c>
      <c r="F35" s="33">
        <v>2.5</v>
      </c>
      <c r="G35" s="31">
        <v>1.8</v>
      </c>
      <c r="H35" s="32">
        <v>2</v>
      </c>
      <c r="I35" s="32">
        <f t="shared" si="0"/>
        <v>3.6</v>
      </c>
      <c r="J35" s="32" t="s">
        <v>32</v>
      </c>
    </row>
    <row r="36" spans="1:10" ht="15.75" customHeight="1">
      <c r="A36" s="33">
        <v>47245</v>
      </c>
      <c r="B36" s="32" t="s">
        <v>108</v>
      </c>
      <c r="C36" s="32" t="s">
        <v>109</v>
      </c>
      <c r="D36" s="32" t="s">
        <v>15</v>
      </c>
      <c r="E36" s="32" t="s">
        <v>110</v>
      </c>
      <c r="F36" s="33">
        <v>28</v>
      </c>
      <c r="G36" s="31">
        <v>28</v>
      </c>
      <c r="H36" s="32">
        <v>200</v>
      </c>
      <c r="I36" s="32">
        <f t="shared" si="0"/>
        <v>5600</v>
      </c>
      <c r="J36" s="32"/>
    </row>
    <row r="37" spans="1:10" ht="15.75" customHeight="1">
      <c r="A37" s="33">
        <v>1902</v>
      </c>
      <c r="B37" s="32" t="s">
        <v>111</v>
      </c>
      <c r="C37" s="32" t="s">
        <v>112</v>
      </c>
      <c r="D37" s="32" t="s">
        <v>30</v>
      </c>
      <c r="E37" s="32" t="s">
        <v>113</v>
      </c>
      <c r="F37" s="33">
        <v>1.5</v>
      </c>
      <c r="G37" s="31">
        <v>1.4</v>
      </c>
      <c r="H37" s="32">
        <v>100</v>
      </c>
      <c r="I37" s="32">
        <f t="shared" si="0"/>
        <v>140</v>
      </c>
      <c r="J37" s="32"/>
    </row>
    <row r="38" spans="1:11" ht="15.75" customHeight="1">
      <c r="A38" s="33">
        <v>13668</v>
      </c>
      <c r="B38" s="32" t="s">
        <v>114</v>
      </c>
      <c r="C38" s="32" t="s">
        <v>115</v>
      </c>
      <c r="D38" s="32" t="s">
        <v>30</v>
      </c>
      <c r="E38" s="32" t="s">
        <v>116</v>
      </c>
      <c r="F38" s="33">
        <v>2</v>
      </c>
      <c r="G38" s="31">
        <v>1.8</v>
      </c>
      <c r="H38" s="32">
        <v>20</v>
      </c>
      <c r="I38" s="32">
        <f t="shared" si="0"/>
        <v>36</v>
      </c>
      <c r="J38" s="32" t="s">
        <v>32</v>
      </c>
      <c r="K38" s="29" t="s">
        <v>196</v>
      </c>
    </row>
    <row r="39" spans="1:10" ht="15.75" customHeight="1">
      <c r="A39" s="33">
        <v>19608</v>
      </c>
      <c r="B39" s="32" t="s">
        <v>117</v>
      </c>
      <c r="C39" s="32" t="s">
        <v>118</v>
      </c>
      <c r="D39" s="32" t="s">
        <v>15</v>
      </c>
      <c r="E39" s="32" t="s">
        <v>119</v>
      </c>
      <c r="F39" s="33">
        <v>45.8</v>
      </c>
      <c r="G39" s="31">
        <v>40.5</v>
      </c>
      <c r="H39" s="32">
        <v>50</v>
      </c>
      <c r="I39" s="32">
        <f t="shared" si="0"/>
        <v>2025</v>
      </c>
      <c r="J39" s="32"/>
    </row>
    <row r="40" spans="1:10" ht="15.75" customHeight="1">
      <c r="A40" s="33">
        <v>56183</v>
      </c>
      <c r="B40" s="32" t="s">
        <v>120</v>
      </c>
      <c r="C40" s="32" t="s">
        <v>121</v>
      </c>
      <c r="D40" s="32" t="s">
        <v>30</v>
      </c>
      <c r="E40" s="32" t="s">
        <v>122</v>
      </c>
      <c r="F40" s="33">
        <v>16.5</v>
      </c>
      <c r="G40" s="31">
        <v>11</v>
      </c>
      <c r="H40" s="32">
        <v>20</v>
      </c>
      <c r="I40" s="32">
        <f t="shared" si="0"/>
        <v>220</v>
      </c>
      <c r="J40" s="32"/>
    </row>
    <row r="41" spans="1:10" ht="15.75" customHeight="1">
      <c r="A41" s="33">
        <v>17267</v>
      </c>
      <c r="B41" s="32" t="s">
        <v>123</v>
      </c>
      <c r="C41" s="32" t="s">
        <v>124</v>
      </c>
      <c r="D41" s="32" t="s">
        <v>15</v>
      </c>
      <c r="E41" s="32" t="s">
        <v>125</v>
      </c>
      <c r="F41" s="33">
        <v>79</v>
      </c>
      <c r="G41" s="31">
        <v>72</v>
      </c>
      <c r="H41" s="32">
        <v>10</v>
      </c>
      <c r="I41" s="32">
        <f t="shared" si="0"/>
        <v>720</v>
      </c>
      <c r="J41" s="32" t="s">
        <v>32</v>
      </c>
    </row>
    <row r="42" spans="1:10" ht="15.75" customHeight="1">
      <c r="A42" s="33">
        <v>17364</v>
      </c>
      <c r="B42" s="32" t="s">
        <v>126</v>
      </c>
      <c r="C42" s="32" t="s">
        <v>127</v>
      </c>
      <c r="D42" s="32" t="s">
        <v>15</v>
      </c>
      <c r="E42" s="32" t="s">
        <v>128</v>
      </c>
      <c r="F42" s="33">
        <v>22.3</v>
      </c>
      <c r="G42" s="31">
        <v>21</v>
      </c>
      <c r="H42" s="32">
        <v>10</v>
      </c>
      <c r="I42" s="32">
        <f t="shared" si="0"/>
        <v>210</v>
      </c>
      <c r="J42" s="32" t="s">
        <v>32</v>
      </c>
    </row>
    <row r="43" spans="1:10" ht="15.75" customHeight="1">
      <c r="A43" s="32">
        <v>42765</v>
      </c>
      <c r="B43" s="32" t="s">
        <v>129</v>
      </c>
      <c r="C43" s="32" t="s">
        <v>272</v>
      </c>
      <c r="D43" s="32" t="s">
        <v>131</v>
      </c>
      <c r="E43" s="32" t="s">
        <v>132</v>
      </c>
      <c r="F43" s="32">
        <v>27.4</v>
      </c>
      <c r="G43" s="31">
        <v>24.5</v>
      </c>
      <c r="H43" s="32">
        <v>60</v>
      </c>
      <c r="I43" s="32">
        <f t="shared" si="0"/>
        <v>1470</v>
      </c>
      <c r="J43" s="32" t="s">
        <v>32</v>
      </c>
    </row>
    <row r="44" spans="1:10" ht="15.75" customHeight="1">
      <c r="A44" s="32">
        <v>8074</v>
      </c>
      <c r="B44" s="32" t="s">
        <v>273</v>
      </c>
      <c r="C44" s="32" t="s">
        <v>135</v>
      </c>
      <c r="D44" s="32" t="s">
        <v>131</v>
      </c>
      <c r="E44" s="32" t="s">
        <v>137</v>
      </c>
      <c r="F44" s="32">
        <v>27.2</v>
      </c>
      <c r="G44" s="31">
        <v>24.2</v>
      </c>
      <c r="H44" s="32">
        <v>20</v>
      </c>
      <c r="I44" s="32">
        <f t="shared" si="0"/>
        <v>484</v>
      </c>
      <c r="J44" s="32"/>
    </row>
    <row r="45" spans="1:10" ht="15.75" customHeight="1">
      <c r="A45" s="32">
        <v>125563</v>
      </c>
      <c r="B45" s="32" t="s">
        <v>274</v>
      </c>
      <c r="C45" s="32" t="s">
        <v>139</v>
      </c>
      <c r="D45" s="32" t="s">
        <v>131</v>
      </c>
      <c r="E45" s="32" t="s">
        <v>140</v>
      </c>
      <c r="F45" s="32">
        <v>23.8</v>
      </c>
      <c r="G45" s="31">
        <v>18.5</v>
      </c>
      <c r="H45" s="32">
        <v>50</v>
      </c>
      <c r="I45" s="32">
        <f t="shared" si="0"/>
        <v>925</v>
      </c>
      <c r="J45" s="32"/>
    </row>
    <row r="46" spans="1:10" ht="15.75" customHeight="1">
      <c r="A46" s="32">
        <v>50165</v>
      </c>
      <c r="B46" s="32" t="s">
        <v>141</v>
      </c>
      <c r="C46" s="32" t="s">
        <v>142</v>
      </c>
      <c r="D46" s="32" t="s">
        <v>131</v>
      </c>
      <c r="E46" s="32" t="s">
        <v>143</v>
      </c>
      <c r="F46" s="32">
        <v>33.3</v>
      </c>
      <c r="G46" s="31">
        <v>30</v>
      </c>
      <c r="H46" s="32">
        <v>10</v>
      </c>
      <c r="I46" s="32">
        <f t="shared" si="0"/>
        <v>300</v>
      </c>
      <c r="J46" s="32" t="s">
        <v>32</v>
      </c>
    </row>
    <row r="47" spans="1:10" ht="15.75" customHeight="1">
      <c r="A47" s="32">
        <v>65919</v>
      </c>
      <c r="B47" s="32" t="s">
        <v>275</v>
      </c>
      <c r="C47" s="32" t="s">
        <v>276</v>
      </c>
      <c r="D47" s="32" t="s">
        <v>131</v>
      </c>
      <c r="E47" s="32" t="s">
        <v>146</v>
      </c>
      <c r="F47" s="32">
        <v>22.6</v>
      </c>
      <c r="G47" s="31">
        <v>18</v>
      </c>
      <c r="H47" s="32">
        <v>50</v>
      </c>
      <c r="I47" s="32">
        <f t="shared" si="0"/>
        <v>900</v>
      </c>
      <c r="J47" s="32" t="s">
        <v>32</v>
      </c>
    </row>
    <row r="48" spans="1:10" ht="15.75" customHeight="1">
      <c r="A48" s="32">
        <v>17379</v>
      </c>
      <c r="B48" s="32" t="s">
        <v>277</v>
      </c>
      <c r="C48" s="32" t="s">
        <v>278</v>
      </c>
      <c r="D48" s="32" t="s">
        <v>131</v>
      </c>
      <c r="E48" s="32" t="s">
        <v>152</v>
      </c>
      <c r="F48" s="32">
        <v>67.9</v>
      </c>
      <c r="G48" s="31">
        <v>59</v>
      </c>
      <c r="H48" s="32">
        <v>100</v>
      </c>
      <c r="I48" s="32">
        <f t="shared" si="0"/>
        <v>5900</v>
      </c>
      <c r="J48" s="32"/>
    </row>
    <row r="49" spans="1:10" ht="15.75" customHeight="1">
      <c r="A49" s="32">
        <v>3527</v>
      </c>
      <c r="B49" s="32" t="s">
        <v>279</v>
      </c>
      <c r="C49" s="32" t="s">
        <v>154</v>
      </c>
      <c r="D49" s="32" t="s">
        <v>131</v>
      </c>
      <c r="E49" s="32" t="s">
        <v>155</v>
      </c>
      <c r="F49" s="32">
        <v>65</v>
      </c>
      <c r="G49" s="31">
        <v>62</v>
      </c>
      <c r="H49" s="32">
        <v>100</v>
      </c>
      <c r="I49" s="32">
        <f t="shared" si="0"/>
        <v>6200</v>
      </c>
      <c r="J49" s="32"/>
    </row>
    <row r="50" spans="1:10" ht="15.75" customHeight="1">
      <c r="A50" s="32">
        <v>248</v>
      </c>
      <c r="B50" s="32" t="s">
        <v>280</v>
      </c>
      <c r="C50" s="32" t="s">
        <v>165</v>
      </c>
      <c r="D50" s="32" t="s">
        <v>158</v>
      </c>
      <c r="E50" s="32" t="s">
        <v>159</v>
      </c>
      <c r="F50" s="32">
        <v>0.9</v>
      </c>
      <c r="G50" s="31">
        <v>0.7</v>
      </c>
      <c r="H50" s="32">
        <v>50</v>
      </c>
      <c r="I50" s="32">
        <f t="shared" si="0"/>
        <v>35</v>
      </c>
      <c r="J50" s="32"/>
    </row>
    <row r="51" spans="1:10" ht="15.75" customHeight="1">
      <c r="A51" s="32">
        <v>250</v>
      </c>
      <c r="B51" s="32" t="s">
        <v>160</v>
      </c>
      <c r="C51" s="32" t="s">
        <v>281</v>
      </c>
      <c r="D51" s="32" t="s">
        <v>158</v>
      </c>
      <c r="E51" s="32" t="s">
        <v>159</v>
      </c>
      <c r="F51" s="32">
        <v>2</v>
      </c>
      <c r="G51" s="31">
        <v>1.8</v>
      </c>
      <c r="H51" s="32">
        <v>50</v>
      </c>
      <c r="I51" s="32">
        <f t="shared" si="0"/>
        <v>90</v>
      </c>
      <c r="J51" s="32"/>
    </row>
    <row r="52" spans="1:10" ht="15.75" customHeight="1">
      <c r="A52" s="32">
        <v>9627</v>
      </c>
      <c r="B52" s="32" t="s">
        <v>282</v>
      </c>
      <c r="C52" s="32" t="s">
        <v>165</v>
      </c>
      <c r="D52" s="32" t="s">
        <v>158</v>
      </c>
      <c r="E52" s="32" t="s">
        <v>174</v>
      </c>
      <c r="F52" s="32">
        <v>1.1</v>
      </c>
      <c r="G52" s="31">
        <v>1.1</v>
      </c>
      <c r="H52" s="32">
        <v>50</v>
      </c>
      <c r="I52" s="32">
        <f t="shared" si="0"/>
        <v>55.00000000000001</v>
      </c>
      <c r="J52" s="32"/>
    </row>
    <row r="53" spans="1:10" ht="15.75" customHeight="1">
      <c r="A53" s="32">
        <v>249</v>
      </c>
      <c r="B53" s="32" t="s">
        <v>283</v>
      </c>
      <c r="C53" s="32" t="s">
        <v>284</v>
      </c>
      <c r="D53" s="32" t="s">
        <v>158</v>
      </c>
      <c r="E53" s="32" t="s">
        <v>159</v>
      </c>
      <c r="F53" s="32">
        <v>1.5</v>
      </c>
      <c r="G53" s="31">
        <v>1</v>
      </c>
      <c r="H53" s="32">
        <v>50</v>
      </c>
      <c r="I53" s="32">
        <f t="shared" si="0"/>
        <v>50</v>
      </c>
      <c r="J53" s="32"/>
    </row>
    <row r="54" spans="1:10" ht="15.75" customHeight="1">
      <c r="A54" s="32">
        <v>234</v>
      </c>
      <c r="B54" s="32" t="s">
        <v>285</v>
      </c>
      <c r="C54" s="32" t="s">
        <v>286</v>
      </c>
      <c r="D54" s="32" t="s">
        <v>158</v>
      </c>
      <c r="E54" s="32" t="s">
        <v>171</v>
      </c>
      <c r="F54" s="32">
        <v>1.5</v>
      </c>
      <c r="G54" s="31">
        <v>1.4</v>
      </c>
      <c r="H54" s="32">
        <v>20</v>
      </c>
      <c r="I54" s="32">
        <f t="shared" si="0"/>
        <v>28</v>
      </c>
      <c r="J54" s="32"/>
    </row>
    <row r="55" spans="1:10" ht="15.75" customHeight="1">
      <c r="A55" s="32">
        <v>2078</v>
      </c>
      <c r="B55" s="32" t="s">
        <v>172</v>
      </c>
      <c r="C55" s="32" t="s">
        <v>287</v>
      </c>
      <c r="D55" s="32" t="s">
        <v>158</v>
      </c>
      <c r="E55" s="32" t="s">
        <v>174</v>
      </c>
      <c r="F55" s="32">
        <v>1.8</v>
      </c>
      <c r="G55" s="31">
        <v>1.5</v>
      </c>
      <c r="H55" s="32">
        <v>50</v>
      </c>
      <c r="I55" s="32">
        <f t="shared" si="0"/>
        <v>75</v>
      </c>
      <c r="J55" s="32"/>
    </row>
    <row r="56" spans="1:10" ht="15.75" customHeight="1">
      <c r="A56" s="32">
        <v>2266</v>
      </c>
      <c r="B56" s="32" t="s">
        <v>175</v>
      </c>
      <c r="C56" s="32" t="s">
        <v>281</v>
      </c>
      <c r="D56" s="32" t="s">
        <v>158</v>
      </c>
      <c r="E56" s="32" t="s">
        <v>288</v>
      </c>
      <c r="F56" s="32">
        <v>2.8</v>
      </c>
      <c r="G56" s="31">
        <v>2.6</v>
      </c>
      <c r="H56" s="32">
        <v>20</v>
      </c>
      <c r="I56" s="32">
        <f t="shared" si="0"/>
        <v>52</v>
      </c>
      <c r="J56" s="32"/>
    </row>
    <row r="57" spans="1:10" ht="15.75" customHeight="1">
      <c r="A57" s="32">
        <v>482</v>
      </c>
      <c r="B57" s="32" t="s">
        <v>289</v>
      </c>
      <c r="C57" s="32" t="s">
        <v>165</v>
      </c>
      <c r="D57" s="32" t="s">
        <v>158</v>
      </c>
      <c r="E57" s="32" t="s">
        <v>290</v>
      </c>
      <c r="F57" s="32">
        <v>3.7</v>
      </c>
      <c r="G57" s="31">
        <v>3.7</v>
      </c>
      <c r="H57" s="32">
        <v>30</v>
      </c>
      <c r="I57" s="32">
        <f t="shared" si="0"/>
        <v>111</v>
      </c>
      <c r="J57" s="32"/>
    </row>
    <row r="58" spans="1:10" ht="15.75" customHeight="1">
      <c r="A58" s="32">
        <v>578</v>
      </c>
      <c r="B58" s="32" t="s">
        <v>180</v>
      </c>
      <c r="C58" s="32" t="s">
        <v>291</v>
      </c>
      <c r="D58" s="32" t="s">
        <v>158</v>
      </c>
      <c r="E58" s="32" t="s">
        <v>292</v>
      </c>
      <c r="F58" s="32">
        <v>1.3</v>
      </c>
      <c r="G58" s="31">
        <v>1.2</v>
      </c>
      <c r="H58" s="32">
        <v>20</v>
      </c>
      <c r="I58" s="32">
        <f t="shared" si="0"/>
        <v>24</v>
      </c>
      <c r="J58" s="32"/>
    </row>
    <row r="59" spans="1:10" ht="15.75" customHeight="1">
      <c r="A59" s="32">
        <v>565</v>
      </c>
      <c r="B59" s="32" t="s">
        <v>293</v>
      </c>
      <c r="C59" s="32" t="s">
        <v>291</v>
      </c>
      <c r="D59" s="32" t="s">
        <v>158</v>
      </c>
      <c r="E59" s="32" t="s">
        <v>159</v>
      </c>
      <c r="F59" s="32">
        <v>2.8</v>
      </c>
      <c r="G59" s="31">
        <v>2.2</v>
      </c>
      <c r="H59" s="32">
        <v>10</v>
      </c>
      <c r="I59" s="32">
        <f t="shared" si="0"/>
        <v>22</v>
      </c>
      <c r="J59" s="32"/>
    </row>
    <row r="60" spans="1:10" ht="15.75" customHeight="1">
      <c r="A60" s="32">
        <v>49850</v>
      </c>
      <c r="B60" s="32" t="s">
        <v>294</v>
      </c>
      <c r="C60" s="32" t="s">
        <v>295</v>
      </c>
      <c r="D60" s="32" t="s">
        <v>131</v>
      </c>
      <c r="E60" s="32" t="s">
        <v>187</v>
      </c>
      <c r="F60" s="32">
        <v>28.5</v>
      </c>
      <c r="G60" s="31">
        <v>26</v>
      </c>
      <c r="H60" s="32">
        <v>150</v>
      </c>
      <c r="I60" s="32">
        <f t="shared" si="0"/>
        <v>3900</v>
      </c>
      <c r="J60" s="32"/>
    </row>
    <row r="61" spans="1:10" ht="15.75" customHeight="1">
      <c r="A61" s="32">
        <v>36348</v>
      </c>
      <c r="B61" s="32" t="s">
        <v>188</v>
      </c>
      <c r="C61" s="32" t="s">
        <v>189</v>
      </c>
      <c r="D61" s="32" t="s">
        <v>158</v>
      </c>
      <c r="E61" s="32" t="s">
        <v>296</v>
      </c>
      <c r="F61" s="32">
        <v>32</v>
      </c>
      <c r="G61" s="31">
        <v>24.5</v>
      </c>
      <c r="H61" s="32">
        <v>50</v>
      </c>
      <c r="I61" s="32">
        <f t="shared" si="0"/>
        <v>1225</v>
      </c>
      <c r="J61" s="32"/>
    </row>
    <row r="62" spans="1:10" ht="15.75" customHeight="1">
      <c r="A62" s="32">
        <v>16634</v>
      </c>
      <c r="B62" s="32" t="s">
        <v>191</v>
      </c>
      <c r="C62" s="32" t="s">
        <v>192</v>
      </c>
      <c r="D62" s="32" t="s">
        <v>131</v>
      </c>
      <c r="E62" s="32" t="s">
        <v>193</v>
      </c>
      <c r="F62" s="32">
        <v>46.9</v>
      </c>
      <c r="G62" s="31">
        <v>44.5</v>
      </c>
      <c r="H62" s="32">
        <v>100</v>
      </c>
      <c r="I62" s="32">
        <f t="shared" si="0"/>
        <v>4450</v>
      </c>
      <c r="J62" s="32"/>
    </row>
    <row r="63" spans="1:10" ht="15.75" customHeight="1">
      <c r="A63" s="32">
        <v>136140</v>
      </c>
      <c r="B63" s="32" t="s">
        <v>133</v>
      </c>
      <c r="C63" s="32" t="s">
        <v>297</v>
      </c>
      <c r="D63" s="32" t="s">
        <v>131</v>
      </c>
      <c r="E63" s="32" t="s">
        <v>298</v>
      </c>
      <c r="F63" s="32">
        <v>29</v>
      </c>
      <c r="G63" s="31">
        <v>15</v>
      </c>
      <c r="H63" s="32">
        <v>20</v>
      </c>
      <c r="I63" s="32">
        <f t="shared" si="0"/>
        <v>300</v>
      </c>
      <c r="J63" s="32"/>
    </row>
    <row r="64" spans="1:10" ht="15.75" customHeight="1">
      <c r="A64" s="32"/>
      <c r="B64" s="32" t="s">
        <v>147</v>
      </c>
      <c r="C64" s="32" t="s">
        <v>148</v>
      </c>
      <c r="D64" s="32" t="s">
        <v>131</v>
      </c>
      <c r="E64" s="32" t="s">
        <v>149</v>
      </c>
      <c r="F64" s="32"/>
      <c r="G64" s="31">
        <v>40</v>
      </c>
      <c r="H64" s="32">
        <v>500</v>
      </c>
      <c r="I64" s="32">
        <f t="shared" si="0"/>
        <v>20000</v>
      </c>
      <c r="J64" s="32" t="s">
        <v>32</v>
      </c>
    </row>
    <row r="65" spans="1:10" ht="15.75" customHeight="1">
      <c r="A65" s="32" t="s">
        <v>299</v>
      </c>
      <c r="B65" s="32"/>
      <c r="C65" s="32"/>
      <c r="D65" s="32"/>
      <c r="E65" s="32"/>
      <c r="F65" s="32"/>
      <c r="G65" s="31"/>
      <c r="H65" s="32"/>
      <c r="I65" s="32">
        <f>SUM(I3:I64)</f>
        <v>97578.6</v>
      </c>
      <c r="J65" s="32"/>
    </row>
  </sheetData>
  <sheetProtection/>
  <mergeCells count="1">
    <mergeCell ref="A1:I1"/>
  </mergeCells>
  <printOptions/>
  <pageMargins left="0.75" right="0.75" top="1" bottom="1" header="0.5" footer="0.5"/>
  <pageSetup horizontalDpi="170" verticalDpi="17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G24" sqref="G24"/>
    </sheetView>
  </sheetViews>
  <sheetFormatPr defaultColWidth="9.00390625" defaultRowHeight="14.25"/>
  <cols>
    <col min="2" max="2" width="29.00390625" style="0" customWidth="1"/>
    <col min="3" max="3" width="16.00390625" style="0" customWidth="1"/>
    <col min="5" max="5" width="16.50390625" style="0" customWidth="1"/>
  </cols>
  <sheetData>
    <row r="1" spans="1:16" s="1" customFormat="1" ht="14.25">
      <c r="A1" s="8"/>
      <c r="B1" s="8"/>
      <c r="C1" s="8"/>
      <c r="D1" s="8"/>
      <c r="E1" s="8"/>
      <c r="F1" s="8"/>
      <c r="G1" s="5"/>
      <c r="H1" s="6"/>
      <c r="I1" s="6"/>
      <c r="J1" s="6"/>
      <c r="K1" s="8"/>
      <c r="L1" s="8"/>
      <c r="M1" s="8"/>
      <c r="N1" s="8"/>
      <c r="O1" s="8"/>
      <c r="P1" s="8"/>
    </row>
    <row r="2" spans="1:16" s="1" customFormat="1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6" t="s">
        <v>201</v>
      </c>
      <c r="J2" s="6" t="s">
        <v>200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/>
    </row>
    <row r="3" spans="1:16" s="1" customFormat="1" ht="14.25">
      <c r="A3" s="7">
        <v>869</v>
      </c>
      <c r="B3" s="8" t="s">
        <v>28</v>
      </c>
      <c r="C3" s="8" t="s">
        <v>29</v>
      </c>
      <c r="D3" s="8" t="s">
        <v>30</v>
      </c>
      <c r="E3" s="8" t="s">
        <v>31</v>
      </c>
      <c r="F3" s="7">
        <v>3.8</v>
      </c>
      <c r="G3" s="5">
        <v>3</v>
      </c>
      <c r="H3" s="6">
        <v>3.5</v>
      </c>
      <c r="I3" s="6">
        <f>J3-H3</f>
        <v>-0.34999999999999964</v>
      </c>
      <c r="J3" s="6">
        <f>G3*1.05</f>
        <v>3.1500000000000004</v>
      </c>
      <c r="K3" s="8">
        <v>30</v>
      </c>
      <c r="L3" s="8">
        <f>K3*H3</f>
        <v>105</v>
      </c>
      <c r="M3" s="8">
        <f>H3-G3</f>
        <v>0.5</v>
      </c>
      <c r="N3" s="8">
        <f>M3*K3</f>
        <v>15</v>
      </c>
      <c r="O3" s="8" t="s">
        <v>32</v>
      </c>
      <c r="P3" s="8" t="s">
        <v>194</v>
      </c>
    </row>
    <row r="4" spans="1:16" s="1" customFormat="1" ht="14.25">
      <c r="A4" s="8"/>
      <c r="B4" s="8" t="s">
        <v>147</v>
      </c>
      <c r="C4" s="8" t="s">
        <v>148</v>
      </c>
      <c r="D4" s="8" t="s">
        <v>131</v>
      </c>
      <c r="E4" s="8" t="s">
        <v>149</v>
      </c>
      <c r="F4" s="8"/>
      <c r="G4" s="5"/>
      <c r="H4" s="6"/>
      <c r="I4" s="6"/>
      <c r="J4" s="6"/>
      <c r="K4" s="8">
        <v>500</v>
      </c>
      <c r="L4" s="8" t="e">
        <f>SUM(#REF!)</f>
        <v>#REF!</v>
      </c>
      <c r="M4" s="8"/>
      <c r="N4" s="8"/>
      <c r="O4" s="8" t="s">
        <v>32</v>
      </c>
      <c r="P4" s="8"/>
    </row>
    <row r="5" spans="1:16" s="1" customFormat="1" ht="14.25">
      <c r="A5" s="8">
        <v>50165</v>
      </c>
      <c r="B5" s="8" t="s">
        <v>141</v>
      </c>
      <c r="C5" s="8" t="s">
        <v>142</v>
      </c>
      <c r="D5" s="8" t="s">
        <v>136</v>
      </c>
      <c r="E5" s="8" t="s">
        <v>143</v>
      </c>
      <c r="F5" s="8">
        <v>33.3</v>
      </c>
      <c r="G5" s="5">
        <v>28.22</v>
      </c>
      <c r="H5" s="6">
        <v>30</v>
      </c>
      <c r="I5" s="6">
        <f aca="true" t="shared" si="0" ref="I5:I15">J5-H5</f>
        <v>-0.3689999999999998</v>
      </c>
      <c r="J5" s="6">
        <f aca="true" t="shared" si="1" ref="J5:J15">G5*1.05</f>
        <v>29.631</v>
      </c>
      <c r="K5" s="8">
        <v>10</v>
      </c>
      <c r="L5" s="8">
        <f>K5*H5</f>
        <v>300</v>
      </c>
      <c r="M5" s="8">
        <f>H5-G5</f>
        <v>1.7800000000000011</v>
      </c>
      <c r="N5" s="8">
        <f>M5*K5</f>
        <v>17.80000000000001</v>
      </c>
      <c r="O5" s="8" t="s">
        <v>32</v>
      </c>
      <c r="P5" s="8"/>
    </row>
    <row r="6" spans="1:16" s="1" customFormat="1" ht="14.25">
      <c r="A6" s="8">
        <v>65919</v>
      </c>
      <c r="B6" s="8" t="s">
        <v>144</v>
      </c>
      <c r="C6" s="8" t="s">
        <v>145</v>
      </c>
      <c r="D6" s="8" t="s">
        <v>131</v>
      </c>
      <c r="E6" s="8" t="s">
        <v>146</v>
      </c>
      <c r="F6" s="8">
        <v>22.6</v>
      </c>
      <c r="G6" s="5">
        <v>16.2</v>
      </c>
      <c r="H6" s="6">
        <v>18</v>
      </c>
      <c r="I6" s="6">
        <f t="shared" si="0"/>
        <v>-0.9899999999999984</v>
      </c>
      <c r="J6" s="6">
        <f t="shared" si="1"/>
        <v>17.01</v>
      </c>
      <c r="K6" s="8">
        <v>50</v>
      </c>
      <c r="L6" s="8">
        <f aca="true" t="shared" si="2" ref="L6:L15">K6*H6</f>
        <v>900</v>
      </c>
      <c r="M6" s="8">
        <f aca="true" t="shared" si="3" ref="M6:M15">H6-G6</f>
        <v>1.8000000000000007</v>
      </c>
      <c r="N6" s="8">
        <f aca="true" t="shared" si="4" ref="N6:N15">M6*K6</f>
        <v>90.00000000000003</v>
      </c>
      <c r="O6" s="8" t="s">
        <v>32</v>
      </c>
      <c r="P6" s="8"/>
    </row>
    <row r="7" spans="1:16" s="1" customFormat="1" ht="14.25">
      <c r="A7" s="7">
        <v>17267</v>
      </c>
      <c r="B7" s="8" t="s">
        <v>123</v>
      </c>
      <c r="C7" s="8" t="s">
        <v>124</v>
      </c>
      <c r="D7" s="8" t="s">
        <v>15</v>
      </c>
      <c r="E7" s="8" t="s">
        <v>125</v>
      </c>
      <c r="F7" s="7">
        <v>79</v>
      </c>
      <c r="G7" s="5">
        <v>70.65</v>
      </c>
      <c r="H7" s="6">
        <v>72</v>
      </c>
      <c r="I7" s="6">
        <f t="shared" si="0"/>
        <v>2.1825000000000045</v>
      </c>
      <c r="J7" s="6">
        <f t="shared" si="1"/>
        <v>74.1825</v>
      </c>
      <c r="K7" s="8">
        <v>10</v>
      </c>
      <c r="L7" s="8">
        <f t="shared" si="2"/>
        <v>720</v>
      </c>
      <c r="M7" s="8">
        <f t="shared" si="3"/>
        <v>1.3499999999999943</v>
      </c>
      <c r="N7" s="8">
        <f t="shared" si="4"/>
        <v>13.499999999999943</v>
      </c>
      <c r="O7" s="8" t="s">
        <v>32</v>
      </c>
      <c r="P7" s="8"/>
    </row>
    <row r="8" spans="1:16" s="1" customFormat="1" ht="14.25">
      <c r="A8" s="7">
        <v>17364</v>
      </c>
      <c r="B8" s="8" t="s">
        <v>126</v>
      </c>
      <c r="C8" s="8" t="s">
        <v>127</v>
      </c>
      <c r="D8" s="8" t="s">
        <v>15</v>
      </c>
      <c r="E8" s="8" t="s">
        <v>128</v>
      </c>
      <c r="F8" s="7">
        <v>22.3</v>
      </c>
      <c r="G8" s="5">
        <v>19</v>
      </c>
      <c r="H8" s="6">
        <v>21</v>
      </c>
      <c r="I8" s="6">
        <f t="shared" si="0"/>
        <v>-1.0500000000000007</v>
      </c>
      <c r="J8" s="6">
        <f t="shared" si="1"/>
        <v>19.95</v>
      </c>
      <c r="K8" s="8">
        <v>10</v>
      </c>
      <c r="L8" s="8">
        <f t="shared" si="2"/>
        <v>210</v>
      </c>
      <c r="M8" s="8">
        <f t="shared" si="3"/>
        <v>2</v>
      </c>
      <c r="N8" s="8">
        <f t="shared" si="4"/>
        <v>20</v>
      </c>
      <c r="O8" s="8" t="s">
        <v>32</v>
      </c>
      <c r="P8" s="8"/>
    </row>
    <row r="9" spans="1:16" s="1" customFormat="1" ht="14.25">
      <c r="A9" s="8">
        <v>42765</v>
      </c>
      <c r="B9" s="8" t="s">
        <v>129</v>
      </c>
      <c r="C9" s="8" t="s">
        <v>130</v>
      </c>
      <c r="D9" s="8" t="s">
        <v>131</v>
      </c>
      <c r="E9" s="8" t="s">
        <v>132</v>
      </c>
      <c r="F9" s="8">
        <v>27.4</v>
      </c>
      <c r="G9" s="5">
        <v>23.2</v>
      </c>
      <c r="H9" s="6">
        <v>24.5</v>
      </c>
      <c r="I9" s="6">
        <f t="shared" si="0"/>
        <v>-0.14000000000000057</v>
      </c>
      <c r="J9" s="6">
        <f t="shared" si="1"/>
        <v>24.36</v>
      </c>
      <c r="K9" s="8">
        <v>60</v>
      </c>
      <c r="L9" s="8">
        <f t="shared" si="2"/>
        <v>1470</v>
      </c>
      <c r="M9" s="8">
        <f t="shared" si="3"/>
        <v>1.3000000000000007</v>
      </c>
      <c r="N9" s="8">
        <f t="shared" si="4"/>
        <v>78.00000000000004</v>
      </c>
      <c r="O9" s="8" t="s">
        <v>32</v>
      </c>
      <c r="P9" s="8"/>
    </row>
    <row r="10" spans="1:16" s="1" customFormat="1" ht="14.25">
      <c r="A10" s="7">
        <v>13668</v>
      </c>
      <c r="B10" s="8" t="s">
        <v>114</v>
      </c>
      <c r="C10" s="8" t="s">
        <v>115</v>
      </c>
      <c r="D10" s="8" t="s">
        <v>30</v>
      </c>
      <c r="E10" s="8" t="s">
        <v>116</v>
      </c>
      <c r="F10" s="7">
        <v>2</v>
      </c>
      <c r="G10" s="5">
        <v>1.5</v>
      </c>
      <c r="H10" s="6">
        <v>1.8</v>
      </c>
      <c r="I10" s="6">
        <f t="shared" si="0"/>
        <v>-0.22499999999999987</v>
      </c>
      <c r="J10" s="6">
        <f t="shared" si="1"/>
        <v>1.5750000000000002</v>
      </c>
      <c r="K10" s="8">
        <v>20</v>
      </c>
      <c r="L10" s="8">
        <f t="shared" si="2"/>
        <v>36</v>
      </c>
      <c r="M10" s="8">
        <f t="shared" si="3"/>
        <v>0.30000000000000004</v>
      </c>
      <c r="N10" s="8">
        <f t="shared" si="4"/>
        <v>6.000000000000001</v>
      </c>
      <c r="O10" s="8" t="s">
        <v>32</v>
      </c>
      <c r="P10" s="8" t="s">
        <v>196</v>
      </c>
    </row>
    <row r="11" spans="1:16" s="1" customFormat="1" ht="14.25">
      <c r="A11" s="7">
        <v>99466</v>
      </c>
      <c r="B11" s="8" t="s">
        <v>105</v>
      </c>
      <c r="C11" s="8" t="s">
        <v>106</v>
      </c>
      <c r="D11" s="8" t="s">
        <v>30</v>
      </c>
      <c r="E11" s="8" t="s">
        <v>107</v>
      </c>
      <c r="F11" s="7">
        <v>2.5</v>
      </c>
      <c r="G11" s="5">
        <v>1.7</v>
      </c>
      <c r="H11" s="6">
        <v>1.7</v>
      </c>
      <c r="I11" s="6">
        <f t="shared" si="0"/>
        <v>0.08499999999999996</v>
      </c>
      <c r="J11" s="6">
        <f t="shared" si="1"/>
        <v>1.785</v>
      </c>
      <c r="K11" s="8">
        <v>2</v>
      </c>
      <c r="L11" s="8">
        <f t="shared" si="2"/>
        <v>3.4</v>
      </c>
      <c r="M11" s="8">
        <f t="shared" si="3"/>
        <v>0</v>
      </c>
      <c r="N11" s="8">
        <f t="shared" si="4"/>
        <v>0</v>
      </c>
      <c r="O11" s="8" t="s">
        <v>32</v>
      </c>
      <c r="P11" s="8"/>
    </row>
    <row r="12" spans="1:16" s="1" customFormat="1" ht="14.25">
      <c r="A12" s="7">
        <v>38632</v>
      </c>
      <c r="B12" s="8" t="s">
        <v>89</v>
      </c>
      <c r="C12" s="8" t="s">
        <v>90</v>
      </c>
      <c r="D12" s="8" t="s">
        <v>15</v>
      </c>
      <c r="E12" s="8" t="s">
        <v>91</v>
      </c>
      <c r="F12" s="7">
        <v>24.4</v>
      </c>
      <c r="G12" s="5">
        <v>20.5</v>
      </c>
      <c r="H12" s="6">
        <v>22.5</v>
      </c>
      <c r="I12" s="6">
        <f t="shared" si="0"/>
        <v>-0.9749999999999979</v>
      </c>
      <c r="J12" s="6">
        <f t="shared" si="1"/>
        <v>21.525000000000002</v>
      </c>
      <c r="K12" s="8">
        <v>20</v>
      </c>
      <c r="L12" s="8">
        <f t="shared" si="2"/>
        <v>450</v>
      </c>
      <c r="M12" s="8">
        <f t="shared" si="3"/>
        <v>2</v>
      </c>
      <c r="N12" s="8">
        <f t="shared" si="4"/>
        <v>40</v>
      </c>
      <c r="O12" s="8" t="s">
        <v>32</v>
      </c>
      <c r="P12" s="8"/>
    </row>
    <row r="13" spans="1:16" s="1" customFormat="1" ht="14.25">
      <c r="A13" s="7">
        <v>2405</v>
      </c>
      <c r="B13" s="8" t="s">
        <v>63</v>
      </c>
      <c r="C13" s="8" t="s">
        <v>64</v>
      </c>
      <c r="D13" s="8" t="s">
        <v>15</v>
      </c>
      <c r="E13" s="8" t="s">
        <v>65</v>
      </c>
      <c r="F13" s="7">
        <v>10.3</v>
      </c>
      <c r="G13" s="5">
        <v>9.5</v>
      </c>
      <c r="H13" s="6">
        <v>9.8</v>
      </c>
      <c r="I13" s="6">
        <f t="shared" si="0"/>
        <v>0.17499999999999893</v>
      </c>
      <c r="J13" s="6">
        <f t="shared" si="1"/>
        <v>9.975</v>
      </c>
      <c r="K13" s="8">
        <v>20</v>
      </c>
      <c r="L13" s="8">
        <f t="shared" si="2"/>
        <v>196</v>
      </c>
      <c r="M13" s="8">
        <f t="shared" si="3"/>
        <v>0.3000000000000007</v>
      </c>
      <c r="N13" s="8">
        <f t="shared" si="4"/>
        <v>6.000000000000014</v>
      </c>
      <c r="O13" s="8" t="s">
        <v>32</v>
      </c>
      <c r="P13" s="8" t="s">
        <v>195</v>
      </c>
    </row>
    <row r="14" spans="1:16" s="1" customFormat="1" ht="14.25">
      <c r="A14" s="7">
        <v>856</v>
      </c>
      <c r="B14" s="8" t="s">
        <v>57</v>
      </c>
      <c r="C14" s="8" t="s">
        <v>58</v>
      </c>
      <c r="D14" s="8" t="s">
        <v>35</v>
      </c>
      <c r="E14" s="8" t="s">
        <v>59</v>
      </c>
      <c r="F14" s="7">
        <v>2.5</v>
      </c>
      <c r="G14" s="5">
        <v>2.2</v>
      </c>
      <c r="H14" s="6">
        <v>2.3</v>
      </c>
      <c r="I14" s="6">
        <f t="shared" si="0"/>
        <v>0.010000000000000675</v>
      </c>
      <c r="J14" s="6">
        <f t="shared" si="1"/>
        <v>2.3100000000000005</v>
      </c>
      <c r="K14" s="8">
        <v>20</v>
      </c>
      <c r="L14" s="8">
        <f t="shared" si="2"/>
        <v>46</v>
      </c>
      <c r="M14" s="8">
        <f t="shared" si="3"/>
        <v>0.09999999999999964</v>
      </c>
      <c r="N14" s="8">
        <f t="shared" si="4"/>
        <v>1.999999999999993</v>
      </c>
      <c r="O14" s="8" t="s">
        <v>32</v>
      </c>
      <c r="P14" s="8"/>
    </row>
    <row r="15" spans="1:16" s="1" customFormat="1" ht="18" customHeight="1">
      <c r="A15" s="7">
        <v>1381</v>
      </c>
      <c r="B15" s="8" t="s">
        <v>51</v>
      </c>
      <c r="C15" s="8" t="s">
        <v>52</v>
      </c>
      <c r="D15" s="8" t="s">
        <v>15</v>
      </c>
      <c r="E15" s="8" t="s">
        <v>53</v>
      </c>
      <c r="F15" s="7">
        <v>26.8</v>
      </c>
      <c r="G15" s="5">
        <v>21.45</v>
      </c>
      <c r="H15" s="6">
        <v>23</v>
      </c>
      <c r="I15" s="6">
        <f t="shared" si="0"/>
        <v>-0.47749999999999915</v>
      </c>
      <c r="J15" s="6">
        <f t="shared" si="1"/>
        <v>22.5225</v>
      </c>
      <c r="K15" s="8">
        <v>100</v>
      </c>
      <c r="L15" s="8">
        <f t="shared" si="2"/>
        <v>2300</v>
      </c>
      <c r="M15" s="8">
        <f t="shared" si="3"/>
        <v>1.5500000000000007</v>
      </c>
      <c r="N15" s="8">
        <f t="shared" si="4"/>
        <v>155.00000000000006</v>
      </c>
      <c r="O15" s="8" t="s">
        <v>32</v>
      </c>
      <c r="P15" s="8" t="s">
        <v>194</v>
      </c>
    </row>
    <row r="16" spans="7:10" s="1" customFormat="1" ht="14.25">
      <c r="G16" s="2"/>
      <c r="H16" s="3"/>
      <c r="I16" s="3"/>
      <c r="J16" s="3"/>
    </row>
    <row r="17" spans="7:10" s="1" customFormat="1" ht="14.25">
      <c r="G17" s="2"/>
      <c r="H17" s="3"/>
      <c r="I17" s="3"/>
      <c r="J17" s="3"/>
    </row>
    <row r="18" spans="7:10" s="1" customFormat="1" ht="14.25">
      <c r="G18" s="2"/>
      <c r="H18" s="3"/>
      <c r="I18" s="3"/>
      <c r="J18" s="3"/>
    </row>
    <row r="19" spans="7:10" s="1" customFormat="1" ht="14.25">
      <c r="G19" s="2"/>
      <c r="H19" s="3"/>
      <c r="I19" s="3"/>
      <c r="J19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31">
      <selection activeCell="I60" sqref="I60"/>
    </sheetView>
  </sheetViews>
  <sheetFormatPr defaultColWidth="9.00390625" defaultRowHeight="14.25"/>
  <cols>
    <col min="1" max="1" width="5.50390625" style="16" customWidth="1"/>
    <col min="2" max="2" width="19.625" style="16" customWidth="1"/>
    <col min="3" max="3" width="11.50390625" style="16" customWidth="1"/>
    <col min="4" max="4" width="3.25390625" style="16" customWidth="1"/>
    <col min="5" max="5" width="11.75390625" style="16" customWidth="1"/>
    <col min="6" max="6" width="7.125" style="16" customWidth="1"/>
    <col min="7" max="7" width="6.375" style="18" customWidth="1"/>
    <col min="8" max="8" width="10.875" style="18" customWidth="1"/>
    <col min="9" max="9" width="11.625" style="16" customWidth="1"/>
    <col min="10" max="10" width="8.50390625" style="16" customWidth="1"/>
    <col min="11" max="12" width="12.625" style="16" bestFit="1" customWidth="1"/>
    <col min="13" max="13" width="11.50390625" style="16" customWidth="1"/>
    <col min="14" max="14" width="14.75390625" style="16" customWidth="1"/>
    <col min="15" max="16384" width="9.00390625" style="16" customWidth="1"/>
  </cols>
  <sheetData>
    <row r="1" spans="1:13" ht="11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17" t="s">
        <v>6</v>
      </c>
      <c r="H1" s="17" t="s">
        <v>269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</row>
    <row r="2" spans="1:13" ht="11.25">
      <c r="A2" s="22">
        <v>2012</v>
      </c>
      <c r="B2" s="20" t="s">
        <v>13</v>
      </c>
      <c r="C2" s="20" t="s">
        <v>14</v>
      </c>
      <c r="D2" s="20" t="s">
        <v>15</v>
      </c>
      <c r="E2" s="20" t="s">
        <v>16</v>
      </c>
      <c r="F2" s="22">
        <v>64.9</v>
      </c>
      <c r="G2" s="17">
        <v>61.51</v>
      </c>
      <c r="H2" s="17">
        <v>62</v>
      </c>
      <c r="I2" s="20">
        <v>150</v>
      </c>
      <c r="J2" s="20">
        <f>I2*H2</f>
        <v>9300</v>
      </c>
      <c r="K2" s="20">
        <f>H2-G2</f>
        <v>0.490000000000002</v>
      </c>
      <c r="L2" s="20">
        <f>K2*I2</f>
        <v>73.5000000000003</v>
      </c>
      <c r="M2" s="20"/>
    </row>
    <row r="3" spans="1:13" ht="11.25">
      <c r="A3" s="22">
        <v>3564</v>
      </c>
      <c r="B3" s="20" t="s">
        <v>17</v>
      </c>
      <c r="C3" s="20" t="s">
        <v>18</v>
      </c>
      <c r="D3" s="20" t="s">
        <v>15</v>
      </c>
      <c r="E3" s="20" t="s">
        <v>19</v>
      </c>
      <c r="F3" s="22">
        <v>23.9</v>
      </c>
      <c r="G3" s="17">
        <v>22.59</v>
      </c>
      <c r="H3" s="17">
        <v>23</v>
      </c>
      <c r="I3" s="20">
        <v>50</v>
      </c>
      <c r="J3" s="20">
        <f aca="true" t="shared" si="0" ref="J3:J64">I3*H3</f>
        <v>1150</v>
      </c>
      <c r="K3" s="20">
        <f aca="true" t="shared" si="1" ref="K3:K64">H3-G3</f>
        <v>0.41000000000000014</v>
      </c>
      <c r="L3" s="20">
        <f aca="true" t="shared" si="2" ref="L3:L62">K3*I3</f>
        <v>20.500000000000007</v>
      </c>
      <c r="M3" s="20"/>
    </row>
    <row r="4" spans="1:13" ht="11.25">
      <c r="A4" s="22">
        <v>2025</v>
      </c>
      <c r="B4" s="20" t="s">
        <v>17</v>
      </c>
      <c r="C4" s="20" t="s">
        <v>20</v>
      </c>
      <c r="D4" s="20" t="s">
        <v>15</v>
      </c>
      <c r="E4" s="20" t="s">
        <v>19</v>
      </c>
      <c r="F4" s="22">
        <v>33.8</v>
      </c>
      <c r="G4" s="17">
        <v>32.4</v>
      </c>
      <c r="H4" s="17">
        <v>32.5</v>
      </c>
      <c r="I4" s="20">
        <v>50</v>
      </c>
      <c r="J4" s="20">
        <f t="shared" si="0"/>
        <v>1625</v>
      </c>
      <c r="K4" s="20">
        <f t="shared" si="1"/>
        <v>0.10000000000000142</v>
      </c>
      <c r="L4" s="20">
        <f t="shared" si="2"/>
        <v>5.000000000000071</v>
      </c>
      <c r="M4" s="20"/>
    </row>
    <row r="5" spans="1:13" ht="11.25">
      <c r="A5" s="22">
        <v>27689</v>
      </c>
      <c r="B5" s="20" t="s">
        <v>21</v>
      </c>
      <c r="C5" s="20" t="s">
        <v>22</v>
      </c>
      <c r="D5" s="20" t="s">
        <v>15</v>
      </c>
      <c r="E5" s="20" t="s">
        <v>23</v>
      </c>
      <c r="F5" s="22">
        <v>23.6</v>
      </c>
      <c r="G5" s="17">
        <v>22.8</v>
      </c>
      <c r="H5" s="17">
        <v>23.2</v>
      </c>
      <c r="I5" s="20">
        <v>50</v>
      </c>
      <c r="J5" s="20">
        <f t="shared" si="0"/>
        <v>1160</v>
      </c>
      <c r="K5" s="20">
        <f t="shared" si="1"/>
        <v>0.3999999999999986</v>
      </c>
      <c r="L5" s="20">
        <f t="shared" si="2"/>
        <v>19.99999999999993</v>
      </c>
      <c r="M5" s="20"/>
    </row>
    <row r="6" spans="1:13" ht="11.25">
      <c r="A6" s="22">
        <v>15308</v>
      </c>
      <c r="B6" s="20" t="s">
        <v>24</v>
      </c>
      <c r="C6" s="20" t="s">
        <v>25</v>
      </c>
      <c r="D6" s="20" t="s">
        <v>15</v>
      </c>
      <c r="E6" s="20" t="s">
        <v>16</v>
      </c>
      <c r="F6" s="22">
        <v>32.9</v>
      </c>
      <c r="G6" s="17">
        <v>29.5</v>
      </c>
      <c r="H6" s="17">
        <v>31</v>
      </c>
      <c r="I6" s="20">
        <v>100</v>
      </c>
      <c r="J6" s="20">
        <f t="shared" si="0"/>
        <v>3100</v>
      </c>
      <c r="K6" s="20">
        <f t="shared" si="1"/>
        <v>1.5</v>
      </c>
      <c r="L6" s="20">
        <f t="shared" si="2"/>
        <v>150</v>
      </c>
      <c r="M6" s="20"/>
    </row>
    <row r="7" spans="1:13" ht="11.25">
      <c r="A7" s="22">
        <v>45512</v>
      </c>
      <c r="B7" s="20" t="s">
        <v>26</v>
      </c>
      <c r="C7" s="20" t="s">
        <v>27</v>
      </c>
      <c r="D7" s="20" t="s">
        <v>15</v>
      </c>
      <c r="E7" s="20" t="s">
        <v>19</v>
      </c>
      <c r="F7" s="22">
        <v>187</v>
      </c>
      <c r="G7" s="17">
        <v>166.17</v>
      </c>
      <c r="H7" s="17">
        <v>170</v>
      </c>
      <c r="I7" s="20">
        <v>50</v>
      </c>
      <c r="J7" s="20">
        <f t="shared" si="0"/>
        <v>8500</v>
      </c>
      <c r="K7" s="20">
        <f t="shared" si="1"/>
        <v>3.8300000000000125</v>
      </c>
      <c r="L7" s="20">
        <f t="shared" si="2"/>
        <v>191.50000000000063</v>
      </c>
      <c r="M7" s="20"/>
    </row>
    <row r="8" spans="1:14" ht="11.25">
      <c r="A8" s="22">
        <v>869</v>
      </c>
      <c r="B8" s="20" t="s">
        <v>28</v>
      </c>
      <c r="C8" s="20" t="s">
        <v>29</v>
      </c>
      <c r="D8" s="20" t="s">
        <v>30</v>
      </c>
      <c r="E8" s="20" t="s">
        <v>31</v>
      </c>
      <c r="F8" s="22">
        <v>3.8</v>
      </c>
      <c r="G8" s="17">
        <v>3</v>
      </c>
      <c r="H8" s="17">
        <v>3.5</v>
      </c>
      <c r="I8" s="20">
        <v>30</v>
      </c>
      <c r="J8" s="20">
        <f t="shared" si="0"/>
        <v>105</v>
      </c>
      <c r="K8" s="20">
        <f t="shared" si="1"/>
        <v>0.5</v>
      </c>
      <c r="L8" s="20">
        <f t="shared" si="2"/>
        <v>15</v>
      </c>
      <c r="M8" s="20" t="s">
        <v>32</v>
      </c>
      <c r="N8" s="16" t="s">
        <v>205</v>
      </c>
    </row>
    <row r="9" spans="1:13" ht="11.25">
      <c r="A9" s="22">
        <v>35782</v>
      </c>
      <c r="B9" s="20" t="s">
        <v>33</v>
      </c>
      <c r="C9" s="20" t="s">
        <v>34</v>
      </c>
      <c r="D9" s="20" t="s">
        <v>35</v>
      </c>
      <c r="E9" s="20" t="s">
        <v>36</v>
      </c>
      <c r="F9" s="22">
        <v>38.5</v>
      </c>
      <c r="G9" s="17">
        <v>32.5</v>
      </c>
      <c r="H9" s="17">
        <v>36.5</v>
      </c>
      <c r="I9" s="20">
        <v>30</v>
      </c>
      <c r="J9" s="20">
        <f t="shared" si="0"/>
        <v>1095</v>
      </c>
      <c r="K9" s="20">
        <f t="shared" si="1"/>
        <v>4</v>
      </c>
      <c r="L9" s="20">
        <f t="shared" si="2"/>
        <v>120</v>
      </c>
      <c r="M9" s="20"/>
    </row>
    <row r="10" spans="1:13" ht="11.25">
      <c r="A10" s="22">
        <v>22944</v>
      </c>
      <c r="B10" s="20" t="s">
        <v>37</v>
      </c>
      <c r="C10" s="20" t="s">
        <v>38</v>
      </c>
      <c r="D10" s="20" t="s">
        <v>15</v>
      </c>
      <c r="E10" s="20" t="s">
        <v>39</v>
      </c>
      <c r="F10" s="22">
        <v>80</v>
      </c>
      <c r="G10" s="17">
        <v>71.49</v>
      </c>
      <c r="H10" s="17">
        <v>74</v>
      </c>
      <c r="I10" s="20">
        <v>10</v>
      </c>
      <c r="J10" s="20">
        <f t="shared" si="0"/>
        <v>740</v>
      </c>
      <c r="K10" s="20">
        <f t="shared" si="1"/>
        <v>2.510000000000005</v>
      </c>
      <c r="L10" s="20">
        <f t="shared" si="2"/>
        <v>25.10000000000005</v>
      </c>
      <c r="M10" s="20"/>
    </row>
    <row r="11" spans="1:13" ht="11.25">
      <c r="A11" s="22">
        <v>17313</v>
      </c>
      <c r="B11" s="20" t="s">
        <v>40</v>
      </c>
      <c r="C11" s="20" t="s">
        <v>41</v>
      </c>
      <c r="D11" s="20" t="s">
        <v>15</v>
      </c>
      <c r="E11" s="20" t="s">
        <v>42</v>
      </c>
      <c r="F11" s="22">
        <v>78</v>
      </c>
      <c r="G11" s="17">
        <v>60.5</v>
      </c>
      <c r="H11" s="17">
        <v>61</v>
      </c>
      <c r="I11" s="20">
        <v>30</v>
      </c>
      <c r="J11" s="20">
        <f t="shared" si="0"/>
        <v>1830</v>
      </c>
      <c r="K11" s="20">
        <f t="shared" si="1"/>
        <v>0.5</v>
      </c>
      <c r="L11" s="20">
        <f t="shared" si="2"/>
        <v>15</v>
      </c>
      <c r="M11" s="20"/>
    </row>
    <row r="12" spans="1:13" ht="11.25">
      <c r="A12" s="22">
        <v>91</v>
      </c>
      <c r="B12" s="20" t="s">
        <v>43</v>
      </c>
      <c r="C12" s="20" t="s">
        <v>44</v>
      </c>
      <c r="D12" s="20" t="s">
        <v>15</v>
      </c>
      <c r="E12" s="20" t="s">
        <v>45</v>
      </c>
      <c r="F12" s="22">
        <v>16.5</v>
      </c>
      <c r="G12" s="17">
        <v>13.24</v>
      </c>
      <c r="H12" s="17">
        <v>14.8</v>
      </c>
      <c r="I12" s="20">
        <v>50</v>
      </c>
      <c r="J12" s="20">
        <f t="shared" si="0"/>
        <v>740</v>
      </c>
      <c r="K12" s="20">
        <f t="shared" si="1"/>
        <v>1.5600000000000005</v>
      </c>
      <c r="L12" s="20">
        <f t="shared" si="2"/>
        <v>78.00000000000003</v>
      </c>
      <c r="M12" s="20"/>
    </row>
    <row r="13" spans="1:13" ht="11.25">
      <c r="A13" s="22">
        <v>16372</v>
      </c>
      <c r="B13" s="20" t="s">
        <v>46</v>
      </c>
      <c r="C13" s="20" t="s">
        <v>47</v>
      </c>
      <c r="D13" s="20" t="s">
        <v>15</v>
      </c>
      <c r="E13" s="20" t="s">
        <v>48</v>
      </c>
      <c r="F13" s="22">
        <v>7</v>
      </c>
      <c r="G13" s="17">
        <v>4.91</v>
      </c>
      <c r="H13" s="17">
        <v>6</v>
      </c>
      <c r="I13" s="20">
        <v>20</v>
      </c>
      <c r="J13" s="20">
        <f t="shared" si="0"/>
        <v>120</v>
      </c>
      <c r="K13" s="20">
        <f t="shared" si="1"/>
        <v>1.0899999999999999</v>
      </c>
      <c r="L13" s="20">
        <f t="shared" si="2"/>
        <v>21.799999999999997</v>
      </c>
      <c r="M13" s="20"/>
    </row>
    <row r="14" spans="1:13" ht="11.25">
      <c r="A14" s="22">
        <v>30339</v>
      </c>
      <c r="B14" s="20" t="s">
        <v>49</v>
      </c>
      <c r="C14" s="20" t="s">
        <v>50</v>
      </c>
      <c r="D14" s="20" t="s">
        <v>15</v>
      </c>
      <c r="E14" s="20" t="s">
        <v>19</v>
      </c>
      <c r="F14" s="22">
        <v>24.3</v>
      </c>
      <c r="G14" s="17">
        <v>21.1</v>
      </c>
      <c r="H14" s="17">
        <v>22.5</v>
      </c>
      <c r="I14" s="20">
        <v>50</v>
      </c>
      <c r="J14" s="20">
        <f t="shared" si="0"/>
        <v>1125</v>
      </c>
      <c r="K14" s="20">
        <f t="shared" si="1"/>
        <v>1.3999999999999986</v>
      </c>
      <c r="L14" s="20">
        <f t="shared" si="2"/>
        <v>69.99999999999993</v>
      </c>
      <c r="M14" s="20"/>
    </row>
    <row r="15" spans="1:14" ht="11.25">
      <c r="A15" s="22">
        <v>1381</v>
      </c>
      <c r="B15" s="20" t="s">
        <v>51</v>
      </c>
      <c r="C15" s="20" t="s">
        <v>52</v>
      </c>
      <c r="D15" s="20" t="s">
        <v>15</v>
      </c>
      <c r="E15" s="20" t="s">
        <v>53</v>
      </c>
      <c r="F15" s="22">
        <v>26.8</v>
      </c>
      <c r="G15" s="17">
        <v>21.45</v>
      </c>
      <c r="H15" s="17">
        <v>23</v>
      </c>
      <c r="I15" s="20">
        <v>100</v>
      </c>
      <c r="J15" s="20">
        <f t="shared" si="0"/>
        <v>2300</v>
      </c>
      <c r="K15" s="20">
        <f t="shared" si="1"/>
        <v>1.5500000000000007</v>
      </c>
      <c r="L15" s="20">
        <f t="shared" si="2"/>
        <v>155.00000000000006</v>
      </c>
      <c r="M15" s="20" t="s">
        <v>32</v>
      </c>
      <c r="N15" s="16" t="s">
        <v>205</v>
      </c>
    </row>
    <row r="16" spans="1:13" s="25" customFormat="1" ht="11.25">
      <c r="A16" s="23">
        <v>99818</v>
      </c>
      <c r="B16" s="24" t="s">
        <v>54</v>
      </c>
      <c r="C16" s="24" t="s">
        <v>55</v>
      </c>
      <c r="D16" s="24" t="s">
        <v>15</v>
      </c>
      <c r="E16" s="24" t="s">
        <v>56</v>
      </c>
      <c r="F16" s="23">
        <v>24</v>
      </c>
      <c r="G16" s="26">
        <v>18.76</v>
      </c>
      <c r="H16" s="17">
        <v>20.8</v>
      </c>
      <c r="I16" s="24">
        <v>30</v>
      </c>
      <c r="J16" s="20">
        <f t="shared" si="0"/>
        <v>624</v>
      </c>
      <c r="K16" s="20">
        <f t="shared" si="1"/>
        <v>2.039999999999999</v>
      </c>
      <c r="L16" s="20">
        <f t="shared" si="2"/>
        <v>61.199999999999974</v>
      </c>
      <c r="M16" s="24"/>
    </row>
    <row r="17" spans="1:13" ht="11.25">
      <c r="A17" s="22">
        <v>856</v>
      </c>
      <c r="B17" s="20" t="s">
        <v>57</v>
      </c>
      <c r="C17" s="20" t="s">
        <v>58</v>
      </c>
      <c r="D17" s="20" t="s">
        <v>35</v>
      </c>
      <c r="E17" s="20" t="s">
        <v>59</v>
      </c>
      <c r="F17" s="22">
        <v>2.5</v>
      </c>
      <c r="G17" s="17">
        <v>2.2</v>
      </c>
      <c r="H17" s="17">
        <v>2.3</v>
      </c>
      <c r="I17" s="20">
        <v>20</v>
      </c>
      <c r="J17" s="20">
        <f t="shared" si="0"/>
        <v>46</v>
      </c>
      <c r="K17" s="20">
        <f t="shared" si="1"/>
        <v>0.09999999999999964</v>
      </c>
      <c r="L17" s="20">
        <f t="shared" si="2"/>
        <v>1.999999999999993</v>
      </c>
      <c r="M17" s="20" t="s">
        <v>32</v>
      </c>
    </row>
    <row r="18" spans="1:13" ht="11.25">
      <c r="A18" s="22">
        <v>39747</v>
      </c>
      <c r="B18" s="20" t="s">
        <v>60</v>
      </c>
      <c r="C18" s="20" t="s">
        <v>61</v>
      </c>
      <c r="D18" s="20" t="s">
        <v>30</v>
      </c>
      <c r="E18" s="20" t="s">
        <v>62</v>
      </c>
      <c r="F18" s="22">
        <v>5.13</v>
      </c>
      <c r="G18" s="17">
        <v>4.35</v>
      </c>
      <c r="H18" s="17">
        <v>4.5</v>
      </c>
      <c r="I18" s="20">
        <v>100</v>
      </c>
      <c r="J18" s="20">
        <f t="shared" si="0"/>
        <v>450</v>
      </c>
      <c r="K18" s="20">
        <f t="shared" si="1"/>
        <v>0.15000000000000036</v>
      </c>
      <c r="L18" s="20">
        <f t="shared" si="2"/>
        <v>15.000000000000036</v>
      </c>
      <c r="M18" s="20"/>
    </row>
    <row r="19" spans="1:14" ht="11.25">
      <c r="A19" s="22">
        <v>2405</v>
      </c>
      <c r="B19" s="20" t="s">
        <v>63</v>
      </c>
      <c r="C19" s="20" t="s">
        <v>64</v>
      </c>
      <c r="D19" s="20" t="s">
        <v>15</v>
      </c>
      <c r="E19" s="20" t="s">
        <v>65</v>
      </c>
      <c r="F19" s="22">
        <v>10.3</v>
      </c>
      <c r="G19" s="17">
        <v>9.5</v>
      </c>
      <c r="H19" s="17">
        <v>9.8</v>
      </c>
      <c r="I19" s="20">
        <v>20</v>
      </c>
      <c r="J19" s="20">
        <f t="shared" si="0"/>
        <v>196</v>
      </c>
      <c r="K19" s="20">
        <f t="shared" si="1"/>
        <v>0.3000000000000007</v>
      </c>
      <c r="L19" s="20">
        <f t="shared" si="2"/>
        <v>6.000000000000014</v>
      </c>
      <c r="M19" s="20" t="s">
        <v>32</v>
      </c>
      <c r="N19" s="16" t="s">
        <v>206</v>
      </c>
    </row>
    <row r="20" spans="1:13" ht="11.25">
      <c r="A20" s="22">
        <v>49186</v>
      </c>
      <c r="B20" s="20" t="s">
        <v>66</v>
      </c>
      <c r="C20" s="20" t="s">
        <v>67</v>
      </c>
      <c r="D20" s="20" t="s">
        <v>15</v>
      </c>
      <c r="E20" s="20" t="s">
        <v>68</v>
      </c>
      <c r="F20" s="22">
        <v>77.9</v>
      </c>
      <c r="G20" s="17">
        <v>74</v>
      </c>
      <c r="H20" s="17">
        <v>74</v>
      </c>
      <c r="I20" s="20">
        <v>20</v>
      </c>
      <c r="J20" s="20">
        <f t="shared" si="0"/>
        <v>1480</v>
      </c>
      <c r="K20" s="20">
        <f t="shared" si="1"/>
        <v>0</v>
      </c>
      <c r="L20" s="20">
        <f t="shared" si="2"/>
        <v>0</v>
      </c>
      <c r="M20" s="20"/>
    </row>
    <row r="21" spans="1:13" ht="11.25">
      <c r="A21" s="22">
        <v>1846</v>
      </c>
      <c r="B21" s="20" t="s">
        <v>69</v>
      </c>
      <c r="C21" s="20" t="s">
        <v>70</v>
      </c>
      <c r="D21" s="20" t="s">
        <v>15</v>
      </c>
      <c r="E21" s="20" t="s">
        <v>71</v>
      </c>
      <c r="F21" s="22">
        <v>9</v>
      </c>
      <c r="G21" s="17">
        <v>6.5</v>
      </c>
      <c r="H21" s="17">
        <v>6.8</v>
      </c>
      <c r="I21" s="20">
        <v>120</v>
      </c>
      <c r="J21" s="20">
        <f t="shared" si="0"/>
        <v>816</v>
      </c>
      <c r="K21" s="20">
        <f t="shared" si="1"/>
        <v>0.2999999999999998</v>
      </c>
      <c r="L21" s="20">
        <f t="shared" si="2"/>
        <v>35.99999999999998</v>
      </c>
      <c r="M21" s="20"/>
    </row>
    <row r="22" spans="1:13" ht="11.25">
      <c r="A22" s="22">
        <v>1800</v>
      </c>
      <c r="B22" s="20" t="s">
        <v>72</v>
      </c>
      <c r="C22" s="20" t="s">
        <v>73</v>
      </c>
      <c r="D22" s="20" t="s">
        <v>30</v>
      </c>
      <c r="E22" s="20" t="s">
        <v>74</v>
      </c>
      <c r="F22" s="22">
        <v>9</v>
      </c>
      <c r="G22" s="17">
        <v>6.3</v>
      </c>
      <c r="H22" s="17">
        <v>7.5</v>
      </c>
      <c r="I22" s="20">
        <v>30</v>
      </c>
      <c r="J22" s="20">
        <f t="shared" si="0"/>
        <v>225</v>
      </c>
      <c r="K22" s="20">
        <f t="shared" si="1"/>
        <v>1.2000000000000002</v>
      </c>
      <c r="L22" s="20">
        <f t="shared" si="2"/>
        <v>36.00000000000001</v>
      </c>
      <c r="M22" s="20"/>
    </row>
    <row r="23" spans="1:13" ht="11.25">
      <c r="A23" s="22">
        <v>55824</v>
      </c>
      <c r="B23" s="20" t="s">
        <v>75</v>
      </c>
      <c r="C23" s="20" t="s">
        <v>76</v>
      </c>
      <c r="D23" s="20" t="s">
        <v>15</v>
      </c>
      <c r="E23" s="20" t="s">
        <v>77</v>
      </c>
      <c r="F23" s="22">
        <v>6.5</v>
      </c>
      <c r="G23" s="17">
        <v>6.3</v>
      </c>
      <c r="H23" s="17">
        <v>6.5</v>
      </c>
      <c r="I23" s="20">
        <v>100</v>
      </c>
      <c r="J23" s="20">
        <f t="shared" si="0"/>
        <v>650</v>
      </c>
      <c r="K23" s="20">
        <f t="shared" si="1"/>
        <v>0.20000000000000018</v>
      </c>
      <c r="L23" s="20">
        <f t="shared" si="2"/>
        <v>20.000000000000018</v>
      </c>
      <c r="M23" s="20"/>
    </row>
    <row r="24" spans="1:13" ht="11.25">
      <c r="A24" s="22">
        <v>69810</v>
      </c>
      <c r="B24" s="20" t="s">
        <v>78</v>
      </c>
      <c r="C24" s="20" t="s">
        <v>79</v>
      </c>
      <c r="D24" s="20" t="s">
        <v>35</v>
      </c>
      <c r="E24" s="20" t="s">
        <v>80</v>
      </c>
      <c r="F24" s="22">
        <v>1.1</v>
      </c>
      <c r="G24" s="17">
        <v>0.55</v>
      </c>
      <c r="H24" s="17">
        <v>1</v>
      </c>
      <c r="I24" s="20">
        <v>300</v>
      </c>
      <c r="J24" s="20">
        <f t="shared" si="0"/>
        <v>300</v>
      </c>
      <c r="K24" s="20">
        <f t="shared" si="1"/>
        <v>0.44999999999999996</v>
      </c>
      <c r="L24" s="20">
        <f t="shared" si="2"/>
        <v>135</v>
      </c>
      <c r="M24" s="20"/>
    </row>
    <row r="25" spans="1:13" ht="11.25">
      <c r="A25" s="22">
        <v>10458</v>
      </c>
      <c r="B25" s="20" t="s">
        <v>81</v>
      </c>
      <c r="C25" s="20" t="s">
        <v>82</v>
      </c>
      <c r="D25" s="20" t="s">
        <v>15</v>
      </c>
      <c r="E25" s="20" t="s">
        <v>16</v>
      </c>
      <c r="F25" s="22">
        <v>27.2</v>
      </c>
      <c r="G25" s="17">
        <v>20.3</v>
      </c>
      <c r="H25" s="17">
        <v>24</v>
      </c>
      <c r="I25" s="20">
        <v>50</v>
      </c>
      <c r="J25" s="20">
        <f t="shared" si="0"/>
        <v>1200</v>
      </c>
      <c r="K25" s="20">
        <f t="shared" si="1"/>
        <v>3.6999999999999993</v>
      </c>
      <c r="L25" s="20">
        <f t="shared" si="2"/>
        <v>184.99999999999997</v>
      </c>
      <c r="M25" s="20"/>
    </row>
    <row r="26" spans="1:13" ht="11.25">
      <c r="A26" s="22">
        <v>17283</v>
      </c>
      <c r="B26" s="20" t="s">
        <v>83</v>
      </c>
      <c r="C26" s="20" t="s">
        <v>84</v>
      </c>
      <c r="D26" s="20" t="s">
        <v>15</v>
      </c>
      <c r="E26" s="20" t="s">
        <v>85</v>
      </c>
      <c r="F26" s="22">
        <v>8.2</v>
      </c>
      <c r="G26" s="17">
        <v>4.85</v>
      </c>
      <c r="H26" s="17">
        <v>5.8</v>
      </c>
      <c r="I26" s="20">
        <v>20</v>
      </c>
      <c r="J26" s="20">
        <f t="shared" si="0"/>
        <v>116</v>
      </c>
      <c r="K26" s="20">
        <f t="shared" si="1"/>
        <v>0.9500000000000002</v>
      </c>
      <c r="L26" s="20">
        <f t="shared" si="2"/>
        <v>19.000000000000004</v>
      </c>
      <c r="M26" s="20"/>
    </row>
    <row r="27" spans="1:13" ht="11.25">
      <c r="A27" s="22">
        <v>1692</v>
      </c>
      <c r="B27" s="20" t="s">
        <v>86</v>
      </c>
      <c r="C27" s="20" t="s">
        <v>87</v>
      </c>
      <c r="D27" s="20" t="s">
        <v>15</v>
      </c>
      <c r="E27" s="20" t="s">
        <v>88</v>
      </c>
      <c r="F27" s="22">
        <v>18.5</v>
      </c>
      <c r="G27" s="17">
        <v>13.5</v>
      </c>
      <c r="H27" s="17">
        <v>15.5</v>
      </c>
      <c r="I27" s="20">
        <v>20</v>
      </c>
      <c r="J27" s="20">
        <f t="shared" si="0"/>
        <v>310</v>
      </c>
      <c r="K27" s="20">
        <f t="shared" si="1"/>
        <v>2</v>
      </c>
      <c r="L27" s="20">
        <f t="shared" si="2"/>
        <v>40</v>
      </c>
      <c r="M27" s="20"/>
    </row>
    <row r="28" spans="1:13" ht="11.25">
      <c r="A28" s="22">
        <v>38632</v>
      </c>
      <c r="B28" s="20" t="s">
        <v>89</v>
      </c>
      <c r="C28" s="20" t="s">
        <v>90</v>
      </c>
      <c r="D28" s="20" t="s">
        <v>15</v>
      </c>
      <c r="E28" s="20" t="s">
        <v>91</v>
      </c>
      <c r="F28" s="22">
        <v>24.4</v>
      </c>
      <c r="G28" s="17">
        <v>20.5</v>
      </c>
      <c r="H28" s="17">
        <v>22.5</v>
      </c>
      <c r="I28" s="20">
        <v>20</v>
      </c>
      <c r="J28" s="20">
        <f t="shared" si="0"/>
        <v>450</v>
      </c>
      <c r="K28" s="20">
        <f t="shared" si="1"/>
        <v>2</v>
      </c>
      <c r="L28" s="20">
        <f t="shared" si="2"/>
        <v>40</v>
      </c>
      <c r="M28" s="20" t="s">
        <v>32</v>
      </c>
    </row>
    <row r="29" spans="1:13" ht="11.25">
      <c r="A29" s="22">
        <v>332</v>
      </c>
      <c r="B29" s="20" t="s">
        <v>92</v>
      </c>
      <c r="C29" s="20" t="s">
        <v>93</v>
      </c>
      <c r="D29" s="20" t="s">
        <v>30</v>
      </c>
      <c r="E29" s="20" t="s">
        <v>94</v>
      </c>
      <c r="F29" s="22">
        <v>1.6</v>
      </c>
      <c r="G29" s="17">
        <v>1.35</v>
      </c>
      <c r="H29" s="17">
        <v>1.4</v>
      </c>
      <c r="I29" s="20">
        <v>50</v>
      </c>
      <c r="J29" s="20">
        <f t="shared" si="0"/>
        <v>70</v>
      </c>
      <c r="K29" s="20">
        <f t="shared" si="1"/>
        <v>0.04999999999999982</v>
      </c>
      <c r="L29" s="20">
        <f t="shared" si="2"/>
        <v>2.499999999999991</v>
      </c>
      <c r="M29" s="20"/>
    </row>
    <row r="30" spans="1:13" ht="11.25">
      <c r="A30" s="22">
        <v>15307</v>
      </c>
      <c r="B30" s="20" t="s">
        <v>95</v>
      </c>
      <c r="C30" s="20" t="s">
        <v>96</v>
      </c>
      <c r="D30" s="20" t="s">
        <v>15</v>
      </c>
      <c r="E30" s="20" t="s">
        <v>16</v>
      </c>
      <c r="F30" s="22">
        <v>32.2</v>
      </c>
      <c r="G30" s="17">
        <v>26.3</v>
      </c>
      <c r="H30" s="17">
        <v>28.5</v>
      </c>
      <c r="I30" s="20">
        <v>50</v>
      </c>
      <c r="J30" s="20">
        <f t="shared" si="0"/>
        <v>1425</v>
      </c>
      <c r="K30" s="20">
        <f t="shared" si="1"/>
        <v>2.1999999999999993</v>
      </c>
      <c r="L30" s="20">
        <f t="shared" si="2"/>
        <v>109.99999999999997</v>
      </c>
      <c r="M30" s="20"/>
    </row>
    <row r="31" spans="1:13" ht="11.25">
      <c r="A31" s="22">
        <v>69805</v>
      </c>
      <c r="B31" s="20" t="s">
        <v>97</v>
      </c>
      <c r="C31" s="20" t="s">
        <v>98</v>
      </c>
      <c r="D31" s="20" t="s">
        <v>35</v>
      </c>
      <c r="E31" s="20" t="s">
        <v>80</v>
      </c>
      <c r="F31" s="22">
        <v>2.6</v>
      </c>
      <c r="G31" s="17">
        <v>1.2</v>
      </c>
      <c r="H31" s="17">
        <v>1.4</v>
      </c>
      <c r="I31" s="20">
        <v>30</v>
      </c>
      <c r="J31" s="20">
        <f t="shared" si="0"/>
        <v>42</v>
      </c>
      <c r="K31" s="20">
        <f t="shared" si="1"/>
        <v>0.19999999999999996</v>
      </c>
      <c r="L31" s="20">
        <f t="shared" si="2"/>
        <v>5.999999999999998</v>
      </c>
      <c r="M31" s="20"/>
    </row>
    <row r="32" spans="1:13" ht="11.25">
      <c r="A32" s="22">
        <v>16426</v>
      </c>
      <c r="B32" s="20" t="s">
        <v>99</v>
      </c>
      <c r="C32" s="20" t="s">
        <v>100</v>
      </c>
      <c r="D32" s="20" t="s">
        <v>15</v>
      </c>
      <c r="E32" s="20" t="s">
        <v>101</v>
      </c>
      <c r="F32" s="22">
        <v>24.3</v>
      </c>
      <c r="G32" s="17">
        <v>19.8</v>
      </c>
      <c r="H32" s="17">
        <v>21</v>
      </c>
      <c r="I32" s="20">
        <v>30</v>
      </c>
      <c r="J32" s="20">
        <f t="shared" si="0"/>
        <v>630</v>
      </c>
      <c r="K32" s="20">
        <f t="shared" si="1"/>
        <v>1.1999999999999993</v>
      </c>
      <c r="L32" s="20">
        <f t="shared" si="2"/>
        <v>35.99999999999998</v>
      </c>
      <c r="M32" s="20"/>
    </row>
    <row r="33" spans="1:13" ht="11.25">
      <c r="A33" s="22">
        <v>1636</v>
      </c>
      <c r="B33" s="20" t="s">
        <v>102</v>
      </c>
      <c r="C33" s="20" t="s">
        <v>103</v>
      </c>
      <c r="D33" s="20" t="s">
        <v>15</v>
      </c>
      <c r="E33" s="20" t="s">
        <v>104</v>
      </c>
      <c r="F33" s="22">
        <v>4.8</v>
      </c>
      <c r="G33" s="17">
        <v>3.45</v>
      </c>
      <c r="H33" s="17">
        <v>3.6</v>
      </c>
      <c r="I33" s="20">
        <v>30</v>
      </c>
      <c r="J33" s="20">
        <f t="shared" si="0"/>
        <v>108</v>
      </c>
      <c r="K33" s="20">
        <f t="shared" si="1"/>
        <v>0.1499999999999999</v>
      </c>
      <c r="L33" s="20">
        <f t="shared" si="2"/>
        <v>4.499999999999997</v>
      </c>
      <c r="M33" s="20"/>
    </row>
    <row r="34" spans="1:13" ht="11.25">
      <c r="A34" s="22">
        <v>99466</v>
      </c>
      <c r="B34" s="20" t="s">
        <v>105</v>
      </c>
      <c r="C34" s="20" t="s">
        <v>106</v>
      </c>
      <c r="D34" s="20" t="s">
        <v>30</v>
      </c>
      <c r="E34" s="20" t="s">
        <v>107</v>
      </c>
      <c r="F34" s="22">
        <v>2.5</v>
      </c>
      <c r="G34" s="17">
        <v>1.7</v>
      </c>
      <c r="H34" s="17">
        <v>1.8</v>
      </c>
      <c r="I34" s="20">
        <v>2</v>
      </c>
      <c r="J34" s="20">
        <f t="shared" si="0"/>
        <v>3.6</v>
      </c>
      <c r="K34" s="20">
        <f t="shared" si="1"/>
        <v>0.10000000000000009</v>
      </c>
      <c r="L34" s="20">
        <f t="shared" si="2"/>
        <v>0.20000000000000018</v>
      </c>
      <c r="M34" s="20" t="s">
        <v>32</v>
      </c>
    </row>
    <row r="35" spans="1:13" ht="11.25">
      <c r="A35" s="22">
        <v>47245</v>
      </c>
      <c r="B35" s="20" t="s">
        <v>108</v>
      </c>
      <c r="C35" s="20" t="s">
        <v>109</v>
      </c>
      <c r="D35" s="20" t="s">
        <v>15</v>
      </c>
      <c r="E35" s="20" t="s">
        <v>110</v>
      </c>
      <c r="F35" s="22">
        <v>28</v>
      </c>
      <c r="G35" s="17">
        <v>26.18</v>
      </c>
      <c r="H35" s="17">
        <v>28</v>
      </c>
      <c r="I35" s="20">
        <v>200</v>
      </c>
      <c r="J35" s="20">
        <f t="shared" si="0"/>
        <v>5600</v>
      </c>
      <c r="K35" s="20">
        <f t="shared" si="1"/>
        <v>1.8200000000000003</v>
      </c>
      <c r="L35" s="20">
        <f t="shared" si="2"/>
        <v>364.00000000000006</v>
      </c>
      <c r="M35" s="20"/>
    </row>
    <row r="36" spans="1:13" ht="11.25">
      <c r="A36" s="22">
        <v>1902</v>
      </c>
      <c r="B36" s="20" t="s">
        <v>111</v>
      </c>
      <c r="C36" s="20" t="s">
        <v>112</v>
      </c>
      <c r="D36" s="20" t="s">
        <v>30</v>
      </c>
      <c r="E36" s="20" t="s">
        <v>113</v>
      </c>
      <c r="F36" s="22">
        <v>1.5</v>
      </c>
      <c r="G36" s="17">
        <v>1.35</v>
      </c>
      <c r="H36" s="17">
        <v>1.4</v>
      </c>
      <c r="I36" s="20">
        <v>100</v>
      </c>
      <c r="J36" s="20">
        <f t="shared" si="0"/>
        <v>140</v>
      </c>
      <c r="K36" s="20">
        <f t="shared" si="1"/>
        <v>0.04999999999999982</v>
      </c>
      <c r="L36" s="20">
        <f t="shared" si="2"/>
        <v>4.999999999999982</v>
      </c>
      <c r="M36" s="20"/>
    </row>
    <row r="37" spans="1:14" ht="11.25">
      <c r="A37" s="22">
        <v>13668</v>
      </c>
      <c r="B37" s="20" t="s">
        <v>114</v>
      </c>
      <c r="C37" s="20" t="s">
        <v>115</v>
      </c>
      <c r="D37" s="20" t="s">
        <v>30</v>
      </c>
      <c r="E37" s="20" t="s">
        <v>116</v>
      </c>
      <c r="F37" s="22">
        <v>2</v>
      </c>
      <c r="G37" s="17">
        <v>1.5</v>
      </c>
      <c r="H37" s="17">
        <v>1.8</v>
      </c>
      <c r="I37" s="20">
        <v>20</v>
      </c>
      <c r="J37" s="20">
        <f t="shared" si="0"/>
        <v>36</v>
      </c>
      <c r="K37" s="20">
        <f t="shared" si="1"/>
        <v>0.30000000000000004</v>
      </c>
      <c r="L37" s="20">
        <f t="shared" si="2"/>
        <v>6.000000000000001</v>
      </c>
      <c r="M37" s="20" t="s">
        <v>32</v>
      </c>
      <c r="N37" s="16" t="s">
        <v>207</v>
      </c>
    </row>
    <row r="38" spans="1:13" ht="11.25">
      <c r="A38" s="22">
        <v>19608</v>
      </c>
      <c r="B38" s="20" t="s">
        <v>117</v>
      </c>
      <c r="C38" s="20" t="s">
        <v>118</v>
      </c>
      <c r="D38" s="20" t="s">
        <v>15</v>
      </c>
      <c r="E38" s="20" t="s">
        <v>119</v>
      </c>
      <c r="F38" s="22">
        <v>45.8</v>
      </c>
      <c r="G38" s="17">
        <v>38.5</v>
      </c>
      <c r="H38" s="17">
        <v>40.5</v>
      </c>
      <c r="I38" s="20">
        <v>50</v>
      </c>
      <c r="J38" s="20">
        <f t="shared" si="0"/>
        <v>2025</v>
      </c>
      <c r="K38" s="20">
        <f t="shared" si="1"/>
        <v>2</v>
      </c>
      <c r="L38" s="20">
        <f t="shared" si="2"/>
        <v>100</v>
      </c>
      <c r="M38" s="20"/>
    </row>
    <row r="39" spans="1:13" ht="11.25">
      <c r="A39" s="22">
        <v>56183</v>
      </c>
      <c r="B39" s="20" t="s">
        <v>120</v>
      </c>
      <c r="C39" s="20" t="s">
        <v>121</v>
      </c>
      <c r="D39" s="20" t="s">
        <v>30</v>
      </c>
      <c r="E39" s="20" t="s">
        <v>122</v>
      </c>
      <c r="F39" s="22">
        <v>16.5</v>
      </c>
      <c r="G39" s="17">
        <v>5.5</v>
      </c>
      <c r="H39" s="17">
        <v>11</v>
      </c>
      <c r="I39" s="20">
        <v>20</v>
      </c>
      <c r="J39" s="20">
        <f t="shared" si="0"/>
        <v>220</v>
      </c>
      <c r="K39" s="20">
        <f t="shared" si="1"/>
        <v>5.5</v>
      </c>
      <c r="L39" s="20">
        <f t="shared" si="2"/>
        <v>110</v>
      </c>
      <c r="M39" s="20"/>
    </row>
    <row r="40" spans="1:13" ht="11.25">
      <c r="A40" s="22">
        <v>17267</v>
      </c>
      <c r="B40" s="20" t="s">
        <v>123</v>
      </c>
      <c r="C40" s="20" t="s">
        <v>124</v>
      </c>
      <c r="D40" s="20" t="s">
        <v>15</v>
      </c>
      <c r="E40" s="20" t="s">
        <v>125</v>
      </c>
      <c r="F40" s="22">
        <v>79</v>
      </c>
      <c r="G40" s="17">
        <v>70.65</v>
      </c>
      <c r="H40" s="17">
        <v>72</v>
      </c>
      <c r="I40" s="20">
        <v>10</v>
      </c>
      <c r="J40" s="20">
        <f t="shared" si="0"/>
        <v>720</v>
      </c>
      <c r="K40" s="20">
        <f t="shared" si="1"/>
        <v>1.3499999999999943</v>
      </c>
      <c r="L40" s="20">
        <f t="shared" si="2"/>
        <v>13.499999999999943</v>
      </c>
      <c r="M40" s="20" t="s">
        <v>32</v>
      </c>
    </row>
    <row r="41" spans="1:13" ht="11.25">
      <c r="A41" s="22">
        <v>17364</v>
      </c>
      <c r="B41" s="20" t="s">
        <v>126</v>
      </c>
      <c r="C41" s="20" t="s">
        <v>127</v>
      </c>
      <c r="D41" s="20" t="s">
        <v>15</v>
      </c>
      <c r="E41" s="20" t="s">
        <v>128</v>
      </c>
      <c r="F41" s="22">
        <v>22.3</v>
      </c>
      <c r="G41" s="17">
        <v>19</v>
      </c>
      <c r="H41" s="17">
        <v>21</v>
      </c>
      <c r="I41" s="20">
        <v>10</v>
      </c>
      <c r="J41" s="20">
        <f t="shared" si="0"/>
        <v>210</v>
      </c>
      <c r="K41" s="20">
        <f t="shared" si="1"/>
        <v>2</v>
      </c>
      <c r="L41" s="20">
        <f t="shared" si="2"/>
        <v>20</v>
      </c>
      <c r="M41" s="20" t="s">
        <v>32</v>
      </c>
    </row>
    <row r="42" spans="1:13" ht="11.25">
      <c r="A42" s="20">
        <v>42765</v>
      </c>
      <c r="B42" s="20" t="s">
        <v>208</v>
      </c>
      <c r="C42" s="20" t="s">
        <v>209</v>
      </c>
      <c r="D42" s="20" t="s">
        <v>210</v>
      </c>
      <c r="E42" s="20" t="s">
        <v>211</v>
      </c>
      <c r="F42" s="20">
        <v>27.4</v>
      </c>
      <c r="G42" s="17">
        <v>23.2</v>
      </c>
      <c r="H42" s="17">
        <v>24.5</v>
      </c>
      <c r="I42" s="20">
        <v>60</v>
      </c>
      <c r="J42" s="20">
        <f t="shared" si="0"/>
        <v>1470</v>
      </c>
      <c r="K42" s="20">
        <f t="shared" si="1"/>
        <v>1.3000000000000007</v>
      </c>
      <c r="L42" s="20">
        <f t="shared" si="2"/>
        <v>78.00000000000004</v>
      </c>
      <c r="M42" s="20" t="s">
        <v>32</v>
      </c>
    </row>
    <row r="43" spans="1:13" ht="11.25">
      <c r="A43" s="20">
        <v>8074</v>
      </c>
      <c r="B43" s="20" t="s">
        <v>212</v>
      </c>
      <c r="C43" s="20" t="s">
        <v>213</v>
      </c>
      <c r="D43" s="20" t="s">
        <v>210</v>
      </c>
      <c r="E43" s="20" t="s">
        <v>214</v>
      </c>
      <c r="F43" s="20">
        <v>27.2</v>
      </c>
      <c r="G43" s="17">
        <v>24.07</v>
      </c>
      <c r="H43" s="17">
        <v>24.2</v>
      </c>
      <c r="I43" s="20">
        <v>20</v>
      </c>
      <c r="J43" s="20">
        <f t="shared" si="0"/>
        <v>484</v>
      </c>
      <c r="K43" s="20">
        <f t="shared" si="1"/>
        <v>0.129999999999999</v>
      </c>
      <c r="L43" s="20">
        <f t="shared" si="2"/>
        <v>2.59999999999998</v>
      </c>
      <c r="M43" s="20"/>
    </row>
    <row r="44" spans="1:13" ht="11.25">
      <c r="A44" s="20">
        <v>125563</v>
      </c>
      <c r="B44" s="20" t="s">
        <v>215</v>
      </c>
      <c r="C44" s="20" t="s">
        <v>216</v>
      </c>
      <c r="D44" s="20" t="s">
        <v>210</v>
      </c>
      <c r="E44" s="20" t="s">
        <v>217</v>
      </c>
      <c r="F44" s="20">
        <v>23.8</v>
      </c>
      <c r="G44" s="17">
        <v>18.36</v>
      </c>
      <c r="H44" s="17">
        <v>18.5</v>
      </c>
      <c r="I44" s="20">
        <v>50</v>
      </c>
      <c r="J44" s="20">
        <f t="shared" si="0"/>
        <v>925</v>
      </c>
      <c r="K44" s="20">
        <f t="shared" si="1"/>
        <v>0.14000000000000057</v>
      </c>
      <c r="L44" s="20">
        <f t="shared" si="2"/>
        <v>7.000000000000028</v>
      </c>
      <c r="M44" s="20"/>
    </row>
    <row r="45" spans="1:13" ht="11.25">
      <c r="A45" s="20">
        <v>50165</v>
      </c>
      <c r="B45" s="20" t="s">
        <v>218</v>
      </c>
      <c r="C45" s="20" t="s">
        <v>219</v>
      </c>
      <c r="D45" s="20" t="s">
        <v>210</v>
      </c>
      <c r="E45" s="20" t="s">
        <v>220</v>
      </c>
      <c r="F45" s="20">
        <v>33.3</v>
      </c>
      <c r="G45" s="17">
        <v>28.22</v>
      </c>
      <c r="H45" s="17">
        <v>30</v>
      </c>
      <c r="I45" s="20">
        <v>10</v>
      </c>
      <c r="J45" s="20">
        <f t="shared" si="0"/>
        <v>300</v>
      </c>
      <c r="K45" s="20">
        <f t="shared" si="1"/>
        <v>1.7800000000000011</v>
      </c>
      <c r="L45" s="20">
        <f>K45*I45</f>
        <v>17.80000000000001</v>
      </c>
      <c r="M45" s="20" t="s">
        <v>32</v>
      </c>
    </row>
    <row r="46" spans="1:13" ht="11.25">
      <c r="A46" s="20">
        <v>65919</v>
      </c>
      <c r="B46" s="20" t="s">
        <v>221</v>
      </c>
      <c r="C46" s="20" t="s">
        <v>222</v>
      </c>
      <c r="D46" s="20" t="s">
        <v>210</v>
      </c>
      <c r="E46" s="20" t="s">
        <v>223</v>
      </c>
      <c r="F46" s="20">
        <v>22.6</v>
      </c>
      <c r="G46" s="17">
        <v>16.2</v>
      </c>
      <c r="H46" s="17">
        <v>18</v>
      </c>
      <c r="I46" s="20">
        <v>50</v>
      </c>
      <c r="J46" s="20">
        <f t="shared" si="0"/>
        <v>900</v>
      </c>
      <c r="K46" s="20">
        <f t="shared" si="1"/>
        <v>1.8000000000000007</v>
      </c>
      <c r="L46" s="20">
        <f t="shared" si="2"/>
        <v>90.00000000000003</v>
      </c>
      <c r="M46" s="20" t="s">
        <v>32</v>
      </c>
    </row>
    <row r="47" spans="1:13" ht="11.25">
      <c r="A47" s="20">
        <v>17379</v>
      </c>
      <c r="B47" s="20" t="s">
        <v>224</v>
      </c>
      <c r="C47" s="20" t="s">
        <v>225</v>
      </c>
      <c r="D47" s="20" t="s">
        <v>210</v>
      </c>
      <c r="E47" s="20" t="s">
        <v>226</v>
      </c>
      <c r="F47" s="20">
        <v>67.9</v>
      </c>
      <c r="G47" s="17">
        <v>57.5</v>
      </c>
      <c r="H47" s="17">
        <v>59</v>
      </c>
      <c r="I47" s="20">
        <v>100</v>
      </c>
      <c r="J47" s="20">
        <f t="shared" si="0"/>
        <v>5900</v>
      </c>
      <c r="K47" s="20">
        <f t="shared" si="1"/>
        <v>1.5</v>
      </c>
      <c r="L47" s="20">
        <f t="shared" si="2"/>
        <v>150</v>
      </c>
      <c r="M47" s="20"/>
    </row>
    <row r="48" spans="1:13" ht="11.25">
      <c r="A48" s="20">
        <v>3527</v>
      </c>
      <c r="B48" s="20" t="s">
        <v>227</v>
      </c>
      <c r="C48" s="20" t="s">
        <v>228</v>
      </c>
      <c r="D48" s="20" t="s">
        <v>210</v>
      </c>
      <c r="E48" s="20" t="s">
        <v>229</v>
      </c>
      <c r="F48" s="20">
        <v>65</v>
      </c>
      <c r="G48" s="17">
        <v>58.55</v>
      </c>
      <c r="H48" s="17">
        <v>62</v>
      </c>
      <c r="I48" s="20">
        <v>100</v>
      </c>
      <c r="J48" s="20">
        <f t="shared" si="0"/>
        <v>6200</v>
      </c>
      <c r="K48" s="20">
        <f t="shared" si="1"/>
        <v>3.450000000000003</v>
      </c>
      <c r="L48" s="20">
        <f t="shared" si="2"/>
        <v>345.0000000000003</v>
      </c>
      <c r="M48" s="20"/>
    </row>
    <row r="49" spans="1:13" ht="11.25">
      <c r="A49" s="20">
        <v>248</v>
      </c>
      <c r="B49" s="20" t="s">
        <v>230</v>
      </c>
      <c r="C49" s="20" t="s">
        <v>231</v>
      </c>
      <c r="D49" s="20" t="s">
        <v>232</v>
      </c>
      <c r="E49" s="20" t="s">
        <v>233</v>
      </c>
      <c r="F49" s="20">
        <v>0.9</v>
      </c>
      <c r="G49" s="17">
        <v>0.6</v>
      </c>
      <c r="H49" s="17">
        <v>0.7</v>
      </c>
      <c r="I49" s="20">
        <v>50</v>
      </c>
      <c r="J49" s="20">
        <f t="shared" si="0"/>
        <v>35</v>
      </c>
      <c r="K49" s="20">
        <f t="shared" si="1"/>
        <v>0.09999999999999998</v>
      </c>
      <c r="L49" s="20">
        <f t="shared" si="2"/>
        <v>4.999999999999999</v>
      </c>
      <c r="M49" s="20"/>
    </row>
    <row r="50" spans="1:13" ht="11.25">
      <c r="A50" s="20">
        <v>250</v>
      </c>
      <c r="B50" s="20" t="s">
        <v>234</v>
      </c>
      <c r="C50" s="20" t="s">
        <v>235</v>
      </c>
      <c r="D50" s="20" t="s">
        <v>232</v>
      </c>
      <c r="E50" s="20" t="s">
        <v>233</v>
      </c>
      <c r="F50" s="20">
        <v>2</v>
      </c>
      <c r="G50" s="17">
        <v>1.65</v>
      </c>
      <c r="H50" s="17">
        <v>1.8</v>
      </c>
      <c r="I50" s="20">
        <v>50</v>
      </c>
      <c r="J50" s="20">
        <f t="shared" si="0"/>
        <v>90</v>
      </c>
      <c r="K50" s="20">
        <f t="shared" si="1"/>
        <v>0.15000000000000013</v>
      </c>
      <c r="L50" s="20">
        <f t="shared" si="2"/>
        <v>7.500000000000007</v>
      </c>
      <c r="M50" s="20"/>
    </row>
    <row r="51" spans="1:13" ht="11.25">
      <c r="A51" s="20">
        <v>9627</v>
      </c>
      <c r="B51" s="20" t="s">
        <v>236</v>
      </c>
      <c r="C51" s="20" t="s">
        <v>231</v>
      </c>
      <c r="D51" s="20" t="s">
        <v>232</v>
      </c>
      <c r="E51" s="20" t="s">
        <v>237</v>
      </c>
      <c r="F51" s="20">
        <v>1.1</v>
      </c>
      <c r="G51" s="17">
        <v>1.05</v>
      </c>
      <c r="H51" s="17">
        <v>1.1</v>
      </c>
      <c r="I51" s="20">
        <v>50</v>
      </c>
      <c r="J51" s="20">
        <f t="shared" si="0"/>
        <v>55.00000000000001</v>
      </c>
      <c r="K51" s="20">
        <f t="shared" si="1"/>
        <v>0.050000000000000044</v>
      </c>
      <c r="L51" s="20">
        <f t="shared" si="2"/>
        <v>2.500000000000002</v>
      </c>
      <c r="M51" s="20"/>
    </row>
    <row r="52" spans="1:13" ht="11.25">
      <c r="A52" s="20">
        <v>249</v>
      </c>
      <c r="B52" s="20" t="s">
        <v>238</v>
      </c>
      <c r="C52" s="20" t="s">
        <v>239</v>
      </c>
      <c r="D52" s="20" t="s">
        <v>232</v>
      </c>
      <c r="E52" s="20" t="s">
        <v>233</v>
      </c>
      <c r="F52" s="20">
        <v>1.5</v>
      </c>
      <c r="G52" s="17">
        <v>0.87</v>
      </c>
      <c r="H52" s="17">
        <v>1</v>
      </c>
      <c r="I52" s="20">
        <v>50</v>
      </c>
      <c r="J52" s="20">
        <f t="shared" si="0"/>
        <v>50</v>
      </c>
      <c r="K52" s="20">
        <f t="shared" si="1"/>
        <v>0.13</v>
      </c>
      <c r="L52" s="20">
        <f t="shared" si="2"/>
        <v>6.5</v>
      </c>
      <c r="M52" s="20"/>
    </row>
    <row r="53" spans="1:13" ht="11.25">
      <c r="A53" s="20">
        <v>234</v>
      </c>
      <c r="B53" s="20" t="s">
        <v>240</v>
      </c>
      <c r="C53" s="20" t="s">
        <v>241</v>
      </c>
      <c r="D53" s="20" t="s">
        <v>232</v>
      </c>
      <c r="E53" s="20" t="s">
        <v>242</v>
      </c>
      <c r="F53" s="20">
        <v>1.5</v>
      </c>
      <c r="G53" s="17">
        <v>1.37</v>
      </c>
      <c r="H53" s="17">
        <v>1.4</v>
      </c>
      <c r="I53" s="20">
        <v>20</v>
      </c>
      <c r="J53" s="20">
        <f t="shared" si="0"/>
        <v>28</v>
      </c>
      <c r="K53" s="20">
        <f t="shared" si="1"/>
        <v>0.029999999999999805</v>
      </c>
      <c r="L53" s="20">
        <f t="shared" si="2"/>
        <v>0.5999999999999961</v>
      </c>
      <c r="M53" s="20"/>
    </row>
    <row r="54" spans="1:13" ht="11.25">
      <c r="A54" s="20">
        <v>2078</v>
      </c>
      <c r="B54" s="20" t="s">
        <v>243</v>
      </c>
      <c r="C54" s="20" t="s">
        <v>244</v>
      </c>
      <c r="D54" s="20" t="s">
        <v>232</v>
      </c>
      <c r="E54" s="20" t="s">
        <v>237</v>
      </c>
      <c r="F54" s="20">
        <v>1.8</v>
      </c>
      <c r="G54" s="17">
        <v>1.4</v>
      </c>
      <c r="H54" s="17">
        <v>1.5</v>
      </c>
      <c r="I54" s="20">
        <v>50</v>
      </c>
      <c r="J54" s="20">
        <f t="shared" si="0"/>
        <v>75</v>
      </c>
      <c r="K54" s="20">
        <f t="shared" si="1"/>
        <v>0.10000000000000009</v>
      </c>
      <c r="L54" s="20">
        <f t="shared" si="2"/>
        <v>5.000000000000004</v>
      </c>
      <c r="M54" s="20"/>
    </row>
    <row r="55" spans="1:13" ht="11.25">
      <c r="A55" s="20">
        <v>2266</v>
      </c>
      <c r="B55" s="20" t="s">
        <v>245</v>
      </c>
      <c r="C55" s="20" t="s">
        <v>235</v>
      </c>
      <c r="D55" s="20" t="s">
        <v>232</v>
      </c>
      <c r="E55" s="20" t="s">
        <v>246</v>
      </c>
      <c r="F55" s="20">
        <v>2.8</v>
      </c>
      <c r="G55" s="17">
        <v>2.5</v>
      </c>
      <c r="H55" s="17">
        <v>2.6</v>
      </c>
      <c r="I55" s="20">
        <v>20</v>
      </c>
      <c r="J55" s="20">
        <f t="shared" si="0"/>
        <v>52</v>
      </c>
      <c r="K55" s="20">
        <f t="shared" si="1"/>
        <v>0.10000000000000009</v>
      </c>
      <c r="L55" s="20">
        <f t="shared" si="2"/>
        <v>2.0000000000000018</v>
      </c>
      <c r="M55" s="20"/>
    </row>
    <row r="56" spans="1:13" ht="11.25">
      <c r="A56" s="20">
        <v>482</v>
      </c>
      <c r="B56" s="20" t="s">
        <v>247</v>
      </c>
      <c r="C56" s="20" t="s">
        <v>231</v>
      </c>
      <c r="D56" s="20" t="s">
        <v>232</v>
      </c>
      <c r="E56" s="20" t="s">
        <v>248</v>
      </c>
      <c r="F56" s="20">
        <v>3.7</v>
      </c>
      <c r="G56" s="17">
        <v>3.65</v>
      </c>
      <c r="H56" s="17">
        <v>3.7</v>
      </c>
      <c r="I56" s="20">
        <v>30</v>
      </c>
      <c r="J56" s="20">
        <f t="shared" si="0"/>
        <v>111</v>
      </c>
      <c r="K56" s="20">
        <f t="shared" si="1"/>
        <v>0.050000000000000266</v>
      </c>
      <c r="L56" s="20">
        <f t="shared" si="2"/>
        <v>1.500000000000008</v>
      </c>
      <c r="M56" s="20"/>
    </row>
    <row r="57" spans="1:13" ht="11.25">
      <c r="A57" s="20">
        <v>578</v>
      </c>
      <c r="B57" s="20" t="s">
        <v>249</v>
      </c>
      <c r="C57" s="20" t="s">
        <v>250</v>
      </c>
      <c r="D57" s="20" t="s">
        <v>232</v>
      </c>
      <c r="E57" s="20" t="s">
        <v>251</v>
      </c>
      <c r="F57" s="20">
        <v>1.3</v>
      </c>
      <c r="G57" s="17">
        <v>0.78</v>
      </c>
      <c r="H57" s="17">
        <v>1.2</v>
      </c>
      <c r="I57" s="20">
        <v>20</v>
      </c>
      <c r="J57" s="20">
        <f t="shared" si="0"/>
        <v>24</v>
      </c>
      <c r="K57" s="20">
        <f t="shared" si="1"/>
        <v>0.41999999999999993</v>
      </c>
      <c r="L57" s="20">
        <f t="shared" si="2"/>
        <v>8.399999999999999</v>
      </c>
      <c r="M57" s="20"/>
    </row>
    <row r="58" spans="1:13" ht="11.25">
      <c r="A58" s="20">
        <v>565</v>
      </c>
      <c r="B58" s="20" t="s">
        <v>252</v>
      </c>
      <c r="C58" s="20" t="s">
        <v>250</v>
      </c>
      <c r="D58" s="20" t="s">
        <v>232</v>
      </c>
      <c r="E58" s="20" t="s">
        <v>233</v>
      </c>
      <c r="F58" s="20">
        <v>2.8</v>
      </c>
      <c r="G58" s="17">
        <v>1.95</v>
      </c>
      <c r="H58" s="17">
        <v>2.2</v>
      </c>
      <c r="I58" s="20">
        <v>10</v>
      </c>
      <c r="J58" s="20">
        <f t="shared" si="0"/>
        <v>22</v>
      </c>
      <c r="K58" s="20">
        <f t="shared" si="1"/>
        <v>0.2500000000000002</v>
      </c>
      <c r="L58" s="20">
        <f t="shared" si="2"/>
        <v>2.500000000000002</v>
      </c>
      <c r="M58" s="20"/>
    </row>
    <row r="59" spans="1:13" ht="11.25">
      <c r="A59" s="20">
        <v>49850</v>
      </c>
      <c r="B59" s="20" t="s">
        <v>253</v>
      </c>
      <c r="C59" s="20" t="s">
        <v>254</v>
      </c>
      <c r="D59" s="20" t="s">
        <v>210</v>
      </c>
      <c r="E59" s="20" t="s">
        <v>255</v>
      </c>
      <c r="F59" s="20">
        <v>28.5</v>
      </c>
      <c r="G59" s="17">
        <v>24.32</v>
      </c>
      <c r="H59" s="17">
        <v>26</v>
      </c>
      <c r="I59" s="20">
        <v>150</v>
      </c>
      <c r="J59" s="20">
        <f t="shared" si="0"/>
        <v>3900</v>
      </c>
      <c r="K59" s="20">
        <f t="shared" si="1"/>
        <v>1.6799999999999997</v>
      </c>
      <c r="L59" s="20">
        <f t="shared" si="2"/>
        <v>251.99999999999994</v>
      </c>
      <c r="M59" s="20"/>
    </row>
    <row r="60" spans="1:13" ht="11.25">
      <c r="A60" s="20">
        <v>36348</v>
      </c>
      <c r="B60" s="20" t="s">
        <v>256</v>
      </c>
      <c r="C60" s="20" t="s">
        <v>257</v>
      </c>
      <c r="D60" s="20" t="s">
        <v>232</v>
      </c>
      <c r="E60" s="20" t="s">
        <v>258</v>
      </c>
      <c r="F60" s="20">
        <v>32</v>
      </c>
      <c r="G60" s="17">
        <v>23.5</v>
      </c>
      <c r="H60" s="17">
        <v>24.5</v>
      </c>
      <c r="I60" s="20">
        <v>50</v>
      </c>
      <c r="J60" s="20">
        <f t="shared" si="0"/>
        <v>1225</v>
      </c>
      <c r="K60" s="20">
        <f t="shared" si="1"/>
        <v>1</v>
      </c>
      <c r="L60" s="20">
        <f t="shared" si="2"/>
        <v>50</v>
      </c>
      <c r="M60" s="20"/>
    </row>
    <row r="61" spans="1:13" ht="11.25">
      <c r="A61" s="20">
        <v>16634</v>
      </c>
      <c r="B61" s="20" t="s">
        <v>259</v>
      </c>
      <c r="C61" s="20" t="s">
        <v>260</v>
      </c>
      <c r="D61" s="20" t="s">
        <v>210</v>
      </c>
      <c r="E61" s="20" t="s">
        <v>261</v>
      </c>
      <c r="F61" s="20">
        <v>46.9</v>
      </c>
      <c r="G61" s="17">
        <v>43</v>
      </c>
      <c r="H61" s="17">
        <v>44.5</v>
      </c>
      <c r="I61" s="20">
        <v>100</v>
      </c>
      <c r="J61" s="20">
        <f t="shared" si="0"/>
        <v>4450</v>
      </c>
      <c r="K61" s="20">
        <f t="shared" si="1"/>
        <v>1.5</v>
      </c>
      <c r="L61" s="20">
        <f t="shared" si="2"/>
        <v>150</v>
      </c>
      <c r="M61" s="20"/>
    </row>
    <row r="62" spans="1:13" ht="11.25">
      <c r="A62" s="20">
        <v>136140</v>
      </c>
      <c r="B62" s="20" t="s">
        <v>262</v>
      </c>
      <c r="C62" s="20" t="s">
        <v>263</v>
      </c>
      <c r="D62" s="20" t="s">
        <v>210</v>
      </c>
      <c r="E62" s="20" t="s">
        <v>264</v>
      </c>
      <c r="F62" s="20">
        <v>29</v>
      </c>
      <c r="G62" s="17">
        <v>11.3</v>
      </c>
      <c r="H62" s="17">
        <v>15</v>
      </c>
      <c r="I62" s="20">
        <v>20</v>
      </c>
      <c r="J62" s="20">
        <f t="shared" si="0"/>
        <v>300</v>
      </c>
      <c r="K62" s="20">
        <f t="shared" si="1"/>
        <v>3.6999999999999993</v>
      </c>
      <c r="L62" s="20">
        <f t="shared" si="2"/>
        <v>73.99999999999999</v>
      </c>
      <c r="M62" s="20"/>
    </row>
    <row r="63" spans="1:13" ht="11.25">
      <c r="A63" s="20"/>
      <c r="B63" s="20" t="s">
        <v>265</v>
      </c>
      <c r="C63" s="20" t="s">
        <v>266</v>
      </c>
      <c r="D63" s="20" t="s">
        <v>210</v>
      </c>
      <c r="E63" s="20" t="s">
        <v>267</v>
      </c>
      <c r="F63" s="20"/>
      <c r="G63" s="17">
        <v>37.5</v>
      </c>
      <c r="H63" s="17">
        <v>40</v>
      </c>
      <c r="I63" s="20">
        <v>500</v>
      </c>
      <c r="J63" s="20">
        <f t="shared" si="0"/>
        <v>20000</v>
      </c>
      <c r="K63" s="20">
        <f t="shared" si="1"/>
        <v>2.5</v>
      </c>
      <c r="L63" s="20">
        <f>SUM(L2:L62)</f>
        <v>3591.2000000000016</v>
      </c>
      <c r="M63" s="20" t="s">
        <v>32</v>
      </c>
    </row>
    <row r="64" spans="1:13" ht="11.25">
      <c r="A64" s="20">
        <v>104452</v>
      </c>
      <c r="B64" s="20" t="s">
        <v>202</v>
      </c>
      <c r="C64" s="20" t="s">
        <v>203</v>
      </c>
      <c r="D64" s="20" t="s">
        <v>15</v>
      </c>
      <c r="E64" s="20" t="s">
        <v>204</v>
      </c>
      <c r="F64" s="20">
        <v>25.5</v>
      </c>
      <c r="G64" s="20">
        <v>8.5</v>
      </c>
      <c r="H64" s="19">
        <v>15</v>
      </c>
      <c r="I64" s="20">
        <v>0</v>
      </c>
      <c r="J64" s="20">
        <f t="shared" si="0"/>
        <v>0</v>
      </c>
      <c r="K64" s="20">
        <f t="shared" si="1"/>
        <v>6.5</v>
      </c>
      <c r="L64" s="20">
        <v>0</v>
      </c>
      <c r="M64" s="20"/>
    </row>
    <row r="65" spans="1:13" ht="11.25">
      <c r="A65" s="20" t="s">
        <v>299</v>
      </c>
      <c r="B65" s="20"/>
      <c r="C65" s="20"/>
      <c r="D65" s="20"/>
      <c r="E65" s="20"/>
      <c r="F65" s="20"/>
      <c r="G65" s="17"/>
      <c r="H65" s="17"/>
      <c r="I65" s="20"/>
      <c r="J65" s="20">
        <f>SUM(J2:J64)</f>
        <v>97578.6</v>
      </c>
      <c r="K65" s="20"/>
      <c r="L65" s="20">
        <f>SUM(L2:L64)</f>
        <v>7182.400000000003</v>
      </c>
      <c r="M65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G22" sqref="G22"/>
    </sheetView>
  </sheetViews>
  <sheetFormatPr defaultColWidth="9.00390625" defaultRowHeight="14.25"/>
  <cols>
    <col min="1" max="1" width="9.00390625" style="1" customWidth="1"/>
    <col min="2" max="2" width="30.75390625" style="1" customWidth="1"/>
    <col min="3" max="3" width="14.125" style="1" customWidth="1"/>
    <col min="4" max="4" width="4.00390625" style="1" customWidth="1"/>
    <col min="5" max="5" width="19.125" style="1" customWidth="1"/>
    <col min="6" max="6" width="7.125" style="1" customWidth="1"/>
    <col min="7" max="7" width="11.375" style="2" customWidth="1"/>
    <col min="8" max="11" width="10.875" style="3" customWidth="1"/>
    <col min="12" max="12" width="11.625" style="1" customWidth="1"/>
    <col min="13" max="13" width="8.50390625" style="1" customWidth="1"/>
    <col min="14" max="15" width="12.625" style="1" bestFit="1" customWidth="1"/>
    <col min="16" max="16" width="11.50390625" style="1" customWidth="1"/>
    <col min="17" max="17" width="14.75390625" style="1" customWidth="1"/>
    <col min="18" max="16384" width="9.00390625" style="1" customWidth="1"/>
  </cols>
  <sheetData>
    <row r="1" spans="1:16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201</v>
      </c>
      <c r="J1" s="6"/>
      <c r="K1" s="6" t="s">
        <v>200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</row>
    <row r="2" spans="1:16" ht="14.25">
      <c r="A2" s="7">
        <v>2012</v>
      </c>
      <c r="B2" s="8" t="s">
        <v>13</v>
      </c>
      <c r="C2" s="8" t="s">
        <v>14</v>
      </c>
      <c r="D2" s="8" t="s">
        <v>15</v>
      </c>
      <c r="E2" s="8" t="s">
        <v>16</v>
      </c>
      <c r="F2" s="7">
        <v>68</v>
      </c>
      <c r="G2" s="5">
        <v>61.06</v>
      </c>
      <c r="H2" s="6">
        <v>58</v>
      </c>
      <c r="I2" s="6">
        <f>K2-H2</f>
        <v>6.1129999999999995</v>
      </c>
      <c r="J2" s="6">
        <v>62</v>
      </c>
      <c r="K2" s="6">
        <f>G2*1.05</f>
        <v>64.113</v>
      </c>
      <c r="L2" s="8">
        <v>150</v>
      </c>
      <c r="M2" s="8">
        <f>L2*H2</f>
        <v>8700</v>
      </c>
      <c r="N2" s="8">
        <f>H2-G2</f>
        <v>-3.0600000000000023</v>
      </c>
      <c r="O2" s="8">
        <f>N2*L2</f>
        <v>-459.00000000000034</v>
      </c>
      <c r="P2" s="8"/>
    </row>
    <row r="3" spans="1:16" ht="14.25">
      <c r="A3" s="7">
        <v>3564</v>
      </c>
      <c r="B3" s="8" t="s">
        <v>17</v>
      </c>
      <c r="C3" s="8" t="s">
        <v>18</v>
      </c>
      <c r="D3" s="8" t="s">
        <v>15</v>
      </c>
      <c r="E3" s="8" t="s">
        <v>19</v>
      </c>
      <c r="F3" s="7">
        <v>22.5</v>
      </c>
      <c r="G3" s="5">
        <v>22.59</v>
      </c>
      <c r="H3" s="6">
        <v>22.5</v>
      </c>
      <c r="I3" s="6">
        <f aca="true" t="shared" si="0" ref="I3:I62">K3-H3</f>
        <v>1.2195</v>
      </c>
      <c r="J3" s="6"/>
      <c r="K3" s="6">
        <f aca="true" t="shared" si="1" ref="K3:K62">G3*1.05</f>
        <v>23.7195</v>
      </c>
      <c r="L3" s="8">
        <v>50</v>
      </c>
      <c r="M3" s="8">
        <f aca="true" t="shared" si="2" ref="M3:M62">L3*H3</f>
        <v>1125</v>
      </c>
      <c r="N3" s="8">
        <f aca="true" t="shared" si="3" ref="N3:N60">H3-G3</f>
        <v>-0.08999999999999986</v>
      </c>
      <c r="O3" s="8">
        <f aca="true" t="shared" si="4" ref="O3:O62">N3*L3</f>
        <v>-4.499999999999993</v>
      </c>
      <c r="P3" s="8"/>
    </row>
    <row r="4" spans="1:16" ht="14.25">
      <c r="A4" s="7">
        <v>2025</v>
      </c>
      <c r="B4" s="8" t="s">
        <v>17</v>
      </c>
      <c r="C4" s="8" t="s">
        <v>20</v>
      </c>
      <c r="D4" s="8" t="s">
        <v>15</v>
      </c>
      <c r="E4" s="8" t="s">
        <v>19</v>
      </c>
      <c r="F4" s="7">
        <v>32.7</v>
      </c>
      <c r="G4" s="5">
        <v>32.4</v>
      </c>
      <c r="H4" s="6">
        <v>32.5</v>
      </c>
      <c r="I4" s="6">
        <f t="shared" si="0"/>
        <v>1.5200000000000031</v>
      </c>
      <c r="J4" s="6"/>
      <c r="K4" s="6">
        <f t="shared" si="1"/>
        <v>34.02</v>
      </c>
      <c r="L4" s="8">
        <v>50</v>
      </c>
      <c r="M4" s="8">
        <f t="shared" si="2"/>
        <v>1625</v>
      </c>
      <c r="N4" s="8">
        <f t="shared" si="3"/>
        <v>0.10000000000000142</v>
      </c>
      <c r="O4" s="8">
        <f t="shared" si="4"/>
        <v>5.000000000000071</v>
      </c>
      <c r="P4" s="8"/>
    </row>
    <row r="5" spans="1:16" ht="14.25">
      <c r="A5" s="7">
        <v>27689</v>
      </c>
      <c r="B5" s="8" t="s">
        <v>21</v>
      </c>
      <c r="C5" s="8" t="s">
        <v>22</v>
      </c>
      <c r="D5" s="8" t="s">
        <v>15</v>
      </c>
      <c r="E5" s="8" t="s">
        <v>23</v>
      </c>
      <c r="F5" s="7">
        <v>22.4</v>
      </c>
      <c r="G5" s="5">
        <v>22.8</v>
      </c>
      <c r="H5" s="6">
        <v>22.4</v>
      </c>
      <c r="I5" s="6">
        <f t="shared" si="0"/>
        <v>1.5400000000000027</v>
      </c>
      <c r="J5" s="6"/>
      <c r="K5" s="6">
        <f t="shared" si="1"/>
        <v>23.94</v>
      </c>
      <c r="L5" s="8">
        <v>50</v>
      </c>
      <c r="M5" s="8">
        <f t="shared" si="2"/>
        <v>1120</v>
      </c>
      <c r="N5" s="8">
        <f t="shared" si="3"/>
        <v>-0.40000000000000213</v>
      </c>
      <c r="O5" s="8">
        <f t="shared" si="4"/>
        <v>-20.000000000000107</v>
      </c>
      <c r="P5" s="8"/>
    </row>
    <row r="6" spans="1:16" ht="14.25">
      <c r="A6" s="7">
        <v>15308</v>
      </c>
      <c r="B6" s="8" t="s">
        <v>24</v>
      </c>
      <c r="C6" s="8" t="s">
        <v>25</v>
      </c>
      <c r="D6" s="8" t="s">
        <v>15</v>
      </c>
      <c r="E6" s="8" t="s">
        <v>16</v>
      </c>
      <c r="F6" s="7">
        <v>31.2</v>
      </c>
      <c r="G6" s="5">
        <v>29.5</v>
      </c>
      <c r="H6" s="6">
        <v>29.5</v>
      </c>
      <c r="I6" s="6">
        <f t="shared" si="0"/>
        <v>1.4750000000000014</v>
      </c>
      <c r="J6" s="6"/>
      <c r="K6" s="6">
        <f t="shared" si="1"/>
        <v>30.975</v>
      </c>
      <c r="L6" s="8">
        <v>100</v>
      </c>
      <c r="M6" s="8">
        <f t="shared" si="2"/>
        <v>2950</v>
      </c>
      <c r="N6" s="8">
        <f t="shared" si="3"/>
        <v>0</v>
      </c>
      <c r="O6" s="8">
        <f t="shared" si="4"/>
        <v>0</v>
      </c>
      <c r="P6" s="8"/>
    </row>
    <row r="7" spans="1:16" ht="14.25">
      <c r="A7" s="7">
        <v>45512</v>
      </c>
      <c r="B7" s="8" t="s">
        <v>26</v>
      </c>
      <c r="C7" s="8" t="s">
        <v>27</v>
      </c>
      <c r="D7" s="8" t="s">
        <v>15</v>
      </c>
      <c r="E7" s="8" t="s">
        <v>19</v>
      </c>
      <c r="F7" s="7">
        <v>179</v>
      </c>
      <c r="G7" s="5">
        <v>166.17</v>
      </c>
      <c r="H7" s="15">
        <v>170</v>
      </c>
      <c r="I7" s="6">
        <f t="shared" si="0"/>
        <v>4.478499999999997</v>
      </c>
      <c r="J7" s="6"/>
      <c r="K7" s="6">
        <f t="shared" si="1"/>
        <v>174.4785</v>
      </c>
      <c r="L7" s="8">
        <v>50</v>
      </c>
      <c r="M7" s="8">
        <f t="shared" si="2"/>
        <v>8500</v>
      </c>
      <c r="N7" s="8">
        <f t="shared" si="3"/>
        <v>3.8300000000000125</v>
      </c>
      <c r="O7" s="8">
        <f t="shared" si="4"/>
        <v>191.50000000000063</v>
      </c>
      <c r="P7" s="8"/>
    </row>
    <row r="8" spans="1:17" ht="14.25">
      <c r="A8" s="7">
        <v>869</v>
      </c>
      <c r="B8" s="8" t="s">
        <v>28</v>
      </c>
      <c r="C8" s="8" t="s">
        <v>29</v>
      </c>
      <c r="D8" s="8" t="s">
        <v>30</v>
      </c>
      <c r="E8" s="8" t="s">
        <v>31</v>
      </c>
      <c r="F8" s="7">
        <v>3.8</v>
      </c>
      <c r="G8" s="5">
        <v>3</v>
      </c>
      <c r="H8" s="6">
        <v>3.5</v>
      </c>
      <c r="I8" s="6">
        <f t="shared" si="0"/>
        <v>-0.34999999999999964</v>
      </c>
      <c r="J8" s="6"/>
      <c r="K8" s="6">
        <f t="shared" si="1"/>
        <v>3.1500000000000004</v>
      </c>
      <c r="L8" s="8">
        <v>30</v>
      </c>
      <c r="M8" s="8">
        <f t="shared" si="2"/>
        <v>105</v>
      </c>
      <c r="N8" s="8">
        <f t="shared" si="3"/>
        <v>0.5</v>
      </c>
      <c r="O8" s="8">
        <f t="shared" si="4"/>
        <v>15</v>
      </c>
      <c r="P8" s="8" t="s">
        <v>32</v>
      </c>
      <c r="Q8" s="1" t="s">
        <v>194</v>
      </c>
    </row>
    <row r="9" spans="1:16" ht="14.25">
      <c r="A9" s="7">
        <v>35782</v>
      </c>
      <c r="B9" s="8" t="s">
        <v>33</v>
      </c>
      <c r="C9" s="8" t="s">
        <v>34</v>
      </c>
      <c r="D9" s="8" t="s">
        <v>35</v>
      </c>
      <c r="E9" s="8" t="s">
        <v>36</v>
      </c>
      <c r="F9" s="7">
        <v>43.5</v>
      </c>
      <c r="G9" s="5">
        <v>33.7</v>
      </c>
      <c r="H9" s="6">
        <v>39</v>
      </c>
      <c r="I9" s="6">
        <f t="shared" si="0"/>
        <v>-3.614999999999995</v>
      </c>
      <c r="J9" s="6"/>
      <c r="K9" s="6">
        <f t="shared" si="1"/>
        <v>35.385000000000005</v>
      </c>
      <c r="L9" s="8">
        <v>30</v>
      </c>
      <c r="M9" s="8">
        <f t="shared" si="2"/>
        <v>1170</v>
      </c>
      <c r="N9" s="8">
        <f t="shared" si="3"/>
        <v>5.299999999999997</v>
      </c>
      <c r="O9" s="8">
        <f t="shared" si="4"/>
        <v>158.99999999999991</v>
      </c>
      <c r="P9" s="8"/>
    </row>
    <row r="10" spans="1:16" ht="14.25">
      <c r="A10" s="7">
        <v>22944</v>
      </c>
      <c r="B10" s="8" t="s">
        <v>37</v>
      </c>
      <c r="C10" s="8" t="s">
        <v>38</v>
      </c>
      <c r="D10" s="8" t="s">
        <v>15</v>
      </c>
      <c r="E10" s="8" t="s">
        <v>39</v>
      </c>
      <c r="F10" s="7">
        <v>80</v>
      </c>
      <c r="G10" s="5">
        <v>71.49</v>
      </c>
      <c r="H10" s="6">
        <v>74</v>
      </c>
      <c r="I10" s="6">
        <f t="shared" si="0"/>
        <v>1.0644999999999953</v>
      </c>
      <c r="J10" s="6"/>
      <c r="K10" s="6">
        <f t="shared" si="1"/>
        <v>75.0645</v>
      </c>
      <c r="L10" s="8">
        <v>10</v>
      </c>
      <c r="M10" s="8">
        <f t="shared" si="2"/>
        <v>740</v>
      </c>
      <c r="N10" s="8">
        <f t="shared" si="3"/>
        <v>2.510000000000005</v>
      </c>
      <c r="O10" s="8">
        <f t="shared" si="4"/>
        <v>25.10000000000005</v>
      </c>
      <c r="P10" s="8"/>
    </row>
    <row r="11" spans="1:16" ht="14.25">
      <c r="A11" s="7">
        <v>17313</v>
      </c>
      <c r="B11" s="8" t="s">
        <v>40</v>
      </c>
      <c r="C11" s="8" t="s">
        <v>41</v>
      </c>
      <c r="D11" s="8" t="s">
        <v>15</v>
      </c>
      <c r="E11" s="8" t="s">
        <v>42</v>
      </c>
      <c r="F11" s="7">
        <v>61</v>
      </c>
      <c r="G11" s="5">
        <v>60.03</v>
      </c>
      <c r="H11" s="6">
        <v>60.5</v>
      </c>
      <c r="I11" s="6">
        <f t="shared" si="0"/>
        <v>2.531500000000001</v>
      </c>
      <c r="J11" s="6"/>
      <c r="K11" s="6">
        <f t="shared" si="1"/>
        <v>63.0315</v>
      </c>
      <c r="L11" s="8">
        <v>30</v>
      </c>
      <c r="M11" s="8">
        <f t="shared" si="2"/>
        <v>1815</v>
      </c>
      <c r="N11" s="8">
        <f t="shared" si="3"/>
        <v>0.46999999999999886</v>
      </c>
      <c r="O11" s="8">
        <f t="shared" si="4"/>
        <v>14.099999999999966</v>
      </c>
      <c r="P11" s="8"/>
    </row>
    <row r="12" spans="1:16" ht="14.25">
      <c r="A12" s="7">
        <v>91</v>
      </c>
      <c r="B12" s="8" t="s">
        <v>43</v>
      </c>
      <c r="C12" s="8" t="s">
        <v>44</v>
      </c>
      <c r="D12" s="8" t="s">
        <v>15</v>
      </c>
      <c r="E12" s="8" t="s">
        <v>45</v>
      </c>
      <c r="F12" s="7">
        <v>17</v>
      </c>
      <c r="G12" s="5">
        <v>13.191388888888888</v>
      </c>
      <c r="H12" s="6">
        <v>15</v>
      </c>
      <c r="I12" s="6">
        <f t="shared" si="0"/>
        <v>-1.1490416666666672</v>
      </c>
      <c r="J12" s="6"/>
      <c r="K12" s="6">
        <f t="shared" si="1"/>
        <v>13.850958333333333</v>
      </c>
      <c r="L12" s="8">
        <v>50</v>
      </c>
      <c r="M12" s="8">
        <f t="shared" si="2"/>
        <v>750</v>
      </c>
      <c r="N12" s="8">
        <f t="shared" si="3"/>
        <v>1.8086111111111123</v>
      </c>
      <c r="O12" s="8">
        <f t="shared" si="4"/>
        <v>90.43055555555561</v>
      </c>
      <c r="P12" s="8"/>
    </row>
    <row r="13" spans="1:16" ht="14.25">
      <c r="A13" s="7">
        <v>16372</v>
      </c>
      <c r="B13" s="8" t="s">
        <v>46</v>
      </c>
      <c r="C13" s="8" t="s">
        <v>47</v>
      </c>
      <c r="D13" s="8" t="s">
        <v>15</v>
      </c>
      <c r="E13" s="8" t="s">
        <v>48</v>
      </c>
      <c r="F13" s="7">
        <v>7</v>
      </c>
      <c r="G13" s="5">
        <v>4.794117647058823</v>
      </c>
      <c r="H13" s="6">
        <v>6</v>
      </c>
      <c r="I13" s="6">
        <f t="shared" si="0"/>
        <v>-0.966176470588235</v>
      </c>
      <c r="J13" s="6"/>
      <c r="K13" s="6">
        <f t="shared" si="1"/>
        <v>5.033823529411765</v>
      </c>
      <c r="L13" s="8">
        <v>20</v>
      </c>
      <c r="M13" s="8">
        <f t="shared" si="2"/>
        <v>120</v>
      </c>
      <c r="N13" s="8">
        <f t="shared" si="3"/>
        <v>1.2058823529411766</v>
      </c>
      <c r="O13" s="8">
        <f t="shared" si="4"/>
        <v>24.117647058823533</v>
      </c>
      <c r="P13" s="8"/>
    </row>
    <row r="14" spans="1:16" ht="14.25">
      <c r="A14" s="7">
        <v>30339</v>
      </c>
      <c r="B14" s="8" t="s">
        <v>49</v>
      </c>
      <c r="C14" s="8" t="s">
        <v>50</v>
      </c>
      <c r="D14" s="8" t="s">
        <v>15</v>
      </c>
      <c r="E14" s="8" t="s">
        <v>19</v>
      </c>
      <c r="F14" s="7">
        <v>24.3</v>
      </c>
      <c r="G14" s="5">
        <v>21.1</v>
      </c>
      <c r="H14" s="6">
        <v>22.5</v>
      </c>
      <c r="I14" s="6">
        <f t="shared" si="0"/>
        <v>-0.34499999999999886</v>
      </c>
      <c r="J14" s="6"/>
      <c r="K14" s="6">
        <f t="shared" si="1"/>
        <v>22.155</v>
      </c>
      <c r="L14" s="8">
        <v>50</v>
      </c>
      <c r="M14" s="8">
        <f t="shared" si="2"/>
        <v>1125</v>
      </c>
      <c r="N14" s="8">
        <f t="shared" si="3"/>
        <v>1.3999999999999986</v>
      </c>
      <c r="O14" s="8">
        <f t="shared" si="4"/>
        <v>69.99999999999993</v>
      </c>
      <c r="P14" s="8"/>
    </row>
    <row r="15" spans="1:17" ht="14.25">
      <c r="A15" s="7">
        <v>1381</v>
      </c>
      <c r="B15" s="8" t="s">
        <v>51</v>
      </c>
      <c r="C15" s="8" t="s">
        <v>52</v>
      </c>
      <c r="D15" s="8" t="s">
        <v>15</v>
      </c>
      <c r="E15" s="8" t="s">
        <v>53</v>
      </c>
      <c r="F15" s="7">
        <v>26.8</v>
      </c>
      <c r="G15" s="5">
        <v>21.45</v>
      </c>
      <c r="H15" s="6">
        <v>23</v>
      </c>
      <c r="I15" s="6">
        <f t="shared" si="0"/>
        <v>-0.47749999999999915</v>
      </c>
      <c r="J15" s="6"/>
      <c r="K15" s="6">
        <f t="shared" si="1"/>
        <v>22.5225</v>
      </c>
      <c r="L15" s="8">
        <v>100</v>
      </c>
      <c r="M15" s="8">
        <f t="shared" si="2"/>
        <v>2300</v>
      </c>
      <c r="N15" s="8">
        <f t="shared" si="3"/>
        <v>1.5500000000000007</v>
      </c>
      <c r="O15" s="8">
        <f t="shared" si="4"/>
        <v>155.00000000000006</v>
      </c>
      <c r="P15" s="8" t="s">
        <v>32</v>
      </c>
      <c r="Q15" s="1" t="s">
        <v>194</v>
      </c>
    </row>
    <row r="16" spans="1:16" s="12" customFormat="1" ht="14.25">
      <c r="A16" s="9">
        <v>99818</v>
      </c>
      <c r="B16" s="10" t="s">
        <v>54</v>
      </c>
      <c r="C16" s="10" t="s">
        <v>55</v>
      </c>
      <c r="D16" s="10" t="s">
        <v>15</v>
      </c>
      <c r="E16" s="10" t="s">
        <v>56</v>
      </c>
      <c r="F16" s="9">
        <v>23.5</v>
      </c>
      <c r="G16" s="11">
        <v>18.79606557377049</v>
      </c>
      <c r="H16" s="11">
        <v>21</v>
      </c>
      <c r="I16" s="6">
        <f t="shared" si="0"/>
        <v>-1.2641311475409829</v>
      </c>
      <c r="J16" s="6"/>
      <c r="K16" s="6">
        <f t="shared" si="1"/>
        <v>19.735868852459017</v>
      </c>
      <c r="L16" s="10">
        <v>30</v>
      </c>
      <c r="M16" s="8">
        <f t="shared" si="2"/>
        <v>630</v>
      </c>
      <c r="N16" s="8">
        <f t="shared" si="3"/>
        <v>2.203934426229509</v>
      </c>
      <c r="O16" s="8">
        <f t="shared" si="4"/>
        <v>66.11803278688527</v>
      </c>
      <c r="P16" s="10"/>
    </row>
    <row r="17" spans="1:16" ht="14.25">
      <c r="A17" s="7">
        <v>856</v>
      </c>
      <c r="B17" s="8" t="s">
        <v>57</v>
      </c>
      <c r="C17" s="8" t="s">
        <v>58</v>
      </c>
      <c r="D17" s="8" t="s">
        <v>35</v>
      </c>
      <c r="E17" s="8" t="s">
        <v>59</v>
      </c>
      <c r="F17" s="7">
        <v>2.5</v>
      </c>
      <c r="G17" s="5">
        <v>2.2</v>
      </c>
      <c r="H17" s="6">
        <v>2.3</v>
      </c>
      <c r="I17" s="6">
        <f t="shared" si="0"/>
        <v>0.010000000000000675</v>
      </c>
      <c r="J17" s="6"/>
      <c r="K17" s="6">
        <f t="shared" si="1"/>
        <v>2.3100000000000005</v>
      </c>
      <c r="L17" s="8">
        <v>20</v>
      </c>
      <c r="M17" s="8">
        <f t="shared" si="2"/>
        <v>46</v>
      </c>
      <c r="N17" s="8">
        <f t="shared" si="3"/>
        <v>0.09999999999999964</v>
      </c>
      <c r="O17" s="8">
        <f t="shared" si="4"/>
        <v>1.999999999999993</v>
      </c>
      <c r="P17" s="8" t="s">
        <v>32</v>
      </c>
    </row>
    <row r="18" spans="1:16" ht="14.25">
      <c r="A18" s="7">
        <v>39747</v>
      </c>
      <c r="B18" s="8" t="s">
        <v>60</v>
      </c>
      <c r="C18" s="8" t="s">
        <v>61</v>
      </c>
      <c r="D18" s="8" t="s">
        <v>30</v>
      </c>
      <c r="E18" s="8" t="s">
        <v>62</v>
      </c>
      <c r="F18" s="7">
        <v>3.2</v>
      </c>
      <c r="G18" s="5">
        <v>2.8</v>
      </c>
      <c r="H18" s="6">
        <v>3</v>
      </c>
      <c r="I18" s="6">
        <f t="shared" si="0"/>
        <v>-0.06000000000000005</v>
      </c>
      <c r="J18" s="6"/>
      <c r="K18" s="6">
        <f t="shared" si="1"/>
        <v>2.94</v>
      </c>
      <c r="L18" s="8">
        <v>100</v>
      </c>
      <c r="M18" s="8">
        <f t="shared" si="2"/>
        <v>300</v>
      </c>
      <c r="N18" s="8">
        <f t="shared" si="3"/>
        <v>0.20000000000000018</v>
      </c>
      <c r="O18" s="8">
        <f t="shared" si="4"/>
        <v>20.000000000000018</v>
      </c>
      <c r="P18" s="8"/>
    </row>
    <row r="19" spans="1:17" ht="14.25">
      <c r="A19" s="7">
        <v>2405</v>
      </c>
      <c r="B19" s="8" t="s">
        <v>63</v>
      </c>
      <c r="C19" s="8" t="s">
        <v>64</v>
      </c>
      <c r="D19" s="8" t="s">
        <v>15</v>
      </c>
      <c r="E19" s="8" t="s">
        <v>65</v>
      </c>
      <c r="F19" s="7">
        <v>10.3</v>
      </c>
      <c r="G19" s="5">
        <v>9.5</v>
      </c>
      <c r="H19" s="6">
        <v>9.8</v>
      </c>
      <c r="I19" s="6">
        <f t="shared" si="0"/>
        <v>0.17499999999999893</v>
      </c>
      <c r="J19" s="6"/>
      <c r="K19" s="6">
        <f t="shared" si="1"/>
        <v>9.975</v>
      </c>
      <c r="L19" s="8">
        <v>20</v>
      </c>
      <c r="M19" s="8">
        <f t="shared" si="2"/>
        <v>196</v>
      </c>
      <c r="N19" s="8">
        <f t="shared" si="3"/>
        <v>0.3000000000000007</v>
      </c>
      <c r="O19" s="8">
        <f t="shared" si="4"/>
        <v>6.000000000000014</v>
      </c>
      <c r="P19" s="8" t="s">
        <v>32</v>
      </c>
      <c r="Q19" s="1" t="s">
        <v>195</v>
      </c>
    </row>
    <row r="20" spans="1:16" ht="14.25">
      <c r="A20" s="7">
        <v>49186</v>
      </c>
      <c r="B20" s="8" t="s">
        <v>66</v>
      </c>
      <c r="C20" s="8" t="s">
        <v>67</v>
      </c>
      <c r="D20" s="8" t="s">
        <v>15</v>
      </c>
      <c r="E20" s="8" t="s">
        <v>68</v>
      </c>
      <c r="F20" s="7">
        <v>73</v>
      </c>
      <c r="G20" s="5">
        <v>66</v>
      </c>
      <c r="H20" s="6">
        <v>70</v>
      </c>
      <c r="I20" s="6">
        <f t="shared" si="0"/>
        <v>-0.7000000000000028</v>
      </c>
      <c r="J20" s="6"/>
      <c r="K20" s="6">
        <f t="shared" si="1"/>
        <v>69.3</v>
      </c>
      <c r="L20" s="8">
        <v>20</v>
      </c>
      <c r="M20" s="8">
        <f t="shared" si="2"/>
        <v>1400</v>
      </c>
      <c r="N20" s="8">
        <f t="shared" si="3"/>
        <v>4</v>
      </c>
      <c r="O20" s="8">
        <f t="shared" si="4"/>
        <v>80</v>
      </c>
      <c r="P20" s="8"/>
    </row>
    <row r="21" spans="1:16" ht="14.25">
      <c r="A21" s="13">
        <v>1846</v>
      </c>
      <c r="B21" s="14" t="s">
        <v>69</v>
      </c>
      <c r="C21" s="14" t="s">
        <v>70</v>
      </c>
      <c r="D21" s="14" t="s">
        <v>15</v>
      </c>
      <c r="E21" s="8" t="s">
        <v>71</v>
      </c>
      <c r="F21" s="7">
        <v>9</v>
      </c>
      <c r="G21" s="5">
        <v>5.2</v>
      </c>
      <c r="H21" s="6">
        <v>6.5</v>
      </c>
      <c r="I21" s="6">
        <f t="shared" si="0"/>
        <v>-1.0399999999999991</v>
      </c>
      <c r="J21" s="6"/>
      <c r="K21" s="6">
        <f t="shared" si="1"/>
        <v>5.460000000000001</v>
      </c>
      <c r="L21" s="8">
        <v>120</v>
      </c>
      <c r="M21" s="8">
        <f t="shared" si="2"/>
        <v>780</v>
      </c>
      <c r="N21" s="8">
        <f t="shared" si="3"/>
        <v>1.2999999999999998</v>
      </c>
      <c r="O21" s="8">
        <f t="shared" si="4"/>
        <v>155.99999999999997</v>
      </c>
      <c r="P21" s="8"/>
    </row>
    <row r="22" spans="1:16" ht="14.25">
      <c r="A22" s="7">
        <v>1800</v>
      </c>
      <c r="B22" s="8" t="s">
        <v>72</v>
      </c>
      <c r="C22" s="8" t="s">
        <v>73</v>
      </c>
      <c r="D22" s="8" t="s">
        <v>30</v>
      </c>
      <c r="E22" s="8" t="s">
        <v>74</v>
      </c>
      <c r="F22" s="7">
        <v>9</v>
      </c>
      <c r="G22" s="5">
        <v>6.85</v>
      </c>
      <c r="H22" s="6">
        <v>7.5</v>
      </c>
      <c r="I22" s="6">
        <f t="shared" si="0"/>
        <v>-0.3075000000000001</v>
      </c>
      <c r="J22" s="6"/>
      <c r="K22" s="6">
        <f t="shared" si="1"/>
        <v>7.1925</v>
      </c>
      <c r="L22" s="8">
        <v>30</v>
      </c>
      <c r="M22" s="8">
        <f t="shared" si="2"/>
        <v>225</v>
      </c>
      <c r="N22" s="8">
        <f t="shared" si="3"/>
        <v>0.6500000000000004</v>
      </c>
      <c r="O22" s="8">
        <f t="shared" si="4"/>
        <v>19.50000000000001</v>
      </c>
      <c r="P22" s="8"/>
    </row>
    <row r="23" spans="1:16" ht="14.25">
      <c r="A23" s="7">
        <v>55824</v>
      </c>
      <c r="B23" s="8" t="s">
        <v>75</v>
      </c>
      <c r="C23" s="8" t="s">
        <v>76</v>
      </c>
      <c r="D23" s="8" t="s">
        <v>15</v>
      </c>
      <c r="E23" s="8" t="s">
        <v>77</v>
      </c>
      <c r="F23" s="7">
        <v>6.5</v>
      </c>
      <c r="G23" s="5">
        <v>6.411258278145696</v>
      </c>
      <c r="H23" s="6">
        <v>6.5</v>
      </c>
      <c r="I23" s="6">
        <f t="shared" si="0"/>
        <v>0.23182119205298068</v>
      </c>
      <c r="J23" s="6"/>
      <c r="K23" s="6">
        <f t="shared" si="1"/>
        <v>6.731821192052981</v>
      </c>
      <c r="L23" s="8">
        <v>100</v>
      </c>
      <c r="M23" s="8">
        <f t="shared" si="2"/>
        <v>650</v>
      </c>
      <c r="N23" s="8">
        <f t="shared" si="3"/>
        <v>0.08874172185430407</v>
      </c>
      <c r="O23" s="8">
        <f t="shared" si="4"/>
        <v>8.874172185430407</v>
      </c>
      <c r="P23" s="8"/>
    </row>
    <row r="24" spans="1:16" ht="14.25">
      <c r="A24" s="7">
        <v>69810</v>
      </c>
      <c r="B24" s="8" t="s">
        <v>78</v>
      </c>
      <c r="C24" s="8" t="s">
        <v>79</v>
      </c>
      <c r="D24" s="8" t="s">
        <v>35</v>
      </c>
      <c r="E24" s="8" t="s">
        <v>80</v>
      </c>
      <c r="F24" s="7">
        <v>1.1</v>
      </c>
      <c r="G24" s="5">
        <v>0.55</v>
      </c>
      <c r="H24" s="6">
        <v>1</v>
      </c>
      <c r="I24" s="6">
        <f t="shared" si="0"/>
        <v>-0.4224999999999999</v>
      </c>
      <c r="J24" s="6"/>
      <c r="K24" s="6">
        <f t="shared" si="1"/>
        <v>0.5775000000000001</v>
      </c>
      <c r="L24" s="8">
        <v>300</v>
      </c>
      <c r="M24" s="8">
        <f t="shared" si="2"/>
        <v>300</v>
      </c>
      <c r="N24" s="8">
        <f t="shared" si="3"/>
        <v>0.44999999999999996</v>
      </c>
      <c r="O24" s="8">
        <f t="shared" si="4"/>
        <v>135</v>
      </c>
      <c r="P24" s="8"/>
    </row>
    <row r="25" spans="1:16" ht="14.25">
      <c r="A25" s="7">
        <v>10458</v>
      </c>
      <c r="B25" s="8" t="s">
        <v>81</v>
      </c>
      <c r="C25" s="8" t="s">
        <v>82</v>
      </c>
      <c r="D25" s="8" t="s">
        <v>15</v>
      </c>
      <c r="E25" s="8" t="s">
        <v>16</v>
      </c>
      <c r="F25" s="7">
        <v>27.2</v>
      </c>
      <c r="G25" s="5">
        <v>20.5</v>
      </c>
      <c r="H25" s="6">
        <v>24.5</v>
      </c>
      <c r="I25" s="6">
        <f t="shared" si="0"/>
        <v>-2.974999999999998</v>
      </c>
      <c r="J25" s="6"/>
      <c r="K25" s="6">
        <f t="shared" si="1"/>
        <v>21.525000000000002</v>
      </c>
      <c r="L25" s="8">
        <v>50</v>
      </c>
      <c r="M25" s="8">
        <f t="shared" si="2"/>
        <v>1225</v>
      </c>
      <c r="N25" s="8">
        <f t="shared" si="3"/>
        <v>4</v>
      </c>
      <c r="O25" s="8">
        <f t="shared" si="4"/>
        <v>200</v>
      </c>
      <c r="P25" s="8"/>
    </row>
    <row r="26" spans="1:16" ht="14.25">
      <c r="A26" s="7">
        <v>17283</v>
      </c>
      <c r="B26" s="8" t="s">
        <v>83</v>
      </c>
      <c r="C26" s="8" t="s">
        <v>84</v>
      </c>
      <c r="D26" s="8" t="s">
        <v>15</v>
      </c>
      <c r="E26" s="8" t="s">
        <v>85</v>
      </c>
      <c r="F26" s="7">
        <v>6.8</v>
      </c>
      <c r="G26" s="5">
        <v>4.75</v>
      </c>
      <c r="H26" s="6">
        <v>5.8</v>
      </c>
      <c r="I26" s="6">
        <f t="shared" si="0"/>
        <v>-0.8125</v>
      </c>
      <c r="J26" s="6"/>
      <c r="K26" s="6">
        <f t="shared" si="1"/>
        <v>4.9875</v>
      </c>
      <c r="L26" s="8">
        <v>20</v>
      </c>
      <c r="M26" s="8">
        <f t="shared" si="2"/>
        <v>116</v>
      </c>
      <c r="N26" s="8">
        <f t="shared" si="3"/>
        <v>1.0499999999999998</v>
      </c>
      <c r="O26" s="8">
        <f t="shared" si="4"/>
        <v>20.999999999999996</v>
      </c>
      <c r="P26" s="8"/>
    </row>
    <row r="27" spans="1:16" ht="14.25">
      <c r="A27" s="7">
        <v>1692</v>
      </c>
      <c r="B27" s="8" t="s">
        <v>86</v>
      </c>
      <c r="C27" s="8" t="s">
        <v>87</v>
      </c>
      <c r="D27" s="8" t="s">
        <v>15</v>
      </c>
      <c r="E27" s="8" t="s">
        <v>88</v>
      </c>
      <c r="F27" s="7">
        <v>18.5</v>
      </c>
      <c r="G27" s="5">
        <v>13.2</v>
      </c>
      <c r="H27" s="6">
        <v>16</v>
      </c>
      <c r="I27" s="6">
        <f t="shared" si="0"/>
        <v>-2.1400000000000006</v>
      </c>
      <c r="J27" s="6"/>
      <c r="K27" s="6">
        <f t="shared" si="1"/>
        <v>13.86</v>
      </c>
      <c r="L27" s="8">
        <v>20</v>
      </c>
      <c r="M27" s="8">
        <f t="shared" si="2"/>
        <v>320</v>
      </c>
      <c r="N27" s="8">
        <f t="shared" si="3"/>
        <v>2.8000000000000007</v>
      </c>
      <c r="O27" s="8">
        <f t="shared" si="4"/>
        <v>56.000000000000014</v>
      </c>
      <c r="P27" s="8"/>
    </row>
    <row r="28" spans="1:16" ht="14.25">
      <c r="A28" s="7">
        <v>38632</v>
      </c>
      <c r="B28" s="8" t="s">
        <v>89</v>
      </c>
      <c r="C28" s="8" t="s">
        <v>90</v>
      </c>
      <c r="D28" s="8" t="s">
        <v>15</v>
      </c>
      <c r="E28" s="8" t="s">
        <v>91</v>
      </c>
      <c r="F28" s="7">
        <v>24.4</v>
      </c>
      <c r="G28" s="5">
        <v>20.5</v>
      </c>
      <c r="H28" s="6">
        <v>22.5</v>
      </c>
      <c r="I28" s="6">
        <f t="shared" si="0"/>
        <v>-0.9749999999999979</v>
      </c>
      <c r="J28" s="6"/>
      <c r="K28" s="6">
        <f t="shared" si="1"/>
        <v>21.525000000000002</v>
      </c>
      <c r="L28" s="8">
        <v>20</v>
      </c>
      <c r="M28" s="8">
        <f t="shared" si="2"/>
        <v>450</v>
      </c>
      <c r="N28" s="8">
        <f t="shared" si="3"/>
        <v>2</v>
      </c>
      <c r="O28" s="8">
        <f t="shared" si="4"/>
        <v>40</v>
      </c>
      <c r="P28" s="8" t="s">
        <v>32</v>
      </c>
    </row>
    <row r="29" spans="1:16" ht="14.25">
      <c r="A29" s="7">
        <v>332</v>
      </c>
      <c r="B29" s="8" t="s">
        <v>92</v>
      </c>
      <c r="C29" s="8" t="s">
        <v>93</v>
      </c>
      <c r="D29" s="8" t="s">
        <v>30</v>
      </c>
      <c r="E29" s="8" t="s">
        <v>94</v>
      </c>
      <c r="F29" s="7">
        <v>1.5</v>
      </c>
      <c r="G29" s="5">
        <v>1.35</v>
      </c>
      <c r="H29" s="6">
        <v>1.4</v>
      </c>
      <c r="I29" s="6">
        <f t="shared" si="0"/>
        <v>0.017500000000000293</v>
      </c>
      <c r="J29" s="6"/>
      <c r="K29" s="6">
        <f t="shared" si="1"/>
        <v>1.4175000000000002</v>
      </c>
      <c r="L29" s="8">
        <v>50</v>
      </c>
      <c r="M29" s="8">
        <f t="shared" si="2"/>
        <v>70</v>
      </c>
      <c r="N29" s="8">
        <f t="shared" si="3"/>
        <v>0.04999999999999982</v>
      </c>
      <c r="O29" s="8">
        <f t="shared" si="4"/>
        <v>2.499999999999991</v>
      </c>
      <c r="P29" s="8"/>
    </row>
    <row r="30" spans="1:16" ht="14.25">
      <c r="A30" s="7">
        <v>15307</v>
      </c>
      <c r="B30" s="8" t="s">
        <v>95</v>
      </c>
      <c r="C30" s="8" t="s">
        <v>96</v>
      </c>
      <c r="D30" s="8" t="s">
        <v>15</v>
      </c>
      <c r="E30" s="8" t="s">
        <v>16</v>
      </c>
      <c r="F30" s="7">
        <v>32.2</v>
      </c>
      <c r="G30" s="5">
        <v>25.34</v>
      </c>
      <c r="H30" s="6">
        <v>28.5</v>
      </c>
      <c r="I30" s="6">
        <f t="shared" si="0"/>
        <v>-1.8930000000000007</v>
      </c>
      <c r="J30" s="6"/>
      <c r="K30" s="6">
        <f t="shared" si="1"/>
        <v>26.607</v>
      </c>
      <c r="L30" s="8">
        <v>50</v>
      </c>
      <c r="M30" s="8">
        <f t="shared" si="2"/>
        <v>1425</v>
      </c>
      <c r="N30" s="8">
        <f t="shared" si="3"/>
        <v>3.16</v>
      </c>
      <c r="O30" s="8">
        <f t="shared" si="4"/>
        <v>158</v>
      </c>
      <c r="P30" s="8"/>
    </row>
    <row r="31" spans="1:16" ht="14.25">
      <c r="A31" s="7">
        <v>69805</v>
      </c>
      <c r="B31" s="8" t="s">
        <v>97</v>
      </c>
      <c r="C31" s="8" t="s">
        <v>98</v>
      </c>
      <c r="D31" s="8" t="s">
        <v>35</v>
      </c>
      <c r="E31" s="8" t="s">
        <v>80</v>
      </c>
      <c r="F31" s="7">
        <v>1.5</v>
      </c>
      <c r="G31" s="5">
        <v>1.35</v>
      </c>
      <c r="H31" s="6">
        <v>1.4</v>
      </c>
      <c r="I31" s="6">
        <f t="shared" si="0"/>
        <v>0.017500000000000293</v>
      </c>
      <c r="J31" s="6"/>
      <c r="K31" s="6">
        <f t="shared" si="1"/>
        <v>1.4175000000000002</v>
      </c>
      <c r="L31" s="8">
        <v>30</v>
      </c>
      <c r="M31" s="8">
        <f t="shared" si="2"/>
        <v>42</v>
      </c>
      <c r="N31" s="8">
        <f t="shared" si="3"/>
        <v>0.04999999999999982</v>
      </c>
      <c r="O31" s="8">
        <f t="shared" si="4"/>
        <v>1.4999999999999947</v>
      </c>
      <c r="P31" s="8"/>
    </row>
    <row r="32" spans="1:16" ht="14.25">
      <c r="A32" s="7">
        <v>16426</v>
      </c>
      <c r="B32" s="8" t="s">
        <v>99</v>
      </c>
      <c r="C32" s="8" t="s">
        <v>100</v>
      </c>
      <c r="D32" s="8" t="s">
        <v>15</v>
      </c>
      <c r="E32" s="8" t="s">
        <v>101</v>
      </c>
      <c r="F32" s="7">
        <v>23.8</v>
      </c>
      <c r="G32" s="5">
        <v>19.8</v>
      </c>
      <c r="H32" s="6">
        <v>21</v>
      </c>
      <c r="I32" s="6">
        <f t="shared" si="0"/>
        <v>-0.2099999999999973</v>
      </c>
      <c r="J32" s="6"/>
      <c r="K32" s="6">
        <f t="shared" si="1"/>
        <v>20.790000000000003</v>
      </c>
      <c r="L32" s="8">
        <v>30</v>
      </c>
      <c r="M32" s="8">
        <f t="shared" si="2"/>
        <v>630</v>
      </c>
      <c r="N32" s="8">
        <f t="shared" si="3"/>
        <v>1.1999999999999993</v>
      </c>
      <c r="O32" s="8">
        <f t="shared" si="4"/>
        <v>35.99999999999998</v>
      </c>
      <c r="P32" s="8"/>
    </row>
    <row r="33" spans="1:16" ht="14.25">
      <c r="A33" s="7">
        <v>1636</v>
      </c>
      <c r="B33" s="8" t="s">
        <v>102</v>
      </c>
      <c r="C33" s="8" t="s">
        <v>103</v>
      </c>
      <c r="D33" s="8" t="s">
        <v>15</v>
      </c>
      <c r="E33" s="8" t="s">
        <v>104</v>
      </c>
      <c r="F33" s="7">
        <v>4</v>
      </c>
      <c r="G33" s="5">
        <v>3.4</v>
      </c>
      <c r="H33" s="6">
        <v>3.6</v>
      </c>
      <c r="I33" s="6">
        <f t="shared" si="0"/>
        <v>-0.03000000000000025</v>
      </c>
      <c r="J33" s="6"/>
      <c r="K33" s="6">
        <f t="shared" si="1"/>
        <v>3.57</v>
      </c>
      <c r="L33" s="8">
        <v>30</v>
      </c>
      <c r="M33" s="8">
        <f t="shared" si="2"/>
        <v>108</v>
      </c>
      <c r="N33" s="8">
        <f t="shared" si="3"/>
        <v>0.20000000000000018</v>
      </c>
      <c r="O33" s="8">
        <f t="shared" si="4"/>
        <v>6.000000000000005</v>
      </c>
      <c r="P33" s="8"/>
    </row>
    <row r="34" spans="1:16" ht="14.25">
      <c r="A34" s="7">
        <v>99466</v>
      </c>
      <c r="B34" s="8" t="s">
        <v>105</v>
      </c>
      <c r="C34" s="8" t="s">
        <v>106</v>
      </c>
      <c r="D34" s="8" t="s">
        <v>30</v>
      </c>
      <c r="E34" s="8" t="s">
        <v>107</v>
      </c>
      <c r="F34" s="7">
        <v>2.5</v>
      </c>
      <c r="G34" s="5">
        <v>1.7</v>
      </c>
      <c r="H34" s="6">
        <v>1.7</v>
      </c>
      <c r="I34" s="6">
        <f t="shared" si="0"/>
        <v>0.08499999999999996</v>
      </c>
      <c r="J34" s="6"/>
      <c r="K34" s="6">
        <f t="shared" si="1"/>
        <v>1.785</v>
      </c>
      <c r="L34" s="8">
        <v>2</v>
      </c>
      <c r="M34" s="8">
        <f t="shared" si="2"/>
        <v>3.4</v>
      </c>
      <c r="N34" s="8">
        <f t="shared" si="3"/>
        <v>0</v>
      </c>
      <c r="O34" s="8">
        <f t="shared" si="4"/>
        <v>0</v>
      </c>
      <c r="P34" s="8" t="s">
        <v>32</v>
      </c>
    </row>
    <row r="35" spans="1:16" ht="14.25">
      <c r="A35" s="7">
        <v>47245</v>
      </c>
      <c r="B35" s="8" t="s">
        <v>108</v>
      </c>
      <c r="C35" s="8" t="s">
        <v>109</v>
      </c>
      <c r="D35" s="8" t="s">
        <v>15</v>
      </c>
      <c r="E35" s="8" t="s">
        <v>110</v>
      </c>
      <c r="F35" s="7">
        <v>31.5</v>
      </c>
      <c r="G35" s="5">
        <v>26.22</v>
      </c>
      <c r="H35" s="6">
        <v>28</v>
      </c>
      <c r="I35" s="6">
        <f t="shared" si="0"/>
        <v>-0.4690000000000012</v>
      </c>
      <c r="J35" s="6"/>
      <c r="K35" s="6">
        <f t="shared" si="1"/>
        <v>27.531</v>
      </c>
      <c r="L35" s="8">
        <v>200</v>
      </c>
      <c r="M35" s="8">
        <f t="shared" si="2"/>
        <v>5600</v>
      </c>
      <c r="N35" s="8">
        <f t="shared" si="3"/>
        <v>1.7800000000000011</v>
      </c>
      <c r="O35" s="8">
        <f t="shared" si="4"/>
        <v>356.0000000000002</v>
      </c>
      <c r="P35" s="8"/>
    </row>
    <row r="36" spans="1:16" ht="14.25">
      <c r="A36" s="7">
        <v>1902</v>
      </c>
      <c r="B36" s="8" t="s">
        <v>111</v>
      </c>
      <c r="C36" s="8" t="s">
        <v>112</v>
      </c>
      <c r="D36" s="8" t="s">
        <v>30</v>
      </c>
      <c r="E36" s="8" t="s">
        <v>113</v>
      </c>
      <c r="F36" s="7">
        <v>1.5</v>
      </c>
      <c r="G36" s="5">
        <v>1.2243362831858406</v>
      </c>
      <c r="H36" s="6">
        <v>1.4</v>
      </c>
      <c r="I36" s="6">
        <f t="shared" si="0"/>
        <v>-0.11444690265486712</v>
      </c>
      <c r="J36" s="6"/>
      <c r="K36" s="6">
        <f t="shared" si="1"/>
        <v>1.2855530973451328</v>
      </c>
      <c r="L36" s="8">
        <v>100</v>
      </c>
      <c r="M36" s="8">
        <f t="shared" si="2"/>
        <v>140</v>
      </c>
      <c r="N36" s="8">
        <f t="shared" si="3"/>
        <v>0.17566371681415927</v>
      </c>
      <c r="O36" s="8">
        <f t="shared" si="4"/>
        <v>17.566371681415927</v>
      </c>
      <c r="P36" s="8"/>
    </row>
    <row r="37" spans="1:17" ht="14.25">
      <c r="A37" s="7">
        <v>13668</v>
      </c>
      <c r="B37" s="8" t="s">
        <v>114</v>
      </c>
      <c r="C37" s="8" t="s">
        <v>115</v>
      </c>
      <c r="D37" s="8" t="s">
        <v>30</v>
      </c>
      <c r="E37" s="8" t="s">
        <v>116</v>
      </c>
      <c r="F37" s="7">
        <v>2</v>
      </c>
      <c r="G37" s="5">
        <v>1.5</v>
      </c>
      <c r="H37" s="6">
        <v>1.8</v>
      </c>
      <c r="I37" s="6">
        <f t="shared" si="0"/>
        <v>-0.22499999999999987</v>
      </c>
      <c r="J37" s="6"/>
      <c r="K37" s="6">
        <f t="shared" si="1"/>
        <v>1.5750000000000002</v>
      </c>
      <c r="L37" s="8">
        <v>20</v>
      </c>
      <c r="M37" s="8">
        <f t="shared" si="2"/>
        <v>36</v>
      </c>
      <c r="N37" s="8">
        <f t="shared" si="3"/>
        <v>0.30000000000000004</v>
      </c>
      <c r="O37" s="8">
        <f t="shared" si="4"/>
        <v>6.000000000000001</v>
      </c>
      <c r="P37" s="8" t="s">
        <v>32</v>
      </c>
      <c r="Q37" s="1" t="s">
        <v>196</v>
      </c>
    </row>
    <row r="38" spans="1:16" ht="14.25">
      <c r="A38" s="7">
        <v>19608</v>
      </c>
      <c r="B38" s="8" t="s">
        <v>117</v>
      </c>
      <c r="C38" s="8" t="s">
        <v>118</v>
      </c>
      <c r="D38" s="8" t="s">
        <v>15</v>
      </c>
      <c r="E38" s="8" t="s">
        <v>119</v>
      </c>
      <c r="F38" s="7">
        <v>43.5</v>
      </c>
      <c r="G38" s="5">
        <v>38.431999999999995</v>
      </c>
      <c r="H38" s="6">
        <v>40.5</v>
      </c>
      <c r="I38" s="6">
        <f t="shared" si="0"/>
        <v>-0.14640000000000697</v>
      </c>
      <c r="J38" s="6"/>
      <c r="K38" s="6">
        <f t="shared" si="1"/>
        <v>40.35359999999999</v>
      </c>
      <c r="L38" s="8">
        <v>50</v>
      </c>
      <c r="M38" s="8">
        <f t="shared" si="2"/>
        <v>2025</v>
      </c>
      <c r="N38" s="8">
        <f t="shared" si="3"/>
        <v>2.068000000000005</v>
      </c>
      <c r="O38" s="8">
        <f t="shared" si="4"/>
        <v>103.40000000000025</v>
      </c>
      <c r="P38" s="8"/>
    </row>
    <row r="39" spans="1:16" ht="14.25">
      <c r="A39" s="7">
        <v>56183</v>
      </c>
      <c r="B39" s="8" t="s">
        <v>120</v>
      </c>
      <c r="C39" s="8" t="s">
        <v>121</v>
      </c>
      <c r="D39" s="8" t="s">
        <v>30</v>
      </c>
      <c r="E39" s="8" t="s">
        <v>122</v>
      </c>
      <c r="F39" s="7">
        <v>16.5</v>
      </c>
      <c r="G39" s="5">
        <v>5.5</v>
      </c>
      <c r="H39" s="6">
        <v>12</v>
      </c>
      <c r="I39" s="6">
        <f t="shared" si="0"/>
        <v>-6.225</v>
      </c>
      <c r="J39" s="6"/>
      <c r="K39" s="6">
        <f t="shared" si="1"/>
        <v>5.775</v>
      </c>
      <c r="L39" s="8">
        <v>20</v>
      </c>
      <c r="M39" s="8">
        <f t="shared" si="2"/>
        <v>240</v>
      </c>
      <c r="N39" s="8">
        <f t="shared" si="3"/>
        <v>6.5</v>
      </c>
      <c r="O39" s="8">
        <f t="shared" si="4"/>
        <v>130</v>
      </c>
      <c r="P39" s="8"/>
    </row>
    <row r="40" spans="1:16" ht="14.25">
      <c r="A40" s="7">
        <v>17267</v>
      </c>
      <c r="B40" s="8" t="s">
        <v>123</v>
      </c>
      <c r="C40" s="8" t="s">
        <v>124</v>
      </c>
      <c r="D40" s="8" t="s">
        <v>15</v>
      </c>
      <c r="E40" s="8" t="s">
        <v>125</v>
      </c>
      <c r="F40" s="7">
        <v>79</v>
      </c>
      <c r="G40" s="5">
        <v>70.65</v>
      </c>
      <c r="H40" s="6">
        <v>72</v>
      </c>
      <c r="I40" s="6">
        <f t="shared" si="0"/>
        <v>2.1825000000000045</v>
      </c>
      <c r="J40" s="6"/>
      <c r="K40" s="6">
        <f t="shared" si="1"/>
        <v>74.1825</v>
      </c>
      <c r="L40" s="8">
        <v>10</v>
      </c>
      <c r="M40" s="8">
        <f t="shared" si="2"/>
        <v>720</v>
      </c>
      <c r="N40" s="8">
        <f t="shared" si="3"/>
        <v>1.3499999999999943</v>
      </c>
      <c r="O40" s="8">
        <f t="shared" si="4"/>
        <v>13.499999999999943</v>
      </c>
      <c r="P40" s="8" t="s">
        <v>32</v>
      </c>
    </row>
    <row r="41" spans="1:16" ht="14.25">
      <c r="A41" s="7">
        <v>17364</v>
      </c>
      <c r="B41" s="8" t="s">
        <v>126</v>
      </c>
      <c r="C41" s="8" t="s">
        <v>127</v>
      </c>
      <c r="D41" s="8" t="s">
        <v>15</v>
      </c>
      <c r="E41" s="8" t="s">
        <v>128</v>
      </c>
      <c r="F41" s="7">
        <v>22.3</v>
      </c>
      <c r="G41" s="5">
        <v>19</v>
      </c>
      <c r="H41" s="6">
        <v>21</v>
      </c>
      <c r="I41" s="6">
        <f t="shared" si="0"/>
        <v>-1.0500000000000007</v>
      </c>
      <c r="J41" s="6"/>
      <c r="K41" s="6">
        <f t="shared" si="1"/>
        <v>19.95</v>
      </c>
      <c r="L41" s="8">
        <v>10</v>
      </c>
      <c r="M41" s="8">
        <f t="shared" si="2"/>
        <v>210</v>
      </c>
      <c r="N41" s="8">
        <f t="shared" si="3"/>
        <v>2</v>
      </c>
      <c r="O41" s="8">
        <f t="shared" si="4"/>
        <v>20</v>
      </c>
      <c r="P41" s="8" t="s">
        <v>32</v>
      </c>
    </row>
    <row r="42" spans="1:16" ht="14.25">
      <c r="A42" s="8">
        <v>42765</v>
      </c>
      <c r="B42" s="8" t="s">
        <v>129</v>
      </c>
      <c r="C42" s="8" t="s">
        <v>130</v>
      </c>
      <c r="D42" s="8" t="s">
        <v>131</v>
      </c>
      <c r="E42" s="8" t="s">
        <v>132</v>
      </c>
      <c r="F42" s="8">
        <v>27.4</v>
      </c>
      <c r="G42" s="5">
        <v>23.2</v>
      </c>
      <c r="H42" s="6">
        <v>24.5</v>
      </c>
      <c r="I42" s="6">
        <f t="shared" si="0"/>
        <v>-0.14000000000000057</v>
      </c>
      <c r="J42" s="6"/>
      <c r="K42" s="6">
        <f t="shared" si="1"/>
        <v>24.36</v>
      </c>
      <c r="L42" s="8">
        <v>60</v>
      </c>
      <c r="M42" s="8">
        <f t="shared" si="2"/>
        <v>1470</v>
      </c>
      <c r="N42" s="8">
        <f t="shared" si="3"/>
        <v>1.3000000000000007</v>
      </c>
      <c r="O42" s="8">
        <f t="shared" si="4"/>
        <v>78.00000000000004</v>
      </c>
      <c r="P42" s="8" t="s">
        <v>32</v>
      </c>
    </row>
    <row r="43" spans="1:16" ht="14.25">
      <c r="A43" s="8">
        <v>8074</v>
      </c>
      <c r="B43" s="8" t="s">
        <v>134</v>
      </c>
      <c r="C43" s="8" t="s">
        <v>135</v>
      </c>
      <c r="D43" s="8" t="s">
        <v>136</v>
      </c>
      <c r="E43" s="8" t="s">
        <v>137</v>
      </c>
      <c r="F43" s="8">
        <v>25.8</v>
      </c>
      <c r="G43" s="5">
        <v>22.74</v>
      </c>
      <c r="H43" s="6">
        <v>23.5</v>
      </c>
      <c r="I43" s="6">
        <f t="shared" si="0"/>
        <v>0.3769999999999989</v>
      </c>
      <c r="J43" s="6"/>
      <c r="K43" s="6">
        <f t="shared" si="1"/>
        <v>23.877</v>
      </c>
      <c r="L43" s="8">
        <v>20</v>
      </c>
      <c r="M43" s="8">
        <f t="shared" si="2"/>
        <v>470</v>
      </c>
      <c r="N43" s="8">
        <f t="shared" si="3"/>
        <v>0.7600000000000016</v>
      </c>
      <c r="O43" s="8">
        <f t="shared" si="4"/>
        <v>15.200000000000031</v>
      </c>
      <c r="P43" s="8"/>
    </row>
    <row r="44" spans="1:16" ht="14.25">
      <c r="A44" s="8">
        <v>125563</v>
      </c>
      <c r="B44" s="8" t="s">
        <v>138</v>
      </c>
      <c r="C44" s="8" t="s">
        <v>139</v>
      </c>
      <c r="D44" s="8" t="s">
        <v>131</v>
      </c>
      <c r="E44" s="8" t="s">
        <v>140</v>
      </c>
      <c r="F44" s="8">
        <v>19.8</v>
      </c>
      <c r="G44" s="5">
        <v>17.9</v>
      </c>
      <c r="H44" s="6">
        <v>18.5</v>
      </c>
      <c r="I44" s="6">
        <f t="shared" si="0"/>
        <v>0.29499999999999815</v>
      </c>
      <c r="J44" s="6"/>
      <c r="K44" s="6">
        <f t="shared" si="1"/>
        <v>18.794999999999998</v>
      </c>
      <c r="L44" s="8">
        <v>50</v>
      </c>
      <c r="M44" s="8">
        <f t="shared" si="2"/>
        <v>925</v>
      </c>
      <c r="N44" s="8">
        <f t="shared" si="3"/>
        <v>0.6000000000000014</v>
      </c>
      <c r="O44" s="8">
        <f t="shared" si="4"/>
        <v>30.00000000000007</v>
      </c>
      <c r="P44" s="8"/>
    </row>
    <row r="45" spans="1:16" ht="14.25">
      <c r="A45" s="8">
        <v>50165</v>
      </c>
      <c r="B45" s="8" t="s">
        <v>141</v>
      </c>
      <c r="C45" s="8" t="s">
        <v>142</v>
      </c>
      <c r="D45" s="8" t="s">
        <v>136</v>
      </c>
      <c r="E45" s="8" t="s">
        <v>143</v>
      </c>
      <c r="F45" s="8">
        <v>33.3</v>
      </c>
      <c r="G45" s="5">
        <v>28.22</v>
      </c>
      <c r="H45" s="6">
        <v>30</v>
      </c>
      <c r="I45" s="6">
        <f t="shared" si="0"/>
        <v>-0.3689999999999998</v>
      </c>
      <c r="J45" s="6"/>
      <c r="K45" s="6">
        <f t="shared" si="1"/>
        <v>29.631</v>
      </c>
      <c r="L45" s="8">
        <v>10</v>
      </c>
      <c r="M45" s="8">
        <f>L45*H45</f>
        <v>300</v>
      </c>
      <c r="N45" s="8">
        <f>H45-G45</f>
        <v>1.7800000000000011</v>
      </c>
      <c r="O45" s="8">
        <f>N45*L45</f>
        <v>17.80000000000001</v>
      </c>
      <c r="P45" s="8" t="s">
        <v>32</v>
      </c>
    </row>
    <row r="46" spans="1:16" ht="14.25">
      <c r="A46" s="8">
        <v>65919</v>
      </c>
      <c r="B46" s="8" t="s">
        <v>144</v>
      </c>
      <c r="C46" s="8" t="s">
        <v>145</v>
      </c>
      <c r="D46" s="8" t="s">
        <v>131</v>
      </c>
      <c r="E46" s="8" t="s">
        <v>146</v>
      </c>
      <c r="F46" s="8">
        <v>22.6</v>
      </c>
      <c r="G46" s="5">
        <v>16.2</v>
      </c>
      <c r="H46" s="6">
        <v>18</v>
      </c>
      <c r="I46" s="6">
        <f t="shared" si="0"/>
        <v>-0.9899999999999984</v>
      </c>
      <c r="J46" s="6"/>
      <c r="K46" s="6">
        <f t="shared" si="1"/>
        <v>17.01</v>
      </c>
      <c r="L46" s="8">
        <v>50</v>
      </c>
      <c r="M46" s="8">
        <f t="shared" si="2"/>
        <v>900</v>
      </c>
      <c r="N46" s="8">
        <f t="shared" si="3"/>
        <v>1.8000000000000007</v>
      </c>
      <c r="O46" s="8">
        <f t="shared" si="4"/>
        <v>90.00000000000003</v>
      </c>
      <c r="P46" s="8" t="s">
        <v>32</v>
      </c>
    </row>
    <row r="47" spans="1:16" ht="14.25">
      <c r="A47" s="8">
        <v>17379</v>
      </c>
      <c r="B47" s="8" t="s">
        <v>150</v>
      </c>
      <c r="C47" s="8" t="s">
        <v>151</v>
      </c>
      <c r="D47" s="8" t="s">
        <v>131</v>
      </c>
      <c r="E47" s="8" t="s">
        <v>152</v>
      </c>
      <c r="F47" s="8">
        <v>62</v>
      </c>
      <c r="G47" s="5">
        <v>56.65</v>
      </c>
      <c r="H47" s="6">
        <v>59</v>
      </c>
      <c r="I47" s="6">
        <f t="shared" si="0"/>
        <v>0.4825000000000017</v>
      </c>
      <c r="J47" s="6"/>
      <c r="K47" s="6">
        <f t="shared" si="1"/>
        <v>59.4825</v>
      </c>
      <c r="L47" s="8">
        <v>100</v>
      </c>
      <c r="M47" s="8">
        <f t="shared" si="2"/>
        <v>5900</v>
      </c>
      <c r="N47" s="8">
        <f t="shared" si="3"/>
        <v>2.3500000000000014</v>
      </c>
      <c r="O47" s="8">
        <f t="shared" si="4"/>
        <v>235.00000000000014</v>
      </c>
      <c r="P47" s="8"/>
    </row>
    <row r="48" spans="1:16" ht="14.25">
      <c r="A48" s="8">
        <v>3527</v>
      </c>
      <c r="B48" s="8" t="s">
        <v>153</v>
      </c>
      <c r="C48" s="8" t="s">
        <v>154</v>
      </c>
      <c r="D48" s="8" t="s">
        <v>131</v>
      </c>
      <c r="E48" s="8" t="s">
        <v>155</v>
      </c>
      <c r="F48" s="8">
        <v>67</v>
      </c>
      <c r="G48" s="5">
        <v>58.55</v>
      </c>
      <c r="H48" s="6">
        <v>62</v>
      </c>
      <c r="I48" s="6">
        <f t="shared" si="0"/>
        <v>-0.5225000000000009</v>
      </c>
      <c r="J48" s="6"/>
      <c r="K48" s="6">
        <f t="shared" si="1"/>
        <v>61.4775</v>
      </c>
      <c r="L48" s="8">
        <v>100</v>
      </c>
      <c r="M48" s="8">
        <f t="shared" si="2"/>
        <v>6200</v>
      </c>
      <c r="N48" s="8">
        <f t="shared" si="3"/>
        <v>3.450000000000003</v>
      </c>
      <c r="O48" s="8">
        <f t="shared" si="4"/>
        <v>345.0000000000003</v>
      </c>
      <c r="P48" s="8"/>
    </row>
    <row r="49" spans="1:16" ht="14.25">
      <c r="A49" s="8">
        <v>248</v>
      </c>
      <c r="B49" s="8" t="s">
        <v>156</v>
      </c>
      <c r="C49" s="8" t="s">
        <v>157</v>
      </c>
      <c r="D49" s="8" t="s">
        <v>158</v>
      </c>
      <c r="E49" s="8" t="s">
        <v>159</v>
      </c>
      <c r="F49" s="8">
        <v>0.9</v>
      </c>
      <c r="G49" s="5">
        <v>0.55</v>
      </c>
      <c r="H49" s="6">
        <v>0.7</v>
      </c>
      <c r="I49" s="6">
        <f t="shared" si="0"/>
        <v>-0.12249999999999983</v>
      </c>
      <c r="J49" s="6"/>
      <c r="K49" s="6">
        <f t="shared" si="1"/>
        <v>0.5775000000000001</v>
      </c>
      <c r="L49" s="8">
        <v>50</v>
      </c>
      <c r="M49" s="8">
        <f t="shared" si="2"/>
        <v>35</v>
      </c>
      <c r="N49" s="8">
        <f t="shared" si="3"/>
        <v>0.1499999999999999</v>
      </c>
      <c r="O49" s="8">
        <f t="shared" si="4"/>
        <v>7.499999999999996</v>
      </c>
      <c r="P49" s="8"/>
    </row>
    <row r="50" spans="1:16" ht="14.25">
      <c r="A50" s="8">
        <v>250</v>
      </c>
      <c r="B50" s="8" t="s">
        <v>160</v>
      </c>
      <c r="C50" s="8" t="s">
        <v>161</v>
      </c>
      <c r="D50" s="8" t="s">
        <v>162</v>
      </c>
      <c r="E50" s="8" t="s">
        <v>163</v>
      </c>
      <c r="F50" s="8">
        <v>2</v>
      </c>
      <c r="G50" s="5">
        <v>1.65</v>
      </c>
      <c r="H50" s="6">
        <v>1.8</v>
      </c>
      <c r="I50" s="6">
        <f t="shared" si="0"/>
        <v>-0.06750000000000012</v>
      </c>
      <c r="J50" s="6"/>
      <c r="K50" s="6">
        <f t="shared" si="1"/>
        <v>1.7325</v>
      </c>
      <c r="L50" s="8">
        <v>50</v>
      </c>
      <c r="M50" s="8">
        <f t="shared" si="2"/>
        <v>90</v>
      </c>
      <c r="N50" s="8">
        <f t="shared" si="3"/>
        <v>0.15000000000000013</v>
      </c>
      <c r="O50" s="8">
        <f t="shared" si="4"/>
        <v>7.500000000000007</v>
      </c>
      <c r="P50" s="8"/>
    </row>
    <row r="51" spans="1:16" ht="14.25">
      <c r="A51" s="8">
        <v>9627</v>
      </c>
      <c r="B51" s="8" t="s">
        <v>164</v>
      </c>
      <c r="C51" s="8" t="s">
        <v>165</v>
      </c>
      <c r="D51" s="8" t="s">
        <v>158</v>
      </c>
      <c r="E51" s="8" t="s">
        <v>166</v>
      </c>
      <c r="F51" s="8">
        <v>1</v>
      </c>
      <c r="G51" s="5">
        <v>1.05</v>
      </c>
      <c r="H51" s="6">
        <v>1</v>
      </c>
      <c r="I51" s="6">
        <f t="shared" si="0"/>
        <v>0.10250000000000004</v>
      </c>
      <c r="J51" s="6"/>
      <c r="K51" s="6">
        <f t="shared" si="1"/>
        <v>1.1025</v>
      </c>
      <c r="L51" s="8">
        <v>50</v>
      </c>
      <c r="M51" s="8">
        <f t="shared" si="2"/>
        <v>50</v>
      </c>
      <c r="N51" s="8">
        <f t="shared" si="3"/>
        <v>-0.050000000000000044</v>
      </c>
      <c r="O51" s="8">
        <f t="shared" si="4"/>
        <v>-2.500000000000002</v>
      </c>
      <c r="P51" s="8"/>
    </row>
    <row r="52" spans="1:16" ht="14.25">
      <c r="A52" s="8">
        <v>249</v>
      </c>
      <c r="B52" s="8" t="s">
        <v>167</v>
      </c>
      <c r="C52" s="8" t="s">
        <v>168</v>
      </c>
      <c r="D52" s="8" t="s">
        <v>162</v>
      </c>
      <c r="E52" s="8" t="s">
        <v>159</v>
      </c>
      <c r="F52" s="8">
        <v>1.5</v>
      </c>
      <c r="G52" s="5">
        <v>0.87</v>
      </c>
      <c r="H52" s="6">
        <v>1</v>
      </c>
      <c r="I52" s="6">
        <f t="shared" si="0"/>
        <v>-0.08650000000000002</v>
      </c>
      <c r="J52" s="6"/>
      <c r="K52" s="6">
        <f t="shared" si="1"/>
        <v>0.9135</v>
      </c>
      <c r="L52" s="8">
        <v>50</v>
      </c>
      <c r="M52" s="8">
        <f t="shared" si="2"/>
        <v>50</v>
      </c>
      <c r="N52" s="8">
        <f t="shared" si="3"/>
        <v>0.13</v>
      </c>
      <c r="O52" s="8">
        <f t="shared" si="4"/>
        <v>6.5</v>
      </c>
      <c r="P52" s="8"/>
    </row>
    <row r="53" spans="1:16" ht="14.25">
      <c r="A53" s="8">
        <v>234</v>
      </c>
      <c r="B53" s="8" t="s">
        <v>169</v>
      </c>
      <c r="C53" s="8" t="s">
        <v>170</v>
      </c>
      <c r="D53" s="8" t="s">
        <v>158</v>
      </c>
      <c r="E53" s="8" t="s">
        <v>171</v>
      </c>
      <c r="F53" s="8">
        <v>1.5</v>
      </c>
      <c r="G53" s="5">
        <v>1.37</v>
      </c>
      <c r="H53" s="6">
        <v>1.4</v>
      </c>
      <c r="I53" s="6">
        <f t="shared" si="0"/>
        <v>0.0385000000000002</v>
      </c>
      <c r="J53" s="6"/>
      <c r="K53" s="6">
        <f t="shared" si="1"/>
        <v>1.4385000000000001</v>
      </c>
      <c r="L53" s="8">
        <v>20</v>
      </c>
      <c r="M53" s="8">
        <f t="shared" si="2"/>
        <v>28</v>
      </c>
      <c r="N53" s="8">
        <f t="shared" si="3"/>
        <v>0.029999999999999805</v>
      </c>
      <c r="O53" s="8">
        <f t="shared" si="4"/>
        <v>0.5999999999999961</v>
      </c>
      <c r="P53" s="8"/>
    </row>
    <row r="54" spans="1:16" ht="14.25">
      <c r="A54" s="8">
        <v>2078</v>
      </c>
      <c r="B54" s="8" t="s">
        <v>172</v>
      </c>
      <c r="C54" s="8" t="s">
        <v>173</v>
      </c>
      <c r="D54" s="8" t="s">
        <v>162</v>
      </c>
      <c r="E54" s="8" t="s">
        <v>174</v>
      </c>
      <c r="F54" s="8">
        <v>1.8</v>
      </c>
      <c r="G54" s="5">
        <v>1.4</v>
      </c>
      <c r="H54" s="6">
        <v>1.5</v>
      </c>
      <c r="I54" s="6">
        <f t="shared" si="0"/>
        <v>-0.030000000000000027</v>
      </c>
      <c r="J54" s="6"/>
      <c r="K54" s="6">
        <f t="shared" si="1"/>
        <v>1.47</v>
      </c>
      <c r="L54" s="8">
        <v>50</v>
      </c>
      <c r="M54" s="8">
        <f t="shared" si="2"/>
        <v>75</v>
      </c>
      <c r="N54" s="8">
        <f t="shared" si="3"/>
        <v>0.10000000000000009</v>
      </c>
      <c r="O54" s="8">
        <f t="shared" si="4"/>
        <v>5.000000000000004</v>
      </c>
      <c r="P54" s="8"/>
    </row>
    <row r="55" spans="1:16" ht="14.25">
      <c r="A55" s="8">
        <v>2266</v>
      </c>
      <c r="B55" s="8" t="s">
        <v>175</v>
      </c>
      <c r="C55" s="8" t="s">
        <v>176</v>
      </c>
      <c r="D55" s="8" t="s">
        <v>162</v>
      </c>
      <c r="E55" s="8" t="s">
        <v>177</v>
      </c>
      <c r="F55" s="8">
        <v>2.8</v>
      </c>
      <c r="G55" s="5">
        <v>2.5</v>
      </c>
      <c r="H55" s="6">
        <v>2.5</v>
      </c>
      <c r="I55" s="6">
        <f t="shared" si="0"/>
        <v>0.125</v>
      </c>
      <c r="J55" s="6"/>
      <c r="K55" s="6">
        <f t="shared" si="1"/>
        <v>2.625</v>
      </c>
      <c r="L55" s="8">
        <v>20</v>
      </c>
      <c r="M55" s="8">
        <f t="shared" si="2"/>
        <v>50</v>
      </c>
      <c r="N55" s="8">
        <f t="shared" si="3"/>
        <v>0</v>
      </c>
      <c r="O55" s="8">
        <f t="shared" si="4"/>
        <v>0</v>
      </c>
      <c r="P55" s="8"/>
    </row>
    <row r="56" spans="1:16" ht="14.25">
      <c r="A56" s="8">
        <v>482</v>
      </c>
      <c r="B56" s="8" t="s">
        <v>178</v>
      </c>
      <c r="C56" s="8" t="s">
        <v>165</v>
      </c>
      <c r="D56" s="8" t="s">
        <v>162</v>
      </c>
      <c r="E56" s="8" t="s">
        <v>179</v>
      </c>
      <c r="F56" s="8">
        <v>3.1</v>
      </c>
      <c r="G56" s="5">
        <v>3.65</v>
      </c>
      <c r="H56" s="6">
        <v>3.1</v>
      </c>
      <c r="I56" s="6">
        <f t="shared" si="0"/>
        <v>0.7324999999999999</v>
      </c>
      <c r="J56" s="6"/>
      <c r="K56" s="6">
        <f t="shared" si="1"/>
        <v>3.8325</v>
      </c>
      <c r="L56" s="8">
        <v>30</v>
      </c>
      <c r="M56" s="8">
        <f t="shared" si="2"/>
        <v>93</v>
      </c>
      <c r="N56" s="8">
        <f t="shared" si="3"/>
        <v>-0.5499999999999998</v>
      </c>
      <c r="O56" s="8">
        <f t="shared" si="4"/>
        <v>-16.499999999999993</v>
      </c>
      <c r="P56" s="8"/>
    </row>
    <row r="57" spans="1:16" ht="14.25">
      <c r="A57" s="8">
        <v>578</v>
      </c>
      <c r="B57" s="8" t="s">
        <v>180</v>
      </c>
      <c r="C57" s="8" t="s">
        <v>181</v>
      </c>
      <c r="D57" s="8" t="s">
        <v>162</v>
      </c>
      <c r="E57" s="8" t="s">
        <v>182</v>
      </c>
      <c r="F57" s="8">
        <v>1.3</v>
      </c>
      <c r="G57" s="5">
        <v>0.98</v>
      </c>
      <c r="H57" s="6">
        <v>1.3</v>
      </c>
      <c r="I57" s="6">
        <f t="shared" si="0"/>
        <v>-0.27100000000000013</v>
      </c>
      <c r="J57" s="6"/>
      <c r="K57" s="6">
        <f t="shared" si="1"/>
        <v>1.029</v>
      </c>
      <c r="L57" s="8">
        <v>20</v>
      </c>
      <c r="M57" s="8">
        <f t="shared" si="2"/>
        <v>26</v>
      </c>
      <c r="N57" s="8">
        <f t="shared" si="3"/>
        <v>0.32000000000000006</v>
      </c>
      <c r="O57" s="8">
        <f t="shared" si="4"/>
        <v>6.400000000000001</v>
      </c>
      <c r="P57" s="8"/>
    </row>
    <row r="58" spans="1:16" ht="14.25">
      <c r="A58" s="8">
        <v>565</v>
      </c>
      <c r="B58" s="8" t="s">
        <v>183</v>
      </c>
      <c r="C58" s="8" t="s">
        <v>184</v>
      </c>
      <c r="D58" s="8" t="s">
        <v>158</v>
      </c>
      <c r="E58" s="8" t="s">
        <v>163</v>
      </c>
      <c r="F58" s="8">
        <v>2.8</v>
      </c>
      <c r="G58" s="5">
        <v>1.95</v>
      </c>
      <c r="H58" s="6">
        <v>2.2</v>
      </c>
      <c r="I58" s="6">
        <f t="shared" si="0"/>
        <v>-0.1525000000000003</v>
      </c>
      <c r="J58" s="6"/>
      <c r="K58" s="6">
        <f t="shared" si="1"/>
        <v>2.0475</v>
      </c>
      <c r="L58" s="8">
        <v>10</v>
      </c>
      <c r="M58" s="8">
        <f t="shared" si="2"/>
        <v>22</v>
      </c>
      <c r="N58" s="8">
        <f t="shared" si="3"/>
        <v>0.2500000000000002</v>
      </c>
      <c r="O58" s="8">
        <f t="shared" si="4"/>
        <v>2.500000000000002</v>
      </c>
      <c r="P58" s="8"/>
    </row>
    <row r="59" spans="1:16" ht="14.25">
      <c r="A59" s="8">
        <v>49850</v>
      </c>
      <c r="B59" s="8" t="s">
        <v>185</v>
      </c>
      <c r="C59" s="8" t="s">
        <v>186</v>
      </c>
      <c r="D59" s="8" t="s">
        <v>136</v>
      </c>
      <c r="E59" s="8" t="s">
        <v>187</v>
      </c>
      <c r="F59" s="8">
        <v>28.5</v>
      </c>
      <c r="G59" s="5">
        <v>24.32</v>
      </c>
      <c r="H59" s="6">
        <v>26</v>
      </c>
      <c r="I59" s="6">
        <f t="shared" si="0"/>
        <v>-0.46399999999999864</v>
      </c>
      <c r="J59" s="6"/>
      <c r="K59" s="6">
        <f t="shared" si="1"/>
        <v>25.536</v>
      </c>
      <c r="L59" s="8">
        <v>150</v>
      </c>
      <c r="M59" s="8">
        <f t="shared" si="2"/>
        <v>3900</v>
      </c>
      <c r="N59" s="8">
        <f t="shared" si="3"/>
        <v>1.6799999999999997</v>
      </c>
      <c r="O59" s="8">
        <f t="shared" si="4"/>
        <v>251.99999999999994</v>
      </c>
      <c r="P59" s="8"/>
    </row>
    <row r="60" spans="1:16" ht="14.25">
      <c r="A60" s="8">
        <v>36348</v>
      </c>
      <c r="B60" s="8" t="s">
        <v>188</v>
      </c>
      <c r="C60" s="8" t="s">
        <v>189</v>
      </c>
      <c r="D60" s="8" t="s">
        <v>158</v>
      </c>
      <c r="E60" s="8" t="s">
        <v>190</v>
      </c>
      <c r="F60" s="8">
        <v>32</v>
      </c>
      <c r="G60" s="5">
        <v>23.5</v>
      </c>
      <c r="H60" s="6">
        <v>26</v>
      </c>
      <c r="I60" s="6">
        <f t="shared" si="0"/>
        <v>-1.3249999999999993</v>
      </c>
      <c r="J60" s="6"/>
      <c r="K60" s="6">
        <f t="shared" si="1"/>
        <v>24.675</v>
      </c>
      <c r="L60" s="8">
        <v>50</v>
      </c>
      <c r="M60" s="8">
        <f t="shared" si="2"/>
        <v>1300</v>
      </c>
      <c r="N60" s="8">
        <f t="shared" si="3"/>
        <v>2.5</v>
      </c>
      <c r="O60" s="8">
        <f t="shared" si="4"/>
        <v>125</v>
      </c>
      <c r="P60" s="8"/>
    </row>
    <row r="61" spans="1:16" ht="14.25">
      <c r="A61" s="8">
        <v>16634</v>
      </c>
      <c r="B61" s="8" t="s">
        <v>191</v>
      </c>
      <c r="C61" s="8" t="s">
        <v>192</v>
      </c>
      <c r="D61" s="8" t="s">
        <v>131</v>
      </c>
      <c r="E61" s="8" t="s">
        <v>193</v>
      </c>
      <c r="F61" s="8">
        <v>46.9</v>
      </c>
      <c r="G61" s="5">
        <v>43</v>
      </c>
      <c r="H61" s="6">
        <v>44.5</v>
      </c>
      <c r="I61" s="6">
        <f t="shared" si="0"/>
        <v>0.6499999999999986</v>
      </c>
      <c r="J61" s="6"/>
      <c r="K61" s="6">
        <f t="shared" si="1"/>
        <v>45.15</v>
      </c>
      <c r="L61" s="8">
        <v>100</v>
      </c>
      <c r="M61" s="8">
        <f t="shared" si="2"/>
        <v>4450</v>
      </c>
      <c r="N61" s="8">
        <f>H61-G61</f>
        <v>1.5</v>
      </c>
      <c r="O61" s="8">
        <f t="shared" si="4"/>
        <v>150</v>
      </c>
      <c r="P61" s="8"/>
    </row>
    <row r="62" spans="1:16" ht="14.25">
      <c r="A62" s="8">
        <v>136140</v>
      </c>
      <c r="B62" s="8" t="s">
        <v>133</v>
      </c>
      <c r="C62" s="8" t="s">
        <v>197</v>
      </c>
      <c r="D62" s="8" t="s">
        <v>198</v>
      </c>
      <c r="E62" s="8" t="s">
        <v>199</v>
      </c>
      <c r="F62" s="8">
        <v>29</v>
      </c>
      <c r="G62" s="5">
        <v>11.3</v>
      </c>
      <c r="H62" s="6">
        <v>15</v>
      </c>
      <c r="I62" s="6">
        <f t="shared" si="0"/>
        <v>-3.134999999999998</v>
      </c>
      <c r="J62" s="6"/>
      <c r="K62" s="6">
        <f t="shared" si="1"/>
        <v>11.865000000000002</v>
      </c>
      <c r="L62" s="8">
        <v>20</v>
      </c>
      <c r="M62" s="8">
        <f t="shared" si="2"/>
        <v>300</v>
      </c>
      <c r="N62" s="8">
        <f>H62-G62</f>
        <v>3.6999999999999993</v>
      </c>
      <c r="O62" s="8">
        <f t="shared" si="4"/>
        <v>73.99999999999999</v>
      </c>
      <c r="P62" s="8"/>
    </row>
    <row r="63" spans="1:16" ht="14.25">
      <c r="A63" s="8"/>
      <c r="B63" s="8" t="s">
        <v>147</v>
      </c>
      <c r="C63" s="8" t="s">
        <v>148</v>
      </c>
      <c r="D63" s="8" t="s">
        <v>131</v>
      </c>
      <c r="E63" s="8" t="s">
        <v>149</v>
      </c>
      <c r="F63" s="8"/>
      <c r="G63" s="5"/>
      <c r="H63" s="6"/>
      <c r="I63" s="6"/>
      <c r="J63" s="6"/>
      <c r="K63" s="6"/>
      <c r="L63" s="8">
        <v>500</v>
      </c>
      <c r="M63" s="8">
        <f>SUM(M2:M62)</f>
        <v>76666.4</v>
      </c>
      <c r="N63" s="8"/>
      <c r="O63" s="8"/>
      <c r="P63" s="8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2015-01-21T07:37:18Z</cp:lastPrinted>
  <dcterms:created xsi:type="dcterms:W3CDTF">2014-12-05T03:30:15Z</dcterms:created>
  <dcterms:modified xsi:type="dcterms:W3CDTF">2015-01-22T07:57:42Z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