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  <sheet name="00000p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aiu_bottom">'[2]Financ. Overview'!#REF!</definedName>
    <definedName name="Bust">'00000ppy'!$C$31</definedName>
    <definedName name="Continue">'00000ppy'!$C$9</definedName>
    <definedName name="Document_array" localSheetId="3">{"Book1","旗舰店2013.5.2来货差错.xls"}</definedName>
    <definedName name="Documents_array">'00000ppy'!$B$1:$B$16</definedName>
    <definedName name="FRC">'[3]Main'!$C$9</definedName>
    <definedName name="Hello">'00000ppy'!$A$15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'00000ppy'!$A$26</definedName>
    <definedName name="Module.Prix_SMC">[0]!Module.Prix_SMC</definedName>
    <definedName name="Morning">'00000ppy'!$C$39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'00000ppy'!$C$27</definedName>
    <definedName name="pr_toolbox">'[2]Toolbox'!$A$3:$I$80</definedName>
    <definedName name="_xlnm.Print_Area" localSheetId="3">'00000ppy'!$C$4:$C$4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项目编号">'[10]10年项目编号'!$B$2:$B$48</definedName>
  </definedNames>
  <calcPr fullCalcOnLoad="1"/>
</workbook>
</file>

<file path=xl/sharedStrings.xml><?xml version="1.0" encoding="utf-8"?>
<sst xmlns="http://schemas.openxmlformats.org/spreadsheetml/2006/main" count="302" uniqueCount="196">
  <si>
    <t>来货时间</t>
  </si>
  <si>
    <r>
      <t>ID</t>
    </r>
    <r>
      <rPr>
        <b/>
        <sz val="12"/>
        <color indexed="8"/>
        <rFont val="宋体"/>
        <family val="0"/>
      </rPr>
      <t>号</t>
    </r>
  </si>
  <si>
    <t>品名</t>
  </si>
  <si>
    <t>规格</t>
  </si>
  <si>
    <t>单位</t>
  </si>
  <si>
    <t>票面数量</t>
  </si>
  <si>
    <t>实收数量</t>
  </si>
  <si>
    <t>备注</t>
  </si>
  <si>
    <t>西部销售单ID</t>
  </si>
  <si>
    <t>西部提货单ID</t>
  </si>
  <si>
    <t>本公司仓库配送单ID</t>
  </si>
  <si>
    <t>仓库处理意见</t>
  </si>
  <si>
    <t>门店意见</t>
  </si>
  <si>
    <t>来货单位</t>
  </si>
  <si>
    <t>门店</t>
  </si>
  <si>
    <t>2013.1.5</t>
  </si>
  <si>
    <t>75#消毒酒精（成都蓉康）75#：100ml</t>
  </si>
  <si>
    <t>瓶</t>
  </si>
  <si>
    <t>票上50实收50其中有一瓶破损</t>
  </si>
  <si>
    <t>销售单id：2545344</t>
  </si>
  <si>
    <t>包装破损、漏液污染，西部不退</t>
  </si>
  <si>
    <t>西部超市</t>
  </si>
  <si>
    <t>旗舰店</t>
  </si>
  <si>
    <t>开塞露（上海运佳黄埔）</t>
  </si>
  <si>
    <t>20ml*20支</t>
  </si>
  <si>
    <t>盒</t>
  </si>
  <si>
    <t>票上10实收10其中有1小只破损漏液</t>
  </si>
  <si>
    <t>2013.1.17</t>
  </si>
  <si>
    <t>复方黄连素片（成都森科制药）</t>
  </si>
  <si>
    <r>
      <t>30mg*100</t>
    </r>
    <r>
      <rPr>
        <sz val="12"/>
        <rFont val="宋体"/>
        <family val="0"/>
      </rPr>
      <t>片</t>
    </r>
  </si>
  <si>
    <t>甁</t>
  </si>
  <si>
    <r>
      <t>票上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盒，实收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盒，少收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盒</t>
    </r>
  </si>
  <si>
    <r>
      <t>销售单</t>
    </r>
    <r>
      <rPr>
        <sz val="12"/>
        <color indexed="8"/>
        <rFont val="Times New Roman"/>
        <family val="1"/>
      </rPr>
      <t>ID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2563397</t>
    </r>
  </si>
  <si>
    <t>已报西部</t>
  </si>
  <si>
    <t>西部仓库</t>
  </si>
  <si>
    <t>夏桑菊颗粒（重庆桐君阁）</t>
  </si>
  <si>
    <r>
      <t>10g*10</t>
    </r>
    <r>
      <rPr>
        <sz val="12"/>
        <rFont val="宋体"/>
        <family val="0"/>
      </rPr>
      <t>袋</t>
    </r>
  </si>
  <si>
    <t>袋</t>
  </si>
  <si>
    <r>
      <t>票上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袋，实收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袋，怀疑发漏了</t>
    </r>
  </si>
  <si>
    <t>补货</t>
  </si>
  <si>
    <t>公司仓库</t>
  </si>
  <si>
    <t>2013.1.22</t>
  </si>
  <si>
    <r>
      <t xml:space="preserve"> </t>
    </r>
    <r>
      <rPr>
        <sz val="12"/>
        <rFont val="宋体"/>
        <family val="0"/>
      </rPr>
      <t>碳酸钙维</t>
    </r>
    <r>
      <rPr>
        <sz val="12"/>
        <rFont val="Times New Roman"/>
        <family val="1"/>
      </rPr>
      <t>D3</t>
    </r>
    <r>
      <rPr>
        <sz val="12"/>
        <rFont val="宋体"/>
        <family val="0"/>
      </rPr>
      <t>元素片（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）惠氏制药</t>
    </r>
  </si>
  <si>
    <r>
      <t>600mg*60</t>
    </r>
    <r>
      <rPr>
        <sz val="12"/>
        <rFont val="宋体"/>
        <family val="0"/>
      </rPr>
      <t>片</t>
    </r>
  </si>
  <si>
    <r>
      <t>票上</t>
    </r>
    <r>
      <rPr>
        <sz val="12"/>
        <rFont val="Times New Roman"/>
        <family val="1"/>
      </rPr>
      <t>36</t>
    </r>
    <r>
      <rPr>
        <sz val="12"/>
        <rFont val="宋体"/>
        <family val="0"/>
      </rPr>
      <t>盒，实收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盒，少一盒</t>
    </r>
  </si>
  <si>
    <t>经核查，此货已发够，不补</t>
  </si>
  <si>
    <t>2013.1.24</t>
  </si>
  <si>
    <r>
      <t>维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银翘片（贵州百灵制药）</t>
    </r>
  </si>
  <si>
    <r>
      <t>12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*2</t>
    </r>
    <r>
      <rPr>
        <sz val="12"/>
        <rFont val="宋体"/>
        <family val="0"/>
      </rPr>
      <t>板</t>
    </r>
  </si>
  <si>
    <r>
      <t>票上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盒，实收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盒，少收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盒</t>
    </r>
  </si>
  <si>
    <r>
      <t>销售总单</t>
    </r>
    <r>
      <rPr>
        <sz val="12"/>
        <rFont val="Times New Roman"/>
        <family val="1"/>
      </rPr>
      <t>ID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2574197</t>
    </r>
  </si>
  <si>
    <t>西部回复：此货已发够，且帐实相符不补</t>
  </si>
  <si>
    <t>2013.2.2</t>
  </si>
  <si>
    <t>杞菊地黄丸（太极绵阳）</t>
  </si>
  <si>
    <r>
      <t>6g*12</t>
    </r>
    <r>
      <rPr>
        <sz val="12"/>
        <color indexed="10"/>
        <rFont val="宋体"/>
        <family val="0"/>
      </rPr>
      <t>袋</t>
    </r>
  </si>
  <si>
    <r>
      <t>票上</t>
    </r>
    <r>
      <rPr>
        <sz val="12"/>
        <color indexed="10"/>
        <rFont val="Times New Roman"/>
        <family val="1"/>
      </rPr>
      <t>65</t>
    </r>
    <r>
      <rPr>
        <sz val="12"/>
        <color indexed="10"/>
        <rFont val="宋体"/>
        <family val="0"/>
      </rPr>
      <t>盒，实收</t>
    </r>
    <r>
      <rPr>
        <sz val="12"/>
        <color indexed="10"/>
        <rFont val="Times New Roman"/>
        <family val="1"/>
      </rPr>
      <t>60</t>
    </r>
    <r>
      <rPr>
        <sz val="12"/>
        <color indexed="10"/>
        <rFont val="宋体"/>
        <family val="0"/>
      </rPr>
      <t>盒，差</t>
    </r>
    <r>
      <rPr>
        <sz val="12"/>
        <color indexed="10"/>
        <rFont val="Times New Roman"/>
        <family val="1"/>
      </rPr>
      <t>5</t>
    </r>
    <r>
      <rPr>
        <sz val="12"/>
        <color indexed="10"/>
        <rFont val="宋体"/>
        <family val="0"/>
      </rPr>
      <t>盒</t>
    </r>
  </si>
  <si>
    <r>
      <t>销售总单</t>
    </r>
    <r>
      <rPr>
        <sz val="12"/>
        <color indexed="10"/>
        <rFont val="Times New Roman"/>
        <family val="1"/>
      </rPr>
      <t>ID</t>
    </r>
    <r>
      <rPr>
        <sz val="12"/>
        <color indexed="10"/>
        <rFont val="宋体"/>
        <family val="0"/>
      </rPr>
      <t>：</t>
    </r>
    <r>
      <rPr>
        <sz val="12"/>
        <color indexed="10"/>
        <rFont val="Times New Roman"/>
        <family val="1"/>
      </rPr>
      <t>2585265</t>
    </r>
  </si>
  <si>
    <t>复方丹参片（四川绵阳制药）</t>
  </si>
  <si>
    <r>
      <t>200</t>
    </r>
    <r>
      <rPr>
        <sz val="12"/>
        <color indexed="10"/>
        <rFont val="宋体"/>
        <family val="0"/>
      </rPr>
      <t>片（薄膜衣）</t>
    </r>
  </si>
  <si>
    <r>
      <t>票上</t>
    </r>
    <r>
      <rPr>
        <sz val="12"/>
        <color indexed="10"/>
        <rFont val="Times New Roman"/>
        <family val="1"/>
      </rPr>
      <t>10</t>
    </r>
    <r>
      <rPr>
        <sz val="12"/>
        <color indexed="10"/>
        <rFont val="宋体"/>
        <family val="0"/>
      </rPr>
      <t>盒，实收</t>
    </r>
    <r>
      <rPr>
        <sz val="12"/>
        <color indexed="10"/>
        <rFont val="Times New Roman"/>
        <family val="1"/>
      </rPr>
      <t>0</t>
    </r>
    <r>
      <rPr>
        <sz val="12"/>
        <color indexed="10"/>
        <rFont val="宋体"/>
        <family val="0"/>
      </rPr>
      <t>盒，怀疑漏发了</t>
    </r>
  </si>
  <si>
    <r>
      <t>销售总单</t>
    </r>
    <r>
      <rPr>
        <sz val="12"/>
        <color indexed="10"/>
        <rFont val="Times New Roman"/>
        <family val="1"/>
      </rPr>
      <t>ID</t>
    </r>
    <r>
      <rPr>
        <sz val="12"/>
        <color indexed="10"/>
        <rFont val="宋体"/>
        <family val="0"/>
      </rPr>
      <t>：</t>
    </r>
    <r>
      <rPr>
        <sz val="12"/>
        <color indexed="10"/>
        <rFont val="Times New Roman"/>
        <family val="1"/>
      </rPr>
      <t>2588011</t>
    </r>
  </si>
  <si>
    <t>利胆排石片（四川绵阳制药）</t>
  </si>
  <si>
    <r>
      <t>12</t>
    </r>
    <r>
      <rPr>
        <sz val="12"/>
        <color indexed="10"/>
        <rFont val="宋体"/>
        <family val="0"/>
      </rPr>
      <t>片</t>
    </r>
    <r>
      <rPr>
        <sz val="12"/>
        <color indexed="10"/>
        <rFont val="Times New Roman"/>
        <family val="1"/>
      </rPr>
      <t>*3</t>
    </r>
    <r>
      <rPr>
        <sz val="12"/>
        <color indexed="10"/>
        <rFont val="宋体"/>
        <family val="0"/>
      </rPr>
      <t>板</t>
    </r>
  </si>
  <si>
    <r>
      <t>票上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宋体"/>
        <family val="0"/>
      </rPr>
      <t>盒，实收</t>
    </r>
    <r>
      <rPr>
        <sz val="12"/>
        <color indexed="10"/>
        <rFont val="Times New Roman"/>
        <family val="1"/>
      </rPr>
      <t>0</t>
    </r>
    <r>
      <rPr>
        <sz val="12"/>
        <color indexed="10"/>
        <rFont val="宋体"/>
        <family val="0"/>
      </rPr>
      <t>盒，怀疑漏发了</t>
    </r>
  </si>
  <si>
    <t>2013.2.28</t>
  </si>
  <si>
    <t>乌洛托品溶液（桂林长圣）</t>
  </si>
  <si>
    <t>12ml</t>
  </si>
  <si>
    <r>
      <t>票上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甁，实收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甁</t>
    </r>
  </si>
  <si>
    <r>
      <t>销售总单</t>
    </r>
    <r>
      <rPr>
        <sz val="12"/>
        <rFont val="Times New Roman"/>
        <family val="1"/>
      </rPr>
      <t>ID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2605223</t>
    </r>
  </si>
  <si>
    <r>
      <t>维胺脂维</t>
    </r>
    <r>
      <rPr>
        <sz val="12"/>
        <rFont val="Times New Roman"/>
        <family val="1"/>
      </rPr>
      <t>E</t>
    </r>
    <r>
      <rPr>
        <sz val="12"/>
        <rFont val="宋体"/>
        <family val="0"/>
      </rPr>
      <t>乳膏（痤疮王）重庆华邦</t>
    </r>
  </si>
  <si>
    <t>15g</t>
  </si>
  <si>
    <t>支</t>
  </si>
  <si>
    <r>
      <t>票上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支，实收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支</t>
    </r>
  </si>
  <si>
    <t>咳特灵胶囊（白云山总厂）</t>
  </si>
  <si>
    <r>
      <t>30</t>
    </r>
    <r>
      <rPr>
        <sz val="12"/>
        <rFont val="宋体"/>
        <family val="0"/>
      </rPr>
      <t>粒</t>
    </r>
  </si>
  <si>
    <r>
      <t>票上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甁，实收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甁</t>
    </r>
  </si>
  <si>
    <t>2013.3.16</t>
  </si>
  <si>
    <t>斧标驱风油（广东梁介福）</t>
  </si>
  <si>
    <t>10ml</t>
  </si>
  <si>
    <r>
      <t>票上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甁，实收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甁，差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甁</t>
    </r>
  </si>
  <si>
    <r>
      <t>销售总单</t>
    </r>
    <r>
      <rPr>
        <sz val="12"/>
        <rFont val="Times New Roman"/>
        <family val="1"/>
      </rPr>
      <t>ID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2624813</t>
    </r>
  </si>
  <si>
    <t>2013.3.21</t>
  </si>
  <si>
    <r>
      <t>原维生素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加</t>
    </r>
    <r>
      <rPr>
        <sz val="12"/>
        <rFont val="Times New Roman"/>
        <family val="1"/>
      </rPr>
      <t>E</t>
    </r>
    <r>
      <rPr>
        <sz val="12"/>
        <rFont val="宋体"/>
        <family val="0"/>
      </rPr>
      <t>软胶囊（自然之宝）</t>
    </r>
  </si>
  <si>
    <r>
      <t>100</t>
    </r>
    <r>
      <rPr>
        <sz val="12"/>
        <rFont val="宋体"/>
        <family val="0"/>
      </rPr>
      <t>粒</t>
    </r>
  </si>
  <si>
    <r>
      <t>效期，有效期到</t>
    </r>
    <r>
      <rPr>
        <sz val="12"/>
        <rFont val="Times New Roman"/>
        <family val="1"/>
      </rPr>
      <t>2013.8.31</t>
    </r>
  </si>
  <si>
    <t>退</t>
  </si>
  <si>
    <t>2013.3.23</t>
  </si>
  <si>
    <t>那格列奈片（北京诺华）</t>
  </si>
  <si>
    <r>
      <t>120mg*12</t>
    </r>
    <r>
      <rPr>
        <sz val="12"/>
        <rFont val="宋体"/>
        <family val="0"/>
      </rPr>
      <t>片</t>
    </r>
  </si>
  <si>
    <r>
      <t>票上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盒，实收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盒</t>
    </r>
  </si>
  <si>
    <r>
      <t>票上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盒，实收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盒，怀疑发漏了</t>
    </r>
  </si>
  <si>
    <t>2013.3.30</t>
  </si>
  <si>
    <t>冰王脚气净软膏（冰王）</t>
  </si>
  <si>
    <t>30g</t>
  </si>
  <si>
    <t>票上2实收0怀疑是漏发了。</t>
  </si>
  <si>
    <t>销售单ID：2643199</t>
  </si>
  <si>
    <t>西部回复：此货已发，且帐实相符不补</t>
  </si>
  <si>
    <t>2013.04.09</t>
  </si>
  <si>
    <t>第6感天然胶乳橡胶避孕套（24只）马来西亚</t>
  </si>
  <si>
    <r>
      <t>24</t>
    </r>
    <r>
      <rPr>
        <sz val="12"/>
        <rFont val="宋体"/>
        <family val="0"/>
      </rPr>
      <t>只</t>
    </r>
  </si>
  <si>
    <t>票上5盒，实收4盒，少一盒</t>
  </si>
  <si>
    <t>万基洋参口服液（万基洋参饮）</t>
  </si>
  <si>
    <t>450ml</t>
  </si>
  <si>
    <t>效期，有效期到2013.06</t>
  </si>
  <si>
    <t>销售单ID：2654657</t>
  </si>
  <si>
    <t>请咨询退货组是否退货</t>
  </si>
  <si>
    <t>2013.04.16</t>
  </si>
  <si>
    <t>夏桑菊颗粒（四川绵阳）</t>
  </si>
  <si>
    <r>
      <t>10g*20</t>
    </r>
    <r>
      <rPr>
        <sz val="12"/>
        <rFont val="宋体"/>
        <family val="0"/>
      </rPr>
      <t>袋</t>
    </r>
  </si>
  <si>
    <t>票上60，实收0袋，怀疑发漏了</t>
  </si>
  <si>
    <t>销售单ID：2661173</t>
  </si>
  <si>
    <t>经西部核查，此货已发且门店回复：此货已收到</t>
  </si>
  <si>
    <t>2013.4.25</t>
  </si>
  <si>
    <t>沙美特罗替卡松粉吸入剂（舒利迭）</t>
  </si>
  <si>
    <r>
      <t>50ug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100ug*60</t>
    </r>
  </si>
  <si>
    <t>效期到2013.7.5</t>
  </si>
  <si>
    <t>请继续销售至效期</t>
  </si>
  <si>
    <t>2013.05.02</t>
  </si>
  <si>
    <t>小儿咳喘灵颗粒（南充制药）</t>
  </si>
  <si>
    <r>
      <t>2g*10</t>
    </r>
    <r>
      <rPr>
        <sz val="12"/>
        <rFont val="宋体"/>
        <family val="0"/>
      </rPr>
      <t>袋</t>
    </r>
  </si>
  <si>
    <t>此货未收到，实收四川绵阳小儿咳喘灵颗粒ID：27623，2盒</t>
  </si>
  <si>
    <t>销售总单ID：2683015</t>
  </si>
  <si>
    <t>还未回复</t>
  </si>
  <si>
    <t>2013.05.04</t>
  </si>
  <si>
    <t>水果、小麦胚芽复合提取物软胶囊</t>
  </si>
  <si>
    <t>效期，有效期到2013.08月</t>
  </si>
  <si>
    <t>金鸡片（广东益和堂）</t>
  </si>
  <si>
    <r>
      <t>100</t>
    </r>
    <r>
      <rPr>
        <sz val="12"/>
        <rFont val="宋体"/>
        <family val="0"/>
      </rPr>
      <t>片</t>
    </r>
  </si>
  <si>
    <t>票上写的作废，实际上有帐，没有作废成功</t>
  </si>
  <si>
    <t>请将帐移回</t>
  </si>
  <si>
    <t>2013.05.07</t>
  </si>
  <si>
    <t>九味羌活丸（重庆中药二厂）</t>
  </si>
  <si>
    <r>
      <t>3g*9</t>
    </r>
    <r>
      <rPr>
        <sz val="12"/>
        <rFont val="宋体"/>
        <family val="0"/>
      </rPr>
      <t>袋（浓缩丸）</t>
    </r>
  </si>
  <si>
    <t>效期，有效期到2013.10</t>
  </si>
  <si>
    <t>销售总单ID：2687889</t>
  </si>
  <si>
    <t>旗舰店2013.5.2来货差错.xls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</si>
  <si>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</si>
  <si>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</si>
  <si>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</si>
  <si>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</si>
  <si>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</si>
  <si>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</si>
  <si>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</si>
  <si>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</si>
  <si>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</si>
  <si>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</si>
  <si>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</si>
  <si>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</si>
  <si>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2013.05.11</t>
  </si>
  <si>
    <t>医用护理口罩（稳健实业）</t>
  </si>
  <si>
    <r>
      <t>17cm*9cm-3</t>
    </r>
    <r>
      <rPr>
        <sz val="12"/>
        <rFont val="宋体"/>
        <family val="0"/>
      </rPr>
      <t>层</t>
    </r>
  </si>
  <si>
    <t>个</t>
  </si>
  <si>
    <t>票上50实收49，少一个</t>
  </si>
  <si>
    <t>销售总单ID：2691337</t>
  </si>
  <si>
    <t>西部仓库</t>
  </si>
  <si>
    <t>旗舰店</t>
  </si>
  <si>
    <t>奥硝唑分散片（湖南九典制药）</t>
  </si>
  <si>
    <r>
      <t>0.25g*12</t>
    </r>
    <r>
      <rPr>
        <sz val="12"/>
        <rFont val="宋体"/>
        <family val="0"/>
      </rPr>
      <t>片</t>
    </r>
  </si>
  <si>
    <t>盒</t>
  </si>
  <si>
    <t>票上1盒，实收0盒，怀疑发漏了</t>
  </si>
  <si>
    <t>销售总单ID：2694299</t>
  </si>
  <si>
    <t>2013.05.11</t>
  </si>
  <si>
    <t>复方丹参片（四川绵阳制药）</t>
  </si>
  <si>
    <r>
      <t>200</t>
    </r>
    <r>
      <rPr>
        <sz val="12"/>
        <rFont val="宋体"/>
        <family val="0"/>
      </rPr>
      <t>片（薄膜衣）</t>
    </r>
  </si>
  <si>
    <t>瓶</t>
  </si>
  <si>
    <t>票上6瓶，实收0瓶</t>
  </si>
  <si>
    <t>销售总单ID：2694289</t>
  </si>
  <si>
    <t>2013.05.14</t>
  </si>
  <si>
    <t>藿香正气水（四川南充制药）</t>
  </si>
  <si>
    <r>
      <t>10ml*6</t>
    </r>
    <r>
      <rPr>
        <sz val="12"/>
        <rFont val="宋体"/>
        <family val="0"/>
      </rPr>
      <t>支</t>
    </r>
  </si>
  <si>
    <t>销售单ID:2696085</t>
  </si>
  <si>
    <t>效期到2013.11</t>
  </si>
  <si>
    <t>2013.05.14</t>
  </si>
  <si>
    <t>益母草颗粒（襄樊隆中）</t>
  </si>
  <si>
    <t>15g*10袋</t>
  </si>
  <si>
    <t>效期到2013.10</t>
  </si>
  <si>
    <t>2013.5.16</t>
  </si>
  <si>
    <t>氯霉素滴眼液（四川泰华堂）</t>
  </si>
  <si>
    <r>
      <t>8ml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20mg</t>
    </r>
  </si>
  <si>
    <t>支</t>
  </si>
  <si>
    <t>效期到2013.10</t>
  </si>
  <si>
    <t>销售单id：2699726</t>
  </si>
  <si>
    <t>复方薄荷脑软膏（曼秀雷敦）</t>
  </si>
  <si>
    <t>10g</t>
  </si>
  <si>
    <t>票上5盒，实收5盒，其中有2盒是28g的</t>
  </si>
  <si>
    <t>2013.5.18</t>
  </si>
  <si>
    <t>葡萄糖酸钙锌口服液（湖北午时制药）</t>
  </si>
  <si>
    <t>10ml*18支</t>
  </si>
  <si>
    <t>其中有一盒漏液已经霉变了，不能销售销售单id:2701202</t>
  </si>
  <si>
    <t>2013.5.18</t>
  </si>
  <si>
    <t>克拉霉素分散片（四川旺林堂）</t>
  </si>
  <si>
    <t>0.25g*6片</t>
  </si>
  <si>
    <t>票上3盒，实收2盒</t>
  </si>
  <si>
    <t>陈香露白露（重庆科瑞）</t>
  </si>
  <si>
    <t>0.3g*100</t>
  </si>
  <si>
    <t>票上是重庆科瑞，来的货是重庆东方销售单ID：2703334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</si>
</sst>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\.mm\.dd"/>
    <numFmt numFmtId="181" formatCode="#,##0.0_);\(#,##0.0\)"/>
    <numFmt numFmtId="182" formatCode="\$#,##0.00;\(\$#,##0.00\)"/>
    <numFmt numFmtId="183" formatCode="\$#,##0;\(\$#,##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&quot;$&quot;\ #,##0_-;[Red]&quot;$&quot;\ #,##0\-"/>
  </numFmts>
  <fonts count="58"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MS Sans Serif"/>
      <family val="2"/>
    </font>
    <font>
      <b/>
      <sz val="10"/>
      <name val="Tms Rmn"/>
      <family val="1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10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sz val="11"/>
      <color indexed="23"/>
      <name val="宋体"/>
      <family val="0"/>
    </font>
    <font>
      <b/>
      <sz val="12"/>
      <name val="Arial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2"/>
      <color indexed="8"/>
      <name val="Arial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0">
      <alignment/>
      <protection locked="0"/>
    </xf>
    <xf numFmtId="0" fontId="8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8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8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8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5" borderId="0" applyNumberFormat="0" applyBorder="0" applyAlignment="0" applyProtection="0"/>
    <xf numFmtId="0" fontId="34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14" fillId="0" borderId="0">
      <alignment/>
      <protection/>
    </xf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2" fontId="14" fillId="0" borderId="0">
      <alignment/>
      <protection/>
    </xf>
    <xf numFmtId="15" fontId="43" fillId="0" borderId="0">
      <alignment/>
      <protection/>
    </xf>
    <xf numFmtId="183" fontId="14" fillId="0" borderId="0">
      <alignment/>
      <protection/>
    </xf>
    <xf numFmtId="0" fontId="4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19" borderId="8" applyNumberFormat="0" applyBorder="0" applyAlignment="0" applyProtection="0"/>
    <xf numFmtId="181" fontId="31" fillId="25" borderId="0">
      <alignment/>
      <protection/>
    </xf>
    <xf numFmtId="0" fontId="46" fillId="0" borderId="9" applyNumberFormat="0" applyFill="0" applyAlignment="0" applyProtection="0"/>
    <xf numFmtId="181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14" fillId="0" borderId="0">
      <alignment/>
      <protection/>
    </xf>
    <xf numFmtId="37" fontId="48" fillId="0" borderId="0">
      <alignment/>
      <protection/>
    </xf>
    <xf numFmtId="19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19" borderId="10" applyNumberFormat="0" applyFont="0" applyAlignment="0" applyProtection="0"/>
    <xf numFmtId="0" fontId="33" fillId="20" borderId="11" applyNumberFormat="0" applyAlignment="0" applyProtection="0"/>
    <xf numFmtId="14" fontId="3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3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10" fillId="29" borderId="13">
      <alignment/>
      <protection locked="0"/>
    </xf>
    <xf numFmtId="0" fontId="9" fillId="0" borderId="0">
      <alignment/>
      <protection/>
    </xf>
    <xf numFmtId="0" fontId="10" fillId="29" borderId="13">
      <alignment/>
      <protection locked="0"/>
    </xf>
    <xf numFmtId="0" fontId="10" fillId="29" borderId="13">
      <alignment/>
      <protection locked="0"/>
    </xf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15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19" fillId="0" borderId="16" applyNumberFormat="0" applyFill="0" applyProtection="0">
      <alignment horizontal="center"/>
    </xf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44" fillId="0" borderId="0" applyNumberFormat="0" applyFill="0" applyBorder="0" applyAlignment="0" applyProtection="0"/>
    <xf numFmtId="0" fontId="19" fillId="0" borderId="16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180" fontId="15" fillId="0" borderId="16" applyFill="0" applyProtection="0">
      <alignment horizontal="right"/>
    </xf>
    <xf numFmtId="0" fontId="15" fillId="0" borderId="15" applyNumberFormat="0" applyFill="0" applyProtection="0">
      <alignment horizontal="left"/>
    </xf>
    <xf numFmtId="0" fontId="28" fillId="27" borderId="0" applyNumberFormat="0" applyBorder="0" applyAlignment="0" applyProtection="0"/>
    <xf numFmtId="0" fontId="33" fillId="20" borderId="11" applyNumberFormat="0" applyAlignment="0" applyProtection="0"/>
    <xf numFmtId="0" fontId="29" fillId="7" borderId="1" applyNumberFormat="0" applyAlignment="0" applyProtection="0"/>
    <xf numFmtId="1" fontId="15" fillId="0" borderId="16" applyFill="0" applyProtection="0">
      <alignment horizontal="center"/>
    </xf>
    <xf numFmtId="0" fontId="49" fillId="0" borderId="0">
      <alignment vertical="top"/>
      <protection/>
    </xf>
    <xf numFmtId="0" fontId="50" fillId="0" borderId="0" applyNumberFormat="0" applyFill="0" applyBorder="0" applyAlignment="0" applyProtection="0"/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8" xfId="179" applyFont="1" applyBorder="1" applyAlignment="1">
      <alignment horizontal="right" vertical="center" wrapText="1"/>
      <protection/>
    </xf>
    <xf numFmtId="0" fontId="51" fillId="0" borderId="8" xfId="179" applyFont="1" applyBorder="1" applyAlignment="1">
      <alignment horizontal="right" vertical="center" wrapText="1"/>
      <protection/>
    </xf>
    <xf numFmtId="0" fontId="1" fillId="0" borderId="8" xfId="179" applyFont="1" applyFill="1" applyBorder="1" applyAlignment="1">
      <alignment horizontal="left" vertical="center" wrapText="1"/>
      <protection/>
    </xf>
    <xf numFmtId="0" fontId="1" fillId="0" borderId="8" xfId="179" applyFont="1" applyFill="1" applyBorder="1" applyAlignment="1">
      <alignment vertical="center" wrapText="1"/>
      <protection/>
    </xf>
    <xf numFmtId="0" fontId="1" fillId="0" borderId="8" xfId="179" applyFont="1" applyFill="1" applyBorder="1" applyAlignment="1">
      <alignment horizontal="center" vertical="center" wrapText="1"/>
      <protection/>
    </xf>
    <xf numFmtId="0" fontId="52" fillId="0" borderId="8" xfId="179" applyFont="1" applyFill="1" applyBorder="1" applyAlignment="1">
      <alignment horizontal="center" vertical="center" wrapText="1"/>
      <protection/>
    </xf>
    <xf numFmtId="0" fontId="1" fillId="33" borderId="8" xfId="179" applyFont="1" applyFill="1" applyBorder="1" applyAlignment="1">
      <alignment horizontal="center" vertical="center" wrapText="1"/>
      <protection/>
    </xf>
    <xf numFmtId="0" fontId="53" fillId="33" borderId="8" xfId="179" applyFont="1" applyFill="1" applyBorder="1" applyAlignment="1">
      <alignment horizontal="center" vertical="center" wrapText="1"/>
      <protection/>
    </xf>
    <xf numFmtId="0" fontId="1" fillId="0" borderId="8" xfId="179" applyFont="1" applyBorder="1" applyAlignment="1">
      <alignment horizontal="center" vertical="center" wrapText="1"/>
      <protection/>
    </xf>
    <xf numFmtId="58" fontId="4" fillId="0" borderId="8" xfId="0" applyNumberFormat="1" applyFont="1" applyBorder="1" applyAlignment="1">
      <alignment horizontal="right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179" applyFont="1" applyBorder="1" applyAlignment="1">
      <alignment/>
      <protection/>
    </xf>
    <xf numFmtId="0" fontId="0" fillId="33" borderId="8" xfId="0" applyFont="1" applyFill="1" applyBorder="1" applyAlignment="1">
      <alignment horizontal="center"/>
    </xf>
    <xf numFmtId="0" fontId="5" fillId="0" borderId="8" xfId="179" applyFont="1" applyBorder="1" applyAlignment="1">
      <alignment horizontal="center" vertical="center" wrapText="1"/>
      <protection/>
    </xf>
    <xf numFmtId="0" fontId="4" fillId="0" borderId="17" xfId="179" applyFont="1" applyBorder="1" applyAlignment="1">
      <alignment/>
      <protection/>
    </xf>
    <xf numFmtId="58" fontId="2" fillId="0" borderId="8" xfId="0" applyNumberFormat="1" applyFont="1" applyBorder="1" applyAlignment="1">
      <alignment horizontal="right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/>
    </xf>
    <xf numFmtId="0" fontId="0" fillId="33" borderId="8" xfId="0" applyFont="1" applyFill="1" applyBorder="1" applyAlignment="1">
      <alignment wrapText="1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6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179" applyFont="1" applyBorder="1" applyAlignment="1">
      <alignment/>
      <protection/>
    </xf>
    <xf numFmtId="0" fontId="5" fillId="0" borderId="0" xfId="0" applyFont="1" applyAlignment="1">
      <alignment/>
    </xf>
    <xf numFmtId="58" fontId="0" fillId="0" borderId="17" xfId="0" applyNumberFormat="1" applyBorder="1" applyAlignment="1">
      <alignment horizontal="right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5" fillId="0" borderId="17" xfId="179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179" applyFont="1" applyFill="1" applyBorder="1" applyAlignment="1">
      <alignment/>
      <protection/>
    </xf>
    <xf numFmtId="0" fontId="0" fillId="0" borderId="8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4" fillId="4" borderId="0" xfId="133" applyFont="1" applyFill="1">
      <alignment/>
      <protection/>
    </xf>
    <xf numFmtId="0" fontId="15" fillId="0" borderId="0" xfId="133">
      <alignment/>
      <protection/>
    </xf>
    <xf numFmtId="0" fontId="15" fillId="4" borderId="0" xfId="133" applyFill="1">
      <alignment/>
      <protection/>
    </xf>
    <xf numFmtId="0" fontId="15" fillId="27" borderId="18" xfId="133" applyFill="1" applyBorder="1">
      <alignment/>
      <protection/>
    </xf>
    <xf numFmtId="0" fontId="15" fillId="34" borderId="13" xfId="133" applyFill="1" applyBorder="1">
      <alignment/>
      <protection/>
    </xf>
    <xf numFmtId="0" fontId="55" fillId="35" borderId="19" xfId="133" applyFont="1" applyFill="1" applyBorder="1" applyAlignment="1">
      <alignment horizontal="center"/>
      <protection/>
    </xf>
    <xf numFmtId="0" fontId="56" fillId="36" borderId="20" xfId="133" applyFont="1" applyFill="1" applyBorder="1" applyAlignment="1">
      <alignment horizontal="center"/>
      <protection/>
    </xf>
    <xf numFmtId="0" fontId="55" fillId="35" borderId="20" xfId="133" applyFont="1" applyFill="1" applyBorder="1" applyAlignment="1">
      <alignment horizontal="center"/>
      <protection/>
    </xf>
    <xf numFmtId="0" fontId="55" fillId="35" borderId="21" xfId="133" applyFont="1" applyFill="1" applyBorder="1" applyAlignment="1">
      <alignment horizontal="center"/>
      <protection/>
    </xf>
    <xf numFmtId="0" fontId="15" fillId="34" borderId="15" xfId="133" applyFill="1" applyBorder="1">
      <alignment/>
      <protection/>
    </xf>
    <xf numFmtId="0" fontId="15" fillId="27" borderId="17" xfId="133" applyFill="1" applyBorder="1">
      <alignment/>
      <protection/>
    </xf>
    <xf numFmtId="0" fontId="15" fillId="27" borderId="22" xfId="133" applyFill="1" applyBorder="1">
      <alignment/>
      <protection/>
    </xf>
    <xf numFmtId="0" fontId="15" fillId="34" borderId="17" xfId="133" applyFill="1" applyBorder="1">
      <alignment/>
      <protection/>
    </xf>
    <xf numFmtId="0" fontId="5" fillId="11" borderId="8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0" fillId="33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211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强调文字颜色 1" xfId="44"/>
    <cellStyle name="40% - 强调文字颜色 2" xfId="45"/>
    <cellStyle name="40% - 强调文字颜色 3" xfId="46"/>
    <cellStyle name="40% - 强调文字颜色 4" xfId="47"/>
    <cellStyle name="40% - 强调文字颜色 5" xfId="48"/>
    <cellStyle name="40% - 强调文字颜色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Book1" xfId="67"/>
    <cellStyle name="Accent2" xfId="68"/>
    <cellStyle name="Accent2 - 20%" xfId="69"/>
    <cellStyle name="Accent2 - 40%" xfId="70"/>
    <cellStyle name="Accent2 - 60%" xfId="71"/>
    <cellStyle name="Accent2_Book1" xfId="72"/>
    <cellStyle name="Accent3" xfId="73"/>
    <cellStyle name="Accent3 - 20%" xfId="74"/>
    <cellStyle name="Accent3 - 40%" xfId="75"/>
    <cellStyle name="Accent3 - 60%" xfId="76"/>
    <cellStyle name="Accent3_Book1" xfId="77"/>
    <cellStyle name="Accent4" xfId="78"/>
    <cellStyle name="Accent4 - 20%" xfId="79"/>
    <cellStyle name="Accent4 - 40%" xfId="80"/>
    <cellStyle name="Accent4 - 60%" xfId="81"/>
    <cellStyle name="Accent4_Book1" xfId="82"/>
    <cellStyle name="Accent5" xfId="83"/>
    <cellStyle name="Accent5 - 20%" xfId="84"/>
    <cellStyle name="Accent5 - 40%" xfId="85"/>
    <cellStyle name="Accent5 - 60%" xfId="86"/>
    <cellStyle name="Accent5_Book1" xfId="87"/>
    <cellStyle name="Accent6" xfId="88"/>
    <cellStyle name="Accent6 - 20%" xfId="89"/>
    <cellStyle name="Accent6 - 40%" xfId="90"/>
    <cellStyle name="Accent6 - 60%" xfId="91"/>
    <cellStyle name="Accent6_Book1" xfId="92"/>
    <cellStyle name="args.style" xfId="93"/>
    <cellStyle name="Bad" xfId="94"/>
    <cellStyle name="Calculation" xfId="95"/>
    <cellStyle name="Check Cell" xfId="96"/>
    <cellStyle name="ColLevel_0" xfId="97"/>
    <cellStyle name="Comma [0]_!!!GO" xfId="98"/>
    <cellStyle name="comma zerodec" xfId="99"/>
    <cellStyle name="Comma_!!!GO" xfId="100"/>
    <cellStyle name="Currency [0]_!!!GO" xfId="101"/>
    <cellStyle name="Currency_!!!GO" xfId="102"/>
    <cellStyle name="Currency1" xfId="103"/>
    <cellStyle name="Date" xfId="104"/>
    <cellStyle name="Dollar (zero dec)" xfId="105"/>
    <cellStyle name="Explanatory Text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Input" xfId="115"/>
    <cellStyle name="Input [yellow]" xfId="116"/>
    <cellStyle name="Input Cells" xfId="117"/>
    <cellStyle name="Linked Cell" xfId="118"/>
    <cellStyle name="Linked Cells" xfId="119"/>
    <cellStyle name="Millares [0]_96 Risk" xfId="120"/>
    <cellStyle name="Millares_96 Risk" xfId="121"/>
    <cellStyle name="Milliers [0]_!!!GO" xfId="122"/>
    <cellStyle name="Milliers_!!!GO" xfId="123"/>
    <cellStyle name="Moneda [0]_96 Risk" xfId="124"/>
    <cellStyle name="Moneda_96 Risk" xfId="125"/>
    <cellStyle name="Mon閠aire [0]_!!!GO" xfId="126"/>
    <cellStyle name="Mon閠aire_!!!GO" xfId="127"/>
    <cellStyle name="Neutral" xfId="128"/>
    <cellStyle name="New Times Roman" xfId="129"/>
    <cellStyle name="no dec" xfId="130"/>
    <cellStyle name="Normal - Style1" xfId="131"/>
    <cellStyle name="Normal_!!!GO" xfId="132"/>
    <cellStyle name="Normal_Book1" xfId="133"/>
    <cellStyle name="Note" xfId="134"/>
    <cellStyle name="Output" xfId="135"/>
    <cellStyle name="per.style" xfId="136"/>
    <cellStyle name="Percent [2]" xfId="137"/>
    <cellStyle name="Percent_!!!GO" xfId="138"/>
    <cellStyle name="Pourcentage_pldt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RowLevel_0" xfId="146"/>
    <cellStyle name="s]&#13;&#10;spooler=yes&#13;&#10;load=mbtn.exe&#13;&#10;run=&#13;&#10;Beep=yes&#13;&#10;NullPort=None&#13;&#10;BorderWidth=1&#13;&#10;CursorBlinkRate=522&#13;&#10;DoubleClickSpeed=740" xfId="147"/>
    <cellStyle name="sstot" xfId="148"/>
    <cellStyle name="Standard_AREAS" xfId="149"/>
    <cellStyle name="t" xfId="150"/>
    <cellStyle name="t_HVAC Equipment (3)" xfId="151"/>
    <cellStyle name="Title" xfId="152"/>
    <cellStyle name="Total" xfId="153"/>
    <cellStyle name="Warning Text" xfId="154"/>
    <cellStyle name="Percent" xfId="155"/>
    <cellStyle name="捠壿 [0.00]_Region Orders (2)" xfId="156"/>
    <cellStyle name="捠壿_Region Orders (2)" xfId="157"/>
    <cellStyle name="编号" xfId="158"/>
    <cellStyle name="标题" xfId="159"/>
    <cellStyle name="标题 1" xfId="160"/>
    <cellStyle name="标题 2" xfId="161"/>
    <cellStyle name="标题 3" xfId="162"/>
    <cellStyle name="标题 4" xfId="163"/>
    <cellStyle name="标题1" xfId="164"/>
    <cellStyle name="表标题" xfId="165"/>
    <cellStyle name="部门" xfId="166"/>
    <cellStyle name="差" xfId="167"/>
    <cellStyle name="差_Book1" xfId="168"/>
    <cellStyle name="差_Book1_1" xfId="169"/>
    <cellStyle name="差_Book1_2" xfId="170"/>
    <cellStyle name="差_资产负债表" xfId="171"/>
    <cellStyle name="常规 2" xfId="172"/>
    <cellStyle name="常规 2 2" xfId="173"/>
    <cellStyle name="常规 2_2011.1-12战略性新兴产品统计表（汇总表）3" xfId="174"/>
    <cellStyle name="常规 3" xfId="175"/>
    <cellStyle name="常规 4" xfId="176"/>
    <cellStyle name="常规 5" xfId="177"/>
    <cellStyle name="常规 6" xfId="178"/>
    <cellStyle name="常规_Sheet1" xfId="179"/>
    <cellStyle name="Hyperlink" xfId="180"/>
    <cellStyle name="分级显示列_1_Book1" xfId="181"/>
    <cellStyle name="分级显示行_1_Book1" xfId="182"/>
    <cellStyle name="好" xfId="183"/>
    <cellStyle name="好_Book1" xfId="184"/>
    <cellStyle name="好_Book1_1" xfId="185"/>
    <cellStyle name="好_Book1_2" xfId="186"/>
    <cellStyle name="好_资产负债表" xfId="187"/>
    <cellStyle name="汇总" xfId="188"/>
    <cellStyle name="Currency" xfId="189"/>
    <cellStyle name="Currency [0]" xfId="190"/>
    <cellStyle name="计算" xfId="191"/>
    <cellStyle name="检查单元格" xfId="192"/>
    <cellStyle name="解释性文本" xfId="193"/>
    <cellStyle name="借出原因" xfId="194"/>
    <cellStyle name="警告文本" xfId="195"/>
    <cellStyle name="链接单元格" xfId="196"/>
    <cellStyle name="普通_laroux" xfId="197"/>
    <cellStyle name="千分位[0]_laroux" xfId="198"/>
    <cellStyle name="千分位_laroux" xfId="199"/>
    <cellStyle name="千位[0]_ 方正PC" xfId="200"/>
    <cellStyle name="千位_ 方正PC" xfId="201"/>
    <cellStyle name="Comma" xfId="202"/>
    <cellStyle name="Comma [0]" xfId="203"/>
    <cellStyle name="强调 1" xfId="204"/>
    <cellStyle name="强调 2" xfId="205"/>
    <cellStyle name="强调 3" xfId="206"/>
    <cellStyle name="强调文字颜色 1" xfId="207"/>
    <cellStyle name="强调文字颜色 2" xfId="208"/>
    <cellStyle name="强调文字颜色 3" xfId="209"/>
    <cellStyle name="强调文字颜色 4" xfId="210"/>
    <cellStyle name="强调文字颜色 5" xfId="211"/>
    <cellStyle name="强调文字颜色 6" xfId="212"/>
    <cellStyle name="日期" xfId="213"/>
    <cellStyle name="商品名称" xfId="214"/>
    <cellStyle name="适中" xfId="215"/>
    <cellStyle name="输出" xfId="216"/>
    <cellStyle name="输入" xfId="217"/>
    <cellStyle name="数量" xfId="218"/>
    <cellStyle name="样式 1" xfId="219"/>
    <cellStyle name="Followed Hyperlink" xfId="220"/>
    <cellStyle name="昗弨_Pacific Region P&amp;L" xfId="221"/>
    <cellStyle name="寘嬫愗傝 [0.00]_Region Orders (2)" xfId="222"/>
    <cellStyle name="寘嬫愗傝_Region Orders (2)" xfId="223"/>
    <cellStyle name="注释" xfId="2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5</xdr:row>
      <xdr:rowOff>66675</xdr:rowOff>
    </xdr:from>
    <xdr:to>
      <xdr:col>13</xdr:col>
      <xdr:colOff>476250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 flipV="1">
          <a:off x="13115925" y="1295400"/>
          <a:ext cx="2628900" cy="600075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仓库处理意见请不要删除，如有异议请另起一列标注或电话咨询（66636415）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88.188.184.35\share\DOCUME~1\huangqin\LOCALS~1\Temp\notesFCBCEE\&#29289;&#36164;&#26448;&#26009;&#37319;&#36141;&#12289;&#21152;&#24037;&#30003;&#35831;&#21333;20110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物资采购申请单"/>
      <sheetName val="物资采购申请单 (总)"/>
      <sheetName val="物资采购申请单 (2塘沽)"/>
      <sheetName val="物资采购申请单 (lmd)"/>
      <sheetName val="物资采购申请单 (电缆)"/>
      <sheetName val="加工申请单"/>
      <sheetName val="10年项目编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2">
      <selection activeCell="A37" sqref="A37:IV37"/>
    </sheetView>
  </sheetViews>
  <sheetFormatPr defaultColWidth="9.00390625" defaultRowHeight="14.25"/>
  <cols>
    <col min="1" max="1" width="12.125" style="0" customWidth="1"/>
    <col min="2" max="2" width="8.125" style="0" customWidth="1"/>
    <col min="3" max="3" width="36.625" style="0" customWidth="1"/>
    <col min="4" max="4" width="10.00390625" style="0" customWidth="1"/>
    <col min="5" max="5" width="5.375" style="0" customWidth="1"/>
    <col min="6" max="6" width="5.50390625" style="0" customWidth="1"/>
    <col min="7" max="7" width="5.75390625" style="0" customWidth="1"/>
    <col min="8" max="8" width="32.00390625" style="0" customWidth="1"/>
    <col min="9" max="9" width="23.75390625" style="0" customWidth="1"/>
    <col min="10" max="10" width="10.75390625" style="0" customWidth="1"/>
    <col min="11" max="11" width="14.875" style="0" customWidth="1"/>
    <col min="12" max="12" width="26.50390625" style="33" customWidth="1"/>
  </cols>
  <sheetData>
    <row r="1" spans="1:15" ht="28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  <c r="O1" s="9" t="s">
        <v>14</v>
      </c>
    </row>
    <row r="2" spans="1:15" ht="14.25">
      <c r="A2" s="10" t="s">
        <v>15</v>
      </c>
      <c r="B2" s="11">
        <v>4043</v>
      </c>
      <c r="C2" s="12" t="s">
        <v>16</v>
      </c>
      <c r="D2" s="12"/>
      <c r="E2" s="12" t="s">
        <v>17</v>
      </c>
      <c r="F2" s="13">
        <v>50</v>
      </c>
      <c r="G2" s="13">
        <v>50</v>
      </c>
      <c r="H2" s="14" t="s">
        <v>18</v>
      </c>
      <c r="I2" s="15" t="s">
        <v>19</v>
      </c>
      <c r="J2" s="16"/>
      <c r="K2" s="16"/>
      <c r="L2" s="61" t="s">
        <v>20</v>
      </c>
      <c r="M2" s="18"/>
      <c r="N2" s="15" t="s">
        <v>21</v>
      </c>
      <c r="O2" s="19" t="s">
        <v>22</v>
      </c>
    </row>
    <row r="3" spans="1:15" ht="14.25">
      <c r="A3" s="10" t="s">
        <v>15</v>
      </c>
      <c r="B3" s="11">
        <v>50601</v>
      </c>
      <c r="C3" s="12" t="s">
        <v>23</v>
      </c>
      <c r="D3" s="12" t="s">
        <v>24</v>
      </c>
      <c r="E3" s="12" t="s">
        <v>25</v>
      </c>
      <c r="F3" s="13">
        <v>10</v>
      </c>
      <c r="G3" s="13">
        <v>10</v>
      </c>
      <c r="H3" s="14" t="s">
        <v>26</v>
      </c>
      <c r="I3" s="15" t="s">
        <v>19</v>
      </c>
      <c r="J3" s="16"/>
      <c r="K3" s="16"/>
      <c r="L3" s="61"/>
      <c r="M3" s="18"/>
      <c r="N3" s="15" t="s">
        <v>21</v>
      </c>
      <c r="O3" s="19" t="s">
        <v>22</v>
      </c>
    </row>
    <row r="4" spans="1:15" ht="15.75">
      <c r="A4" s="20" t="s">
        <v>27</v>
      </c>
      <c r="B4" s="11">
        <v>468</v>
      </c>
      <c r="C4" s="12" t="s">
        <v>28</v>
      </c>
      <c r="D4" s="21" t="s">
        <v>29</v>
      </c>
      <c r="E4" s="12" t="s">
        <v>30</v>
      </c>
      <c r="F4" s="22">
        <v>15</v>
      </c>
      <c r="G4" s="22">
        <v>14</v>
      </c>
      <c r="H4" s="23" t="s">
        <v>31</v>
      </c>
      <c r="I4" s="15" t="s">
        <v>32</v>
      </c>
      <c r="J4" s="24">
        <v>2057720</v>
      </c>
      <c r="K4" s="16"/>
      <c r="L4" s="17" t="s">
        <v>33</v>
      </c>
      <c r="M4" s="18"/>
      <c r="N4" s="15" t="s">
        <v>34</v>
      </c>
      <c r="O4" s="19" t="s">
        <v>22</v>
      </c>
    </row>
    <row r="5" spans="1:15" ht="24" customHeight="1">
      <c r="A5" s="20" t="s">
        <v>27</v>
      </c>
      <c r="B5" s="11">
        <v>103185</v>
      </c>
      <c r="C5" s="12" t="s">
        <v>35</v>
      </c>
      <c r="D5" s="21" t="s">
        <v>36</v>
      </c>
      <c r="E5" s="12" t="s">
        <v>37</v>
      </c>
      <c r="F5" s="22">
        <v>30</v>
      </c>
      <c r="G5" s="22">
        <v>0</v>
      </c>
      <c r="H5" s="23" t="s">
        <v>38</v>
      </c>
      <c r="I5" s="25"/>
      <c r="J5" s="24"/>
      <c r="K5" s="16">
        <v>288944</v>
      </c>
      <c r="L5" s="26" t="s">
        <v>39</v>
      </c>
      <c r="M5" s="18"/>
      <c r="N5" s="15" t="s">
        <v>40</v>
      </c>
      <c r="O5" s="16" t="s">
        <v>22</v>
      </c>
    </row>
    <row r="6" spans="1:15" ht="24" customHeight="1">
      <c r="A6" s="20" t="s">
        <v>41</v>
      </c>
      <c r="B6" s="11">
        <v>110207</v>
      </c>
      <c r="C6" s="21" t="s">
        <v>42</v>
      </c>
      <c r="D6" s="21" t="s">
        <v>43</v>
      </c>
      <c r="E6" s="12" t="s">
        <v>30</v>
      </c>
      <c r="F6" s="22">
        <v>36</v>
      </c>
      <c r="G6" s="22">
        <v>35</v>
      </c>
      <c r="H6" s="23" t="s">
        <v>44</v>
      </c>
      <c r="I6" s="25"/>
      <c r="J6" s="24"/>
      <c r="K6" s="16">
        <v>291602</v>
      </c>
      <c r="L6" s="26" t="s">
        <v>45</v>
      </c>
      <c r="M6" s="18"/>
      <c r="N6" s="15" t="s">
        <v>40</v>
      </c>
      <c r="O6" s="16" t="s">
        <v>22</v>
      </c>
    </row>
    <row r="7" spans="1:15" ht="15.75">
      <c r="A7" s="27" t="s">
        <v>46</v>
      </c>
      <c r="B7" s="28">
        <v>1544</v>
      </c>
      <c r="C7" s="28" t="s">
        <v>47</v>
      </c>
      <c r="D7" s="27" t="s">
        <v>48</v>
      </c>
      <c r="E7" s="28" t="s">
        <v>25</v>
      </c>
      <c r="F7" s="28">
        <v>30</v>
      </c>
      <c r="G7" s="28">
        <v>20</v>
      </c>
      <c r="H7" s="28" t="s">
        <v>49</v>
      </c>
      <c r="I7" s="28" t="s">
        <v>50</v>
      </c>
      <c r="J7" s="28">
        <v>2064500</v>
      </c>
      <c r="K7" s="28"/>
      <c r="L7" s="29" t="s">
        <v>51</v>
      </c>
      <c r="M7" s="28"/>
      <c r="N7" s="28" t="s">
        <v>34</v>
      </c>
      <c r="O7" s="16" t="s">
        <v>22</v>
      </c>
    </row>
    <row r="8" spans="1:15" s="33" customFormat="1" ht="15.75">
      <c r="A8" s="30" t="s">
        <v>52</v>
      </c>
      <c r="B8" s="31">
        <v>83266</v>
      </c>
      <c r="C8" s="31" t="s">
        <v>53</v>
      </c>
      <c r="D8" s="30" t="s">
        <v>54</v>
      </c>
      <c r="E8" s="31" t="s">
        <v>25</v>
      </c>
      <c r="F8" s="31">
        <v>65</v>
      </c>
      <c r="G8" s="31">
        <v>60</v>
      </c>
      <c r="H8" s="31" t="s">
        <v>55</v>
      </c>
      <c r="I8" s="31" t="s">
        <v>56</v>
      </c>
      <c r="J8" s="31">
        <v>2071703</v>
      </c>
      <c r="K8" s="31"/>
      <c r="L8" s="62" t="s">
        <v>51</v>
      </c>
      <c r="M8" s="31"/>
      <c r="N8" s="31" t="s">
        <v>34</v>
      </c>
      <c r="O8" s="32" t="s">
        <v>22</v>
      </c>
    </row>
    <row r="9" spans="1:15" s="33" customFormat="1" ht="15.75">
      <c r="A9" s="30" t="s">
        <v>52</v>
      </c>
      <c r="B9" s="31">
        <v>45321</v>
      </c>
      <c r="C9" s="31" t="s">
        <v>57</v>
      </c>
      <c r="D9" s="30" t="s">
        <v>58</v>
      </c>
      <c r="E9" s="31" t="s">
        <v>17</v>
      </c>
      <c r="F9" s="31">
        <v>10</v>
      </c>
      <c r="G9" s="31">
        <v>0</v>
      </c>
      <c r="H9" s="31" t="s">
        <v>59</v>
      </c>
      <c r="I9" s="60" t="s">
        <v>60</v>
      </c>
      <c r="J9" s="31">
        <v>2073500</v>
      </c>
      <c r="K9" s="31"/>
      <c r="L9" s="62"/>
      <c r="M9" s="31"/>
      <c r="N9" s="31" t="s">
        <v>34</v>
      </c>
      <c r="O9" s="32" t="s">
        <v>22</v>
      </c>
    </row>
    <row r="10" spans="1:15" s="33" customFormat="1" ht="15.75">
      <c r="A10" s="30" t="s">
        <v>52</v>
      </c>
      <c r="B10" s="31">
        <v>45500</v>
      </c>
      <c r="C10" s="31" t="s">
        <v>61</v>
      </c>
      <c r="D10" s="30" t="s">
        <v>62</v>
      </c>
      <c r="E10" s="31" t="s">
        <v>25</v>
      </c>
      <c r="F10" s="31">
        <v>20</v>
      </c>
      <c r="G10" s="31">
        <v>0</v>
      </c>
      <c r="H10" s="31" t="s">
        <v>63</v>
      </c>
      <c r="I10" s="60"/>
      <c r="J10" s="31">
        <v>2073500</v>
      </c>
      <c r="K10" s="31"/>
      <c r="L10" s="62"/>
      <c r="M10" s="31"/>
      <c r="N10" s="31" t="s">
        <v>34</v>
      </c>
      <c r="O10" s="32" t="s">
        <v>22</v>
      </c>
    </row>
    <row r="11" spans="1:15" ht="15.75">
      <c r="A11" s="27" t="s">
        <v>64</v>
      </c>
      <c r="B11" s="28">
        <v>7165</v>
      </c>
      <c r="C11" s="28" t="s">
        <v>65</v>
      </c>
      <c r="D11" s="27" t="s">
        <v>66</v>
      </c>
      <c r="E11" s="28" t="s">
        <v>30</v>
      </c>
      <c r="F11" s="28">
        <v>5</v>
      </c>
      <c r="G11" s="28">
        <v>0</v>
      </c>
      <c r="H11" s="28" t="s">
        <v>67</v>
      </c>
      <c r="I11" s="28" t="s">
        <v>68</v>
      </c>
      <c r="J11" s="28">
        <v>2084560</v>
      </c>
      <c r="K11" s="28"/>
      <c r="L11" s="63" t="s">
        <v>51</v>
      </c>
      <c r="M11" s="28"/>
      <c r="N11" s="28" t="s">
        <v>34</v>
      </c>
      <c r="O11" s="16" t="s">
        <v>22</v>
      </c>
    </row>
    <row r="12" spans="1:15" ht="15.75">
      <c r="A12" s="27" t="s">
        <v>64</v>
      </c>
      <c r="B12" s="28">
        <v>892</v>
      </c>
      <c r="C12" s="28" t="s">
        <v>69</v>
      </c>
      <c r="D12" s="27" t="s">
        <v>70</v>
      </c>
      <c r="E12" s="28" t="s">
        <v>71</v>
      </c>
      <c r="F12" s="28">
        <v>1</v>
      </c>
      <c r="G12" s="28">
        <v>0</v>
      </c>
      <c r="H12" s="28" t="s">
        <v>72</v>
      </c>
      <c r="I12" s="28" t="s">
        <v>68</v>
      </c>
      <c r="J12" s="28">
        <v>2084560</v>
      </c>
      <c r="K12" s="28"/>
      <c r="L12" s="63"/>
      <c r="M12" s="28"/>
      <c r="N12" s="28" t="s">
        <v>34</v>
      </c>
      <c r="O12" s="16" t="s">
        <v>22</v>
      </c>
    </row>
    <row r="13" spans="1:15" ht="15.75">
      <c r="A13" s="27" t="s">
        <v>64</v>
      </c>
      <c r="B13" s="28">
        <v>1362</v>
      </c>
      <c r="C13" s="28" t="s">
        <v>73</v>
      </c>
      <c r="D13" s="27" t="s">
        <v>74</v>
      </c>
      <c r="E13" s="28" t="s">
        <v>30</v>
      </c>
      <c r="F13" s="28">
        <v>3</v>
      </c>
      <c r="G13" s="28">
        <v>0</v>
      </c>
      <c r="H13" s="28" t="s">
        <v>75</v>
      </c>
      <c r="I13" s="28" t="s">
        <v>68</v>
      </c>
      <c r="J13" s="28">
        <v>2084560</v>
      </c>
      <c r="K13" s="28"/>
      <c r="L13" s="63"/>
      <c r="M13" s="28"/>
      <c r="N13" s="28" t="s">
        <v>34</v>
      </c>
      <c r="O13" s="16" t="s">
        <v>22</v>
      </c>
    </row>
    <row r="14" spans="1:15" ht="15.75">
      <c r="A14" s="27" t="s">
        <v>76</v>
      </c>
      <c r="B14" s="28">
        <v>9384</v>
      </c>
      <c r="C14" s="28" t="s">
        <v>77</v>
      </c>
      <c r="D14" s="27" t="s">
        <v>78</v>
      </c>
      <c r="E14" s="28" t="s">
        <v>30</v>
      </c>
      <c r="F14" s="28">
        <v>10</v>
      </c>
      <c r="G14" s="28">
        <v>9</v>
      </c>
      <c r="H14" s="28" t="s">
        <v>79</v>
      </c>
      <c r="I14" s="28" t="s">
        <v>80</v>
      </c>
      <c r="J14" s="28">
        <v>2097121</v>
      </c>
      <c r="K14" s="28"/>
      <c r="L14" s="44" t="s">
        <v>51</v>
      </c>
      <c r="M14" s="28"/>
      <c r="N14" s="28" t="s">
        <v>34</v>
      </c>
      <c r="O14" s="16" t="s">
        <v>22</v>
      </c>
    </row>
    <row r="15" spans="1:15" ht="15.75">
      <c r="A15" s="27" t="s">
        <v>81</v>
      </c>
      <c r="B15" s="28">
        <v>88091</v>
      </c>
      <c r="C15" s="28" t="s">
        <v>82</v>
      </c>
      <c r="D15" s="27" t="s">
        <v>83</v>
      </c>
      <c r="E15" s="28" t="s">
        <v>30</v>
      </c>
      <c r="F15" s="28">
        <v>2</v>
      </c>
      <c r="G15" s="28">
        <v>2</v>
      </c>
      <c r="H15" s="28" t="s">
        <v>84</v>
      </c>
      <c r="I15" s="28"/>
      <c r="J15" s="28"/>
      <c r="K15" s="28">
        <v>314162</v>
      </c>
      <c r="L15" s="44" t="s">
        <v>85</v>
      </c>
      <c r="M15" s="28"/>
      <c r="N15" s="28" t="s">
        <v>40</v>
      </c>
      <c r="O15" s="16" t="s">
        <v>22</v>
      </c>
    </row>
    <row r="16" spans="1:15" ht="15.75">
      <c r="A16" s="27" t="s">
        <v>86</v>
      </c>
      <c r="B16" s="28">
        <v>56754</v>
      </c>
      <c r="C16" s="28" t="s">
        <v>87</v>
      </c>
      <c r="D16" s="27" t="s">
        <v>88</v>
      </c>
      <c r="E16" s="28" t="s">
        <v>25</v>
      </c>
      <c r="F16" s="28">
        <v>3</v>
      </c>
      <c r="G16" s="28">
        <v>0</v>
      </c>
      <c r="H16" s="28" t="s">
        <v>89</v>
      </c>
      <c r="I16" s="28"/>
      <c r="J16" s="28"/>
      <c r="K16" s="28">
        <v>315014</v>
      </c>
      <c r="L16" s="60" t="s">
        <v>45</v>
      </c>
      <c r="M16" s="28"/>
      <c r="N16" s="28" t="s">
        <v>40</v>
      </c>
      <c r="O16" s="16" t="s">
        <v>22</v>
      </c>
    </row>
    <row r="17" spans="1:15" ht="15.75">
      <c r="A17" s="27" t="s">
        <v>86</v>
      </c>
      <c r="B17" s="28">
        <v>56754</v>
      </c>
      <c r="C17" s="28" t="s">
        <v>87</v>
      </c>
      <c r="D17" s="27" t="s">
        <v>88</v>
      </c>
      <c r="E17" s="28" t="s">
        <v>25</v>
      </c>
      <c r="F17" s="28">
        <v>2</v>
      </c>
      <c r="G17" s="28">
        <v>0</v>
      </c>
      <c r="H17" s="28" t="s">
        <v>90</v>
      </c>
      <c r="I17" s="28"/>
      <c r="J17" s="28"/>
      <c r="K17" s="28">
        <v>315014</v>
      </c>
      <c r="L17" s="60"/>
      <c r="M17" s="28"/>
      <c r="N17" s="28" t="s">
        <v>40</v>
      </c>
      <c r="O17" s="16" t="s">
        <v>22</v>
      </c>
    </row>
    <row r="18" spans="1:15" s="24" customFormat="1" ht="14.25">
      <c r="A18" s="34" t="s">
        <v>91</v>
      </c>
      <c r="B18" s="35">
        <v>17048</v>
      </c>
      <c r="C18" s="35" t="s">
        <v>92</v>
      </c>
      <c r="D18" s="35" t="s">
        <v>93</v>
      </c>
      <c r="E18" s="35" t="s">
        <v>25</v>
      </c>
      <c r="F18" s="36">
        <v>2</v>
      </c>
      <c r="G18" s="36">
        <v>0</v>
      </c>
      <c r="H18" s="37" t="s">
        <v>94</v>
      </c>
      <c r="I18" s="38" t="s">
        <v>95</v>
      </c>
      <c r="J18" s="39"/>
      <c r="K18" s="19"/>
      <c r="L18" s="45" t="s">
        <v>96</v>
      </c>
      <c r="M18" s="40"/>
      <c r="N18" s="37" t="s">
        <v>34</v>
      </c>
      <c r="O18" s="19" t="s">
        <v>22</v>
      </c>
    </row>
    <row r="19" spans="1:15" ht="15.75">
      <c r="A19" s="41" t="s">
        <v>97</v>
      </c>
      <c r="B19" s="42">
        <v>46276</v>
      </c>
      <c r="C19" s="42" t="s">
        <v>98</v>
      </c>
      <c r="D19" s="41" t="s">
        <v>99</v>
      </c>
      <c r="E19" s="42" t="s">
        <v>25</v>
      </c>
      <c r="F19" s="22">
        <v>5</v>
      </c>
      <c r="G19" s="22">
        <v>4</v>
      </c>
      <c r="H19" s="42" t="s">
        <v>100</v>
      </c>
      <c r="I19" s="28"/>
      <c r="J19" s="28"/>
      <c r="K19" s="42">
        <v>323197</v>
      </c>
      <c r="L19" s="31" t="s">
        <v>45</v>
      </c>
      <c r="M19" s="28"/>
      <c r="N19" s="42" t="s">
        <v>40</v>
      </c>
      <c r="O19" s="43" t="s">
        <v>22</v>
      </c>
    </row>
    <row r="20" spans="1:15" ht="15.75">
      <c r="A20" s="41" t="s">
        <v>97</v>
      </c>
      <c r="B20" s="42">
        <v>117980</v>
      </c>
      <c r="C20" s="42" t="s">
        <v>101</v>
      </c>
      <c r="D20" s="41" t="s">
        <v>102</v>
      </c>
      <c r="E20" s="42" t="s">
        <v>17</v>
      </c>
      <c r="F20" s="22">
        <v>15</v>
      </c>
      <c r="G20" s="22">
        <v>15</v>
      </c>
      <c r="H20" s="42" t="s">
        <v>103</v>
      </c>
      <c r="I20" s="42" t="s">
        <v>104</v>
      </c>
      <c r="J20" s="28">
        <v>2115781</v>
      </c>
      <c r="K20" s="28"/>
      <c r="L20" s="31" t="s">
        <v>105</v>
      </c>
      <c r="M20" s="28"/>
      <c r="N20" s="42" t="s">
        <v>34</v>
      </c>
      <c r="O20" s="43" t="s">
        <v>22</v>
      </c>
    </row>
    <row r="21" spans="1:15" ht="15.75">
      <c r="A21" s="41" t="s">
        <v>106</v>
      </c>
      <c r="B21" s="42">
        <v>37050</v>
      </c>
      <c r="C21" s="42" t="s">
        <v>107</v>
      </c>
      <c r="D21" s="41" t="s">
        <v>108</v>
      </c>
      <c r="E21" s="42" t="s">
        <v>37</v>
      </c>
      <c r="F21" s="22">
        <v>60</v>
      </c>
      <c r="G21" s="22">
        <v>0</v>
      </c>
      <c r="H21" s="42" t="s">
        <v>109</v>
      </c>
      <c r="I21" s="42" t="s">
        <v>110</v>
      </c>
      <c r="J21" s="28">
        <v>2119923</v>
      </c>
      <c r="K21" s="28"/>
      <c r="L21" s="31" t="s">
        <v>111</v>
      </c>
      <c r="M21" s="28"/>
      <c r="N21" s="42" t="s">
        <v>34</v>
      </c>
      <c r="O21" s="43" t="s">
        <v>22</v>
      </c>
    </row>
    <row r="22" spans="1:15" ht="15.75">
      <c r="A22" s="41" t="s">
        <v>112</v>
      </c>
      <c r="B22" s="42">
        <v>29059</v>
      </c>
      <c r="C22" s="42" t="s">
        <v>113</v>
      </c>
      <c r="D22" s="41" t="s">
        <v>114</v>
      </c>
      <c r="E22" s="42" t="s">
        <v>25</v>
      </c>
      <c r="F22" s="22">
        <v>1</v>
      </c>
      <c r="G22" s="22">
        <v>1</v>
      </c>
      <c r="H22" s="42" t="s">
        <v>115</v>
      </c>
      <c r="I22" s="42"/>
      <c r="J22" s="28"/>
      <c r="K22" s="28">
        <v>330887</v>
      </c>
      <c r="L22" s="31" t="s">
        <v>116</v>
      </c>
      <c r="M22" s="28"/>
      <c r="N22" s="42"/>
      <c r="O22" s="43"/>
    </row>
    <row r="23" spans="1:15" ht="15.75">
      <c r="A23" s="41" t="s">
        <v>117</v>
      </c>
      <c r="B23" s="42">
        <v>50278</v>
      </c>
      <c r="C23" s="42" t="s">
        <v>118</v>
      </c>
      <c r="D23" s="41" t="s">
        <v>119</v>
      </c>
      <c r="E23" s="42" t="s">
        <v>25</v>
      </c>
      <c r="F23" s="22">
        <v>2</v>
      </c>
      <c r="G23" s="22">
        <v>2</v>
      </c>
      <c r="H23" s="42" t="s">
        <v>120</v>
      </c>
      <c r="I23" s="42" t="s">
        <v>121</v>
      </c>
      <c r="J23" s="28">
        <v>2133064</v>
      </c>
      <c r="K23" s="28"/>
      <c r="L23" s="59" t="s">
        <v>122</v>
      </c>
      <c r="M23" s="28"/>
      <c r="N23" s="42" t="s">
        <v>34</v>
      </c>
      <c r="O23" s="43" t="s">
        <v>22</v>
      </c>
    </row>
    <row r="24" spans="1:15" ht="15.75">
      <c r="A24" s="41" t="s">
        <v>123</v>
      </c>
      <c r="B24" s="42">
        <v>88091</v>
      </c>
      <c r="C24" s="42" t="s">
        <v>124</v>
      </c>
      <c r="D24" s="41" t="s">
        <v>83</v>
      </c>
      <c r="E24" s="42" t="s">
        <v>17</v>
      </c>
      <c r="F24" s="22">
        <v>1</v>
      </c>
      <c r="G24" s="22">
        <v>1</v>
      </c>
      <c r="H24" s="42" t="s">
        <v>125</v>
      </c>
      <c r="I24" s="42"/>
      <c r="J24" s="28"/>
      <c r="K24" s="28">
        <v>337118</v>
      </c>
      <c r="L24" s="60" t="s">
        <v>105</v>
      </c>
      <c r="M24" s="28"/>
      <c r="N24" s="42" t="s">
        <v>40</v>
      </c>
      <c r="O24" s="43" t="s">
        <v>22</v>
      </c>
    </row>
    <row r="25" spans="1:15" ht="15.75">
      <c r="A25" s="41" t="s">
        <v>123</v>
      </c>
      <c r="B25" s="42">
        <v>88091</v>
      </c>
      <c r="C25" s="42" t="s">
        <v>124</v>
      </c>
      <c r="D25" s="41" t="s">
        <v>83</v>
      </c>
      <c r="E25" s="42" t="s">
        <v>17</v>
      </c>
      <c r="F25" s="22">
        <v>9</v>
      </c>
      <c r="G25" s="22">
        <v>9</v>
      </c>
      <c r="H25" s="42" t="s">
        <v>125</v>
      </c>
      <c r="I25" s="42"/>
      <c r="J25" s="28"/>
      <c r="K25" s="28">
        <v>337118</v>
      </c>
      <c r="L25" s="60"/>
      <c r="M25" s="28"/>
      <c r="N25" s="42" t="s">
        <v>40</v>
      </c>
      <c r="O25" s="43" t="s">
        <v>22</v>
      </c>
    </row>
    <row r="26" spans="1:15" ht="15.75">
      <c r="A26" s="41" t="s">
        <v>123</v>
      </c>
      <c r="B26" s="42">
        <v>1482</v>
      </c>
      <c r="C26" s="42" t="s">
        <v>126</v>
      </c>
      <c r="D26" s="41" t="s">
        <v>127</v>
      </c>
      <c r="E26" s="42" t="s">
        <v>17</v>
      </c>
      <c r="F26" s="22">
        <v>1</v>
      </c>
      <c r="G26" s="22">
        <v>0</v>
      </c>
      <c r="H26" s="42" t="s">
        <v>128</v>
      </c>
      <c r="I26" s="42"/>
      <c r="J26" s="28"/>
      <c r="K26" s="28">
        <v>337095</v>
      </c>
      <c r="L26" s="31" t="s">
        <v>129</v>
      </c>
      <c r="M26" s="28"/>
      <c r="N26" s="42" t="s">
        <v>40</v>
      </c>
      <c r="O26" s="43" t="s">
        <v>22</v>
      </c>
    </row>
    <row r="27" spans="1:15" ht="15.75">
      <c r="A27" s="41" t="s">
        <v>130</v>
      </c>
      <c r="B27" s="42">
        <v>30257</v>
      </c>
      <c r="C27" s="42" t="s">
        <v>131</v>
      </c>
      <c r="D27" s="41" t="s">
        <v>132</v>
      </c>
      <c r="E27" s="42" t="s">
        <v>25</v>
      </c>
      <c r="F27" s="22">
        <v>4</v>
      </c>
      <c r="G27" s="22">
        <v>4</v>
      </c>
      <c r="H27" s="42" t="s">
        <v>133</v>
      </c>
      <c r="I27" s="42" t="s">
        <v>134</v>
      </c>
      <c r="J27" s="28">
        <v>2136197</v>
      </c>
      <c r="K27" s="28"/>
      <c r="L27" s="31" t="s">
        <v>85</v>
      </c>
      <c r="M27" s="28"/>
      <c r="N27" s="42" t="s">
        <v>34</v>
      </c>
      <c r="O27" s="43" t="s">
        <v>22</v>
      </c>
    </row>
    <row r="28" spans="1:15" ht="15.75">
      <c r="A28" s="41" t="s">
        <v>148</v>
      </c>
      <c r="B28" s="42">
        <v>105381</v>
      </c>
      <c r="C28" s="42" t="s">
        <v>149</v>
      </c>
      <c r="D28" s="41" t="s">
        <v>150</v>
      </c>
      <c r="E28" s="42" t="s">
        <v>151</v>
      </c>
      <c r="F28" s="22">
        <v>50</v>
      </c>
      <c r="G28" s="22">
        <v>49</v>
      </c>
      <c r="H28" s="42" t="s">
        <v>152</v>
      </c>
      <c r="I28" s="42" t="s">
        <v>153</v>
      </c>
      <c r="J28" s="28">
        <v>2138277</v>
      </c>
      <c r="K28" s="28"/>
      <c r="L28" s="31"/>
      <c r="M28" s="28"/>
      <c r="N28" s="42" t="s">
        <v>154</v>
      </c>
      <c r="O28" s="43" t="s">
        <v>155</v>
      </c>
    </row>
    <row r="29" spans="1:15" ht="15.75">
      <c r="A29" s="41" t="s">
        <v>148</v>
      </c>
      <c r="B29" s="42">
        <v>66426</v>
      </c>
      <c r="C29" s="42" t="s">
        <v>156</v>
      </c>
      <c r="D29" s="41" t="s">
        <v>157</v>
      </c>
      <c r="E29" s="42" t="s">
        <v>158</v>
      </c>
      <c r="F29" s="22">
        <v>1</v>
      </c>
      <c r="G29" s="22">
        <v>0</v>
      </c>
      <c r="H29" s="42" t="s">
        <v>159</v>
      </c>
      <c r="I29" s="42" t="s">
        <v>160</v>
      </c>
      <c r="J29" s="28">
        <v>2140090</v>
      </c>
      <c r="K29" s="28"/>
      <c r="L29" s="31"/>
      <c r="M29" s="28"/>
      <c r="N29" s="42" t="s">
        <v>154</v>
      </c>
      <c r="O29" s="43" t="s">
        <v>155</v>
      </c>
    </row>
    <row r="30" spans="1:15" ht="15.75">
      <c r="A30" s="41" t="s">
        <v>161</v>
      </c>
      <c r="B30" s="42">
        <v>45321</v>
      </c>
      <c r="C30" s="42" t="s">
        <v>162</v>
      </c>
      <c r="D30" s="41" t="s">
        <v>163</v>
      </c>
      <c r="E30" s="42" t="s">
        <v>164</v>
      </c>
      <c r="F30" s="22">
        <v>6</v>
      </c>
      <c r="G30" s="22">
        <v>0</v>
      </c>
      <c r="H30" s="42" t="s">
        <v>165</v>
      </c>
      <c r="I30" s="42" t="s">
        <v>166</v>
      </c>
      <c r="J30" s="28">
        <v>2140101</v>
      </c>
      <c r="K30" s="28"/>
      <c r="L30" s="31"/>
      <c r="M30" s="28"/>
      <c r="N30" s="42" t="s">
        <v>154</v>
      </c>
      <c r="O30" s="43" t="s">
        <v>155</v>
      </c>
    </row>
    <row r="31" spans="1:15" ht="15.75">
      <c r="A31" s="41" t="s">
        <v>167</v>
      </c>
      <c r="B31" s="42">
        <v>10230</v>
      </c>
      <c r="C31" s="42" t="s">
        <v>168</v>
      </c>
      <c r="D31" s="41" t="s">
        <v>169</v>
      </c>
      <c r="E31" s="42" t="s">
        <v>158</v>
      </c>
      <c r="F31" s="22">
        <v>30</v>
      </c>
      <c r="G31" s="22">
        <v>30</v>
      </c>
      <c r="H31" s="42" t="s">
        <v>171</v>
      </c>
      <c r="I31" s="42" t="s">
        <v>170</v>
      </c>
      <c r="J31" s="28">
        <v>2141348</v>
      </c>
      <c r="K31" s="28"/>
      <c r="L31" s="31"/>
      <c r="M31" s="28"/>
      <c r="N31" s="42"/>
      <c r="O31" s="43"/>
    </row>
    <row r="32" spans="1:15" ht="14.25">
      <c r="A32" s="28" t="s">
        <v>172</v>
      </c>
      <c r="B32" s="28">
        <v>106189</v>
      </c>
      <c r="C32" s="28" t="s">
        <v>173</v>
      </c>
      <c r="D32" s="28" t="s">
        <v>174</v>
      </c>
      <c r="E32" s="28" t="s">
        <v>158</v>
      </c>
      <c r="F32" s="28">
        <v>5</v>
      </c>
      <c r="G32" s="28">
        <v>5</v>
      </c>
      <c r="H32" s="28" t="s">
        <v>175</v>
      </c>
      <c r="I32" s="28"/>
      <c r="J32" s="28"/>
      <c r="K32" s="28">
        <v>341595</v>
      </c>
      <c r="L32" s="31"/>
      <c r="M32" s="28"/>
      <c r="N32" s="28"/>
      <c r="O32" s="28"/>
    </row>
    <row r="33" spans="1:15" ht="15.75">
      <c r="A33" s="41" t="s">
        <v>176</v>
      </c>
      <c r="B33" s="42">
        <v>830</v>
      </c>
      <c r="C33" s="42" t="s">
        <v>177</v>
      </c>
      <c r="D33" s="41" t="s">
        <v>178</v>
      </c>
      <c r="E33" s="42" t="s">
        <v>179</v>
      </c>
      <c r="F33" s="42">
        <v>40</v>
      </c>
      <c r="G33" s="42">
        <v>40</v>
      </c>
      <c r="H33" s="42" t="s">
        <v>180</v>
      </c>
      <c r="I33" s="42" t="s">
        <v>181</v>
      </c>
      <c r="J33" s="42">
        <v>2143655</v>
      </c>
      <c r="K33" s="28"/>
      <c r="L33" s="31"/>
      <c r="M33" s="28"/>
      <c r="N33" s="28"/>
      <c r="O33" s="28"/>
    </row>
    <row r="34" spans="1:15" ht="15.75">
      <c r="A34" s="41" t="s">
        <v>176</v>
      </c>
      <c r="B34" s="42">
        <v>35529</v>
      </c>
      <c r="C34" s="42" t="s">
        <v>182</v>
      </c>
      <c r="D34" s="41" t="s">
        <v>183</v>
      </c>
      <c r="E34" s="42" t="s">
        <v>158</v>
      </c>
      <c r="F34" s="42">
        <v>5</v>
      </c>
      <c r="G34" s="42">
        <v>5</v>
      </c>
      <c r="H34" s="42" t="s">
        <v>184</v>
      </c>
      <c r="I34" s="28"/>
      <c r="J34" s="28"/>
      <c r="K34" s="28">
        <v>343060</v>
      </c>
      <c r="L34" s="31"/>
      <c r="M34" s="28"/>
      <c r="N34" s="28"/>
      <c r="O34" s="28"/>
    </row>
    <row r="35" spans="1:15" ht="14.25">
      <c r="A35" s="28" t="s">
        <v>185</v>
      </c>
      <c r="B35" s="28">
        <v>37629</v>
      </c>
      <c r="C35" s="28" t="s">
        <v>186</v>
      </c>
      <c r="D35" s="28" t="s">
        <v>187</v>
      </c>
      <c r="E35" s="28" t="s">
        <v>158</v>
      </c>
      <c r="F35" s="28">
        <v>9</v>
      </c>
      <c r="G35" s="28">
        <v>9</v>
      </c>
      <c r="H35" s="28" t="s">
        <v>188</v>
      </c>
      <c r="I35" s="28"/>
      <c r="J35" s="28">
        <v>2144786</v>
      </c>
      <c r="K35" s="28"/>
      <c r="L35" s="31"/>
      <c r="M35" s="28"/>
      <c r="N35" s="28"/>
      <c r="O35" s="28"/>
    </row>
    <row r="36" spans="1:15" ht="14.25">
      <c r="A36" s="28" t="s">
        <v>189</v>
      </c>
      <c r="B36" s="28">
        <v>13015</v>
      </c>
      <c r="C36" s="28" t="s">
        <v>190</v>
      </c>
      <c r="D36" s="28" t="s">
        <v>191</v>
      </c>
      <c r="E36" s="28" t="s">
        <v>158</v>
      </c>
      <c r="F36" s="28">
        <v>3</v>
      </c>
      <c r="G36" s="28">
        <v>2</v>
      </c>
      <c r="H36" s="28" t="s">
        <v>192</v>
      </c>
      <c r="I36" s="28"/>
      <c r="J36" s="28"/>
      <c r="K36" s="28">
        <v>344216</v>
      </c>
      <c r="L36" s="31"/>
      <c r="M36" s="28"/>
      <c r="N36" s="28"/>
      <c r="O36" s="28"/>
    </row>
    <row r="37" spans="1:15" ht="14.25">
      <c r="A37" s="28" t="s">
        <v>189</v>
      </c>
      <c r="B37" s="28">
        <v>1472</v>
      </c>
      <c r="C37" s="28" t="s">
        <v>193</v>
      </c>
      <c r="D37" s="28" t="s">
        <v>194</v>
      </c>
      <c r="E37" s="28" t="s">
        <v>164</v>
      </c>
      <c r="F37" s="28">
        <v>15</v>
      </c>
      <c r="G37" s="28">
        <v>15</v>
      </c>
      <c r="H37" s="28" t="s">
        <v>195</v>
      </c>
      <c r="I37" s="28"/>
      <c r="J37" s="28">
        <v>2145928</v>
      </c>
      <c r="K37" s="28"/>
      <c r="L37" s="31"/>
      <c r="M37" s="28"/>
      <c r="N37" s="28"/>
      <c r="O37" s="28"/>
    </row>
  </sheetData>
  <mergeCells count="6">
    <mergeCell ref="L16:L17"/>
    <mergeCell ref="L24:L25"/>
    <mergeCell ref="I9:I10"/>
    <mergeCell ref="L2:L3"/>
    <mergeCell ref="L8:L10"/>
    <mergeCell ref="L11:L13"/>
  </mergeCells>
  <printOptions/>
  <pageMargins left="0.75" right="0.75" top="1" bottom="1" header="0.5" footer="0.5"/>
  <pageSetup horizontalDpi="203" verticalDpi="20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47" customWidth="1"/>
    <col min="2" max="2" width="1.12109375" style="47" customWidth="1"/>
    <col min="3" max="3" width="28.125" style="47" customWidth="1"/>
    <col min="4" max="16384" width="8.00390625" style="47" bestFit="1" customWidth="1"/>
  </cols>
  <sheetData>
    <row r="1" spans="1:3" ht="12.75">
      <c r="A1" s="46" t="s">
        <v>135</v>
      </c>
      <c r="C1" s="47" t="str">
        <f>"Deleted By K"</f>
        <v>Deleted By K</v>
      </c>
    </row>
    <row r="2" ht="12.75">
      <c r="A2" s="46" t="s">
        <v>136</v>
      </c>
    </row>
    <row r="3" spans="1:3" ht="12.75">
      <c r="A3" s="48" t="s">
        <v>137</v>
      </c>
      <c r="C3" s="49" t="s">
        <v>138</v>
      </c>
    </row>
    <row r="4" spans="1:3" ht="12.75">
      <c r="A4" s="48" t="e">
        <v>#N/A</v>
      </c>
      <c r="C4" s="50" t="str">
        <f>"Delete"</f>
        <v>Delete</v>
      </c>
    </row>
    <row r="5" ht="12.75">
      <c r="C5" s="50" t="str">
        <f>"Deleted By K"</f>
        <v>Deleted By K</v>
      </c>
    </row>
    <row r="6" ht="12.75">
      <c r="C6" s="50" t="str">
        <f>"Deleted By"</f>
        <v>Deleted By</v>
      </c>
    </row>
    <row r="7" spans="1:3" ht="12.75">
      <c r="A7" s="51" t="s">
        <v>139</v>
      </c>
      <c r="C7" s="50" t="str">
        <f>"D"</f>
        <v>D</v>
      </c>
    </row>
    <row r="8" spans="1:3" ht="12.75">
      <c r="A8" s="52" t="s">
        <v>140</v>
      </c>
      <c r="C8" s="50">
        <f>""</f>
      </c>
    </row>
    <row r="9" spans="1:3" ht="12.75">
      <c r="A9" s="53" t="s">
        <v>141</v>
      </c>
      <c r="C9" s="50" t="str">
        <f>"Del"</f>
        <v>Del</v>
      </c>
    </row>
    <row r="10" spans="1:3" ht="12.75">
      <c r="A10" s="52" t="s">
        <v>142</v>
      </c>
      <c r="C10" s="50" t="str">
        <f>"Delete"</f>
        <v>Delete</v>
      </c>
    </row>
    <row r="11" spans="1:3" ht="12.75">
      <c r="A11" s="54" t="s">
        <v>143</v>
      </c>
      <c r="C11" s="50" t="str">
        <f>"Deleted By Kaspersky Lab A"</f>
        <v>Deleted By Kaspersky Lab A</v>
      </c>
    </row>
    <row r="12" ht="12.75">
      <c r="C12" s="50" t="str">
        <f>"Deleted By Kaspersky Lab AV "</f>
        <v>Deleted By Kaspersky Lab AV </v>
      </c>
    </row>
    <row r="13" ht="12.75">
      <c r="C13" s="50" t="str">
        <f>"Deleted By K"</f>
        <v>Deleted By K</v>
      </c>
    </row>
    <row r="14" spans="1:3" ht="12.75">
      <c r="A14" s="49" t="s">
        <v>144</v>
      </c>
      <c r="C14" s="55" t="str">
        <f>"D"</f>
        <v>D</v>
      </c>
    </row>
    <row r="15" ht="12.75">
      <c r="A15" s="50" t="str">
        <f>"Deleted By Kaspersky Lab AV Deleted By K"</f>
        <v>Deleted By Kaspersky Lab AV Deleted By K</v>
      </c>
    </row>
    <row r="16" ht="12.75">
      <c r="A16" s="50" t="str">
        <f>"Deleted By Kaspersky Lab AV Deleted B"</f>
        <v>Deleted By Kaspersky Lab AV Deleted B</v>
      </c>
    </row>
    <row r="17" spans="1:3" ht="12.75">
      <c r="A17" s="55" t="str">
        <f>"D"</f>
        <v>D</v>
      </c>
      <c r="C17" s="49" t="s">
        <v>145</v>
      </c>
    </row>
    <row r="18" ht="12.75">
      <c r="C18" s="50" t="str">
        <f>"Deleted By Kaspersky Lab AV Deleted By "</f>
        <v>Deleted By Kaspersky Lab AV Deleted By </v>
      </c>
    </row>
    <row r="19" ht="12.75">
      <c r="C19" s="50" t="str">
        <f>"Deleted By Kaspersky Lab A"</f>
        <v>Deleted By Kaspersky Lab A</v>
      </c>
    </row>
    <row r="20" spans="1:3" ht="12.75">
      <c r="A20" s="56" t="s">
        <v>146</v>
      </c>
      <c r="C20" s="50" t="str">
        <f>"Deleted By Kaspersky "</f>
        <v>Deleted By Kaspersky </v>
      </c>
    </row>
    <row r="21" ht="12.75">
      <c r="A21" s="50" t="str">
        <f>"Deleted By Kaspersky "</f>
        <v>Deleted By Kaspersky </v>
      </c>
    </row>
    <row r="22" spans="1:3" ht="12.75">
      <c r="A22" s="50" t="str">
        <f>"Deleted "</f>
        <v>Deleted </v>
      </c>
      <c r="C22" s="50" t="str">
        <f>"Deleted By Kaspersky Lab AV Deleted By "</f>
        <v>Deleted By Kaspersky Lab AV Deleted By </v>
      </c>
    </row>
    <row r="23" spans="1:3" ht="12.75">
      <c r="A23" s="50" t="str">
        <f>"Deleted By"</f>
        <v>Deleted By</v>
      </c>
      <c r="C23" s="55" t="str">
        <f>"D"</f>
        <v>D</v>
      </c>
    </row>
    <row r="24" ht="12.75">
      <c r="A24" s="50" t="str">
        <f>"D"</f>
        <v>D</v>
      </c>
    </row>
    <row r="25" ht="12.75">
      <c r="I25" s="50">
        <f>""</f>
      </c>
    </row>
    <row r="26" spans="1:3" ht="12.75">
      <c r="A26" s="50" t="str">
        <f>"Dele"</f>
        <v>Dele</v>
      </c>
      <c r="C26" s="57" t="s">
        <v>147</v>
      </c>
    </row>
    <row r="27" spans="1:3" ht="12.75">
      <c r="A27" s="50" t="str">
        <f>"Dele"</f>
        <v>Dele</v>
      </c>
      <c r="C27" s="50" t="str">
        <f>"Delete"</f>
        <v>Delete</v>
      </c>
    </row>
    <row r="28" spans="1:3" ht="12.75">
      <c r="A28" s="50" t="str">
        <f>"Dele"</f>
        <v>Dele</v>
      </c>
      <c r="C28" s="50" t="str">
        <f>"Deleted "</f>
        <v>Deleted </v>
      </c>
    </row>
    <row r="29" spans="1:3" ht="12.75">
      <c r="A29" s="50" t="str">
        <f>"D"</f>
        <v>D</v>
      </c>
      <c r="C29" s="50" t="str">
        <f>"Deleted By"</f>
        <v>Deleted By</v>
      </c>
    </row>
    <row r="30" spans="1:3" ht="12.75">
      <c r="A30" s="50" t="str">
        <f>"Delete"</f>
        <v>Delete</v>
      </c>
      <c r="C30" s="50" t="str">
        <f>"D"</f>
        <v>D</v>
      </c>
    </row>
    <row r="31" spans="1:3" ht="12.75">
      <c r="A31" s="50" t="str">
        <f>"Deleted By Kasper"</f>
        <v>Deleted By Kasper</v>
      </c>
      <c r="C31" s="50" t="str">
        <f>"Del"</f>
        <v>Del</v>
      </c>
    </row>
    <row r="32" spans="1:3" ht="12.75">
      <c r="A32" s="50" t="str">
        <f>"Deleted By Kaspersky"</f>
        <v>Deleted By Kaspersky</v>
      </c>
      <c r="C32" s="50" t="str">
        <f>"D"</f>
        <v>D</v>
      </c>
    </row>
    <row r="33" spans="1:3" ht="12.75">
      <c r="A33" s="50" t="str">
        <f>"Deleted By Kaspersk"</f>
        <v>Deleted By Kaspersk</v>
      </c>
      <c r="C33" s="50" t="str">
        <f>"Delete"</f>
        <v>Delete</v>
      </c>
    </row>
    <row r="34" spans="1:3" ht="12.75">
      <c r="A34" s="50" t="str">
        <f>"Deleted By Kaspersky"</f>
        <v>Deleted By Kaspersky</v>
      </c>
      <c r="C34" s="50" t="str">
        <f>"Deleted By Kasper"</f>
        <v>Deleted By Kasper</v>
      </c>
    </row>
    <row r="35" spans="1:3" ht="12.75">
      <c r="A35" s="50" t="str">
        <f>"Deleted By Kaspers"</f>
        <v>Deleted By Kaspers</v>
      </c>
      <c r="C35" s="50">
        <f>""</f>
      </c>
    </row>
    <row r="36" spans="1:3" ht="12.75">
      <c r="A36" s="50" t="str">
        <f>"D"</f>
        <v>D</v>
      </c>
      <c r="C36" s="55" t="str">
        <f>"D"</f>
        <v>D</v>
      </c>
    </row>
    <row r="37" ht="12.75">
      <c r="A37" s="50" t="str">
        <f>"D"</f>
        <v>D</v>
      </c>
    </row>
    <row r="38" ht="12.75">
      <c r="A38" s="50" t="str">
        <f>"D"</f>
        <v>D</v>
      </c>
    </row>
    <row r="39" spans="1:3" ht="12.75">
      <c r="A39" s="50" t="str">
        <f>"Delete"</f>
        <v>Delete</v>
      </c>
      <c r="C39" s="58" t="str">
        <f>"Deleted By Kaspersky"</f>
        <v>Deleted By Kaspersky</v>
      </c>
    </row>
    <row r="40" spans="1:3" ht="12.75">
      <c r="A40" s="50" t="str">
        <f>"D"</f>
        <v>D</v>
      </c>
      <c r="C40" s="50" t="str">
        <f>"Deleted By Kaspersky Lab AV Deleted By Kaspersky Lab AV Dele"</f>
        <v>Deleted By Kaspersky Lab AV Deleted By Kaspersky Lab AV Dele</v>
      </c>
    </row>
    <row r="41" spans="1:3" ht="12.75">
      <c r="A41" s="55" t="str">
        <f>"D"</f>
        <v>D</v>
      </c>
      <c r="C41" s="55" t="str">
        <f>"D"</f>
        <v>D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2013-05-18T10:13:06Z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2052-8.1.0.3602</vt:lpwstr>
  </property>
</Properties>
</file>