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分门店" sheetId="1" r:id="rId1"/>
    <sheet name="分片区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<sst xmlns="http://schemas.openxmlformats.org/spreadsheetml/2006/main" count="102" uniqueCount="72">
  <si>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序号</t>
  </si>
  <si>
    <t>门店id</t>
  </si>
  <si>
    <t>门店</t>
  </si>
  <si>
    <t>四川太极光华药店</t>
  </si>
  <si>
    <t>四川太极光华村街药店</t>
  </si>
  <si>
    <t>四川太极送仙桥药店</t>
  </si>
  <si>
    <t>四川太极青羊区浣花滨河路药店</t>
  </si>
  <si>
    <t>四川太极大药房金牛区五里墩支路药店</t>
  </si>
  <si>
    <t>四川太极黄金路药店</t>
  </si>
  <si>
    <t>四川太极青羊区十二桥药店</t>
  </si>
  <si>
    <t>四川太极土龙路药店</t>
  </si>
  <si>
    <t>四川太极武侯区二环路西一段药店</t>
  </si>
  <si>
    <t>四川太极武侯区燃灯寺东街药店</t>
  </si>
  <si>
    <t>四川太极枣子巷药店</t>
  </si>
  <si>
    <t>四川太极营兴路药店</t>
  </si>
  <si>
    <t>四川太极武侯区顺和街店</t>
  </si>
  <si>
    <t>四川太极清江东路药店</t>
  </si>
  <si>
    <t>四川太极武侯大道双楠段店</t>
  </si>
  <si>
    <t>四川太极青羊区群和路药店</t>
  </si>
  <si>
    <t>四川太极武侯区龙华北路药店</t>
  </si>
  <si>
    <t>各片区任务/月（含赠品）</t>
  </si>
  <si>
    <t>店长</t>
  </si>
  <si>
    <t>陶伟</t>
  </si>
  <si>
    <t>胡玉</t>
  </si>
  <si>
    <t>高文琪</t>
  </si>
  <si>
    <t>莫晓菊</t>
  </si>
  <si>
    <t>郭燕</t>
  </si>
  <si>
    <t>冯莉</t>
  </si>
  <si>
    <t>焦婷</t>
  </si>
  <si>
    <t>吴阳</t>
  </si>
  <si>
    <t>江月红</t>
  </si>
  <si>
    <t>张进</t>
  </si>
  <si>
    <t>周娟</t>
  </si>
  <si>
    <t>胡建兰</t>
  </si>
  <si>
    <t>龚洁羽</t>
  </si>
  <si>
    <r>
      <t>1</t>
    </r>
    <r>
      <rPr>
        <sz val="12"/>
        <rFont val="宋体"/>
        <family val="0"/>
      </rPr>
      <t>0.26-11.28销售</t>
    </r>
  </si>
  <si>
    <t>光华片</t>
  </si>
  <si>
    <t>片区</t>
  </si>
  <si>
    <t>月销售</t>
  </si>
  <si>
    <t>门店类型</t>
  </si>
  <si>
    <t>东北片</t>
  </si>
  <si>
    <t>光华片</t>
  </si>
  <si>
    <t>冯明慧</t>
  </si>
  <si>
    <t>魏津</t>
  </si>
  <si>
    <t>邛崃大邑</t>
  </si>
  <si>
    <t>保底任务</t>
  </si>
  <si>
    <t>城南片</t>
  </si>
  <si>
    <t>崇温片</t>
  </si>
  <si>
    <t>综合片</t>
  </si>
  <si>
    <t>城中片</t>
  </si>
  <si>
    <t>新都片</t>
  </si>
  <si>
    <t>B</t>
  </si>
  <si>
    <t>C</t>
  </si>
  <si>
    <t>A</t>
  </si>
  <si>
    <t>序号</t>
  </si>
  <si>
    <t>力争任务1</t>
  </si>
  <si>
    <t>力争任务2</t>
  </si>
  <si>
    <r>
      <t>1</t>
    </r>
    <r>
      <rPr>
        <sz val="12"/>
        <rFont val="宋体"/>
        <family val="0"/>
      </rPr>
      <t>1月任务差额</t>
    </r>
  </si>
  <si>
    <t>合计</t>
  </si>
  <si>
    <t>都江堰片</t>
  </si>
  <si>
    <t>光华片</t>
  </si>
  <si>
    <t>小康目标</t>
  </si>
  <si>
    <t>富裕目标</t>
  </si>
  <si>
    <t>旗舰店</t>
  </si>
  <si>
    <t>12月各片区美美任务分配明细</t>
  </si>
  <si>
    <t>12月保底任务</t>
  </si>
  <si>
    <t>周销售</t>
  </si>
  <si>
    <t>1-9销售</t>
  </si>
  <si>
    <t>1-16总销</t>
  </si>
  <si>
    <t>10-16销售</t>
  </si>
  <si>
    <t>余晓燕</t>
  </si>
  <si>
    <t>郭祥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</si>
</sst>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Q19" sqref="Q19"/>
    </sheetView>
  </sheetViews>
  <sheetFormatPr defaultColWidth="9.00390625" defaultRowHeight="14.25"/>
  <cols>
    <col min="1" max="1" width="5.00390625" style="23" customWidth="1"/>
    <col min="2" max="2" width="7.25390625" style="7" customWidth="1"/>
    <col min="3" max="3" width="6.875" style="7" customWidth="1"/>
    <col min="4" max="4" width="26.00390625" style="7" customWidth="1"/>
    <col min="5" max="5" width="8.125" style="4" customWidth="1"/>
    <col min="6" max="6" width="8.00390625" style="4" customWidth="1"/>
    <col min="7" max="7" width="11.00390625" style="4" customWidth="1"/>
    <col min="8" max="8" width="10.00390625" style="4" hidden="1" customWidth="1"/>
    <col min="9" max="9" width="9.375" style="1" hidden="1" customWidth="1"/>
    <col min="10" max="10" width="8.00390625" style="1" hidden="1" customWidth="1"/>
    <col min="11" max="11" width="8.25390625" style="33" bestFit="1" customWidth="1"/>
    <col min="12" max="12" width="9.625" style="22" customWidth="1"/>
    <col min="13" max="13" width="9.625" style="39" customWidth="1"/>
    <col min="14" max="14" width="9.625" style="37" customWidth="1"/>
    <col min="15" max="15" width="10.75390625" style="39" customWidth="1"/>
    <col min="16" max="16" width="12.00390625" style="1" customWidth="1"/>
    <col min="17" max="17" width="11.25390625" style="1" customWidth="1"/>
    <col min="18" max="16384" width="9.00390625" style="1" customWidth="1"/>
  </cols>
  <sheetData>
    <row r="1" spans="1:17" ht="42.75">
      <c r="A1" s="10" t="s">
        <v>0</v>
      </c>
      <c r="B1" s="9" t="s">
        <v>37</v>
      </c>
      <c r="C1" s="9" t="s">
        <v>1</v>
      </c>
      <c r="D1" s="9" t="s">
        <v>2</v>
      </c>
      <c r="E1" s="2" t="s">
        <v>21</v>
      </c>
      <c r="F1" s="2" t="s">
        <v>39</v>
      </c>
      <c r="G1" s="2" t="s">
        <v>38</v>
      </c>
      <c r="H1" s="3" t="s">
        <v>20</v>
      </c>
      <c r="I1" s="8" t="s">
        <v>35</v>
      </c>
      <c r="J1" s="8" t="s">
        <v>57</v>
      </c>
      <c r="K1" s="30" t="s">
        <v>65</v>
      </c>
      <c r="L1" s="21" t="s">
        <v>66</v>
      </c>
      <c r="M1" s="38" t="s">
        <v>67</v>
      </c>
      <c r="N1" s="36" t="s">
        <v>69</v>
      </c>
      <c r="O1" s="38" t="s">
        <v>68</v>
      </c>
      <c r="P1" s="8" t="s">
        <v>61</v>
      </c>
      <c r="Q1" s="8" t="s">
        <v>62</v>
      </c>
    </row>
    <row r="2" spans="1:17" ht="28.5">
      <c r="A2" s="12">
        <v>81</v>
      </c>
      <c r="B2" s="9" t="s">
        <v>36</v>
      </c>
      <c r="C2" s="11">
        <v>595</v>
      </c>
      <c r="D2" s="11" t="s">
        <v>19</v>
      </c>
      <c r="E2" s="6" t="s">
        <v>34</v>
      </c>
      <c r="F2" s="2" t="s">
        <v>52</v>
      </c>
      <c r="G2" s="2">
        <v>33298.92</v>
      </c>
      <c r="H2" s="2">
        <v>2300</v>
      </c>
      <c r="I2" s="5">
        <v>136</v>
      </c>
      <c r="J2" s="14" t="e">
        <f>I2-#REF!</f>
        <v>#REF!</v>
      </c>
      <c r="K2" s="31">
        <v>120</v>
      </c>
      <c r="L2" s="26">
        <f aca="true" t="shared" si="0" ref="L2:L18">K2/4</f>
        <v>30</v>
      </c>
      <c r="M2" s="32">
        <v>60</v>
      </c>
      <c r="N2" s="26">
        <v>61</v>
      </c>
      <c r="O2" s="32">
        <f>M2+N2</f>
        <v>121</v>
      </c>
      <c r="P2" s="5">
        <v>170</v>
      </c>
      <c r="Q2" s="5">
        <v>210</v>
      </c>
    </row>
    <row r="3" spans="1:17" ht="14.25">
      <c r="A3" s="12">
        <v>71</v>
      </c>
      <c r="B3" s="9" t="s">
        <v>36</v>
      </c>
      <c r="C3" s="11">
        <v>357</v>
      </c>
      <c r="D3" s="11" t="s">
        <v>16</v>
      </c>
      <c r="E3" s="6" t="s">
        <v>31</v>
      </c>
      <c r="F3" s="2" t="s">
        <v>52</v>
      </c>
      <c r="G3" s="2">
        <v>87433.1</v>
      </c>
      <c r="H3" s="2"/>
      <c r="I3" s="5">
        <v>120</v>
      </c>
      <c r="J3" s="14" t="e">
        <f>I3-#REF!</f>
        <v>#REF!</v>
      </c>
      <c r="K3" s="31">
        <v>170</v>
      </c>
      <c r="L3" s="26">
        <f t="shared" si="0"/>
        <v>42.5</v>
      </c>
      <c r="M3" s="32">
        <v>60</v>
      </c>
      <c r="N3" s="34">
        <v>25</v>
      </c>
      <c r="O3" s="32">
        <f aca="true" t="shared" si="1" ref="O3:O18">M3+N3</f>
        <v>85</v>
      </c>
      <c r="P3" s="5">
        <f>K3*1.3</f>
        <v>221</v>
      </c>
      <c r="Q3" s="5">
        <f>K3*1.6</f>
        <v>272</v>
      </c>
    </row>
    <row r="4" spans="1:17" ht="14.25">
      <c r="A4" s="12">
        <v>72</v>
      </c>
      <c r="B4" s="9" t="s">
        <v>36</v>
      </c>
      <c r="C4" s="11">
        <v>359</v>
      </c>
      <c r="D4" s="11" t="s">
        <v>13</v>
      </c>
      <c r="E4" s="6" t="s">
        <v>28</v>
      </c>
      <c r="F4" s="2" t="s">
        <v>52</v>
      </c>
      <c r="G4" s="2">
        <v>86602.77</v>
      </c>
      <c r="H4" s="2"/>
      <c r="I4" s="5">
        <v>52</v>
      </c>
      <c r="J4" s="14" t="e">
        <f>I4-#REF!</f>
        <v>#REF!</v>
      </c>
      <c r="K4" s="31">
        <v>170</v>
      </c>
      <c r="L4" s="26">
        <f t="shared" si="0"/>
        <v>42.5</v>
      </c>
      <c r="M4" s="32">
        <v>21</v>
      </c>
      <c r="N4" s="26">
        <v>49</v>
      </c>
      <c r="O4" s="32">
        <f t="shared" si="1"/>
        <v>70</v>
      </c>
      <c r="P4" s="5">
        <v>230</v>
      </c>
      <c r="Q4" s="5">
        <v>290</v>
      </c>
    </row>
    <row r="5" spans="1:17" ht="14.25">
      <c r="A5" s="12">
        <v>74</v>
      </c>
      <c r="B5" s="9" t="s">
        <v>36</v>
      </c>
      <c r="C5" s="11">
        <v>513</v>
      </c>
      <c r="D5" s="11" t="s">
        <v>15</v>
      </c>
      <c r="E5" s="6" t="s">
        <v>30</v>
      </c>
      <c r="F5" s="2" t="s">
        <v>52</v>
      </c>
      <c r="G5" s="2">
        <v>74118.74</v>
      </c>
      <c r="H5" s="2"/>
      <c r="I5" s="5">
        <v>56</v>
      </c>
      <c r="J5" s="14" t="e">
        <f>I5-#REF!</f>
        <v>#REF!</v>
      </c>
      <c r="K5" s="31">
        <v>170</v>
      </c>
      <c r="L5" s="26">
        <f t="shared" si="0"/>
        <v>42.5</v>
      </c>
      <c r="M5" s="32">
        <v>57</v>
      </c>
      <c r="N5" s="34">
        <v>26</v>
      </c>
      <c r="O5" s="32">
        <f t="shared" si="1"/>
        <v>83</v>
      </c>
      <c r="P5" s="5">
        <v>230</v>
      </c>
      <c r="Q5" s="5">
        <v>290</v>
      </c>
    </row>
    <row r="6" spans="1:17" ht="14.25">
      <c r="A6" s="12">
        <v>76</v>
      </c>
      <c r="B6" s="9" t="s">
        <v>36</v>
      </c>
      <c r="C6" s="11">
        <v>516</v>
      </c>
      <c r="D6" s="11" t="s">
        <v>17</v>
      </c>
      <c r="E6" s="6" t="s">
        <v>32</v>
      </c>
      <c r="F6" s="2" t="s">
        <v>52</v>
      </c>
      <c r="G6" s="2">
        <v>57076.02</v>
      </c>
      <c r="H6" s="2"/>
      <c r="I6" s="5">
        <v>92</v>
      </c>
      <c r="J6" s="14" t="e">
        <f>I6-#REF!</f>
        <v>#REF!</v>
      </c>
      <c r="K6" s="31">
        <v>170</v>
      </c>
      <c r="L6" s="26">
        <f t="shared" si="0"/>
        <v>42.5</v>
      </c>
      <c r="M6" s="32">
        <v>46</v>
      </c>
      <c r="N6" s="26">
        <v>55</v>
      </c>
      <c r="O6" s="32">
        <f t="shared" si="1"/>
        <v>101</v>
      </c>
      <c r="P6" s="5">
        <v>230</v>
      </c>
      <c r="Q6" s="5">
        <v>290</v>
      </c>
    </row>
    <row r="7" spans="1:17" ht="28.5">
      <c r="A7" s="12">
        <v>77</v>
      </c>
      <c r="B7" s="9" t="s">
        <v>36</v>
      </c>
      <c r="C7" s="11">
        <v>714</v>
      </c>
      <c r="D7" s="11" t="s">
        <v>12</v>
      </c>
      <c r="E7" s="6" t="s">
        <v>27</v>
      </c>
      <c r="F7" s="2" t="s">
        <v>52</v>
      </c>
      <c r="G7" s="2">
        <v>54914.71</v>
      </c>
      <c r="H7" s="2"/>
      <c r="I7" s="5">
        <v>52</v>
      </c>
      <c r="J7" s="14" t="e">
        <f>I7-#REF!</f>
        <v>#REF!</v>
      </c>
      <c r="K7" s="31">
        <v>170</v>
      </c>
      <c r="L7" s="26">
        <f t="shared" si="0"/>
        <v>42.5</v>
      </c>
      <c r="M7" s="32">
        <v>46</v>
      </c>
      <c r="N7" s="34">
        <v>23</v>
      </c>
      <c r="O7" s="32">
        <f t="shared" si="1"/>
        <v>69</v>
      </c>
      <c r="P7" s="5">
        <v>230</v>
      </c>
      <c r="Q7" s="5">
        <v>290</v>
      </c>
    </row>
    <row r="8" spans="1:17" ht="14.25">
      <c r="A8" s="12">
        <v>78</v>
      </c>
      <c r="B8" s="9" t="s">
        <v>36</v>
      </c>
      <c r="C8" s="11">
        <v>577</v>
      </c>
      <c r="D8" s="11" t="s">
        <v>18</v>
      </c>
      <c r="E8" s="6" t="s">
        <v>33</v>
      </c>
      <c r="F8" s="2" t="s">
        <v>52</v>
      </c>
      <c r="G8" s="2">
        <v>49715.13</v>
      </c>
      <c r="H8" s="2"/>
      <c r="I8" s="5">
        <v>152</v>
      </c>
      <c r="J8" s="14" t="e">
        <f>I8-#REF!</f>
        <v>#REF!</v>
      </c>
      <c r="K8" s="31">
        <v>170</v>
      </c>
      <c r="L8" s="26">
        <f t="shared" si="0"/>
        <v>42.5</v>
      </c>
      <c r="M8" s="32">
        <v>45</v>
      </c>
      <c r="N8" s="34">
        <v>41</v>
      </c>
      <c r="O8" s="32">
        <f t="shared" si="1"/>
        <v>86</v>
      </c>
      <c r="P8" s="5">
        <f>K8*1.3</f>
        <v>221</v>
      </c>
      <c r="Q8" s="5">
        <f>K8*1.6</f>
        <v>272</v>
      </c>
    </row>
    <row r="9" spans="1:17" ht="14.25">
      <c r="A9" s="12">
        <v>82</v>
      </c>
      <c r="B9" s="9" t="s">
        <v>36</v>
      </c>
      <c r="C9" s="11">
        <v>393</v>
      </c>
      <c r="D9" s="11" t="s">
        <v>14</v>
      </c>
      <c r="E9" s="6" t="s">
        <v>29</v>
      </c>
      <c r="F9" s="2" t="s">
        <v>52</v>
      </c>
      <c r="G9" s="2">
        <v>32138</v>
      </c>
      <c r="H9" s="2"/>
      <c r="I9" s="5">
        <v>106</v>
      </c>
      <c r="J9" s="14" t="e">
        <f>I9-#REF!</f>
        <v>#REF!</v>
      </c>
      <c r="K9" s="31">
        <v>170</v>
      </c>
      <c r="L9" s="26">
        <f t="shared" si="0"/>
        <v>42.5</v>
      </c>
      <c r="M9" s="32">
        <v>34</v>
      </c>
      <c r="N9" s="26">
        <v>44</v>
      </c>
      <c r="O9" s="32">
        <f t="shared" si="1"/>
        <v>78</v>
      </c>
      <c r="P9" s="5">
        <v>230</v>
      </c>
      <c r="Q9" s="5">
        <v>290</v>
      </c>
    </row>
    <row r="10" spans="1:28" ht="28.5">
      <c r="A10" s="12">
        <v>83</v>
      </c>
      <c r="B10" s="9" t="s">
        <v>36</v>
      </c>
      <c r="C10" s="11">
        <v>576</v>
      </c>
      <c r="D10" s="11" t="s">
        <v>11</v>
      </c>
      <c r="E10" s="6" t="s">
        <v>26</v>
      </c>
      <c r="F10" s="2" t="s">
        <v>52</v>
      </c>
      <c r="G10" s="2">
        <v>26695.48</v>
      </c>
      <c r="H10" s="2"/>
      <c r="I10" s="5">
        <v>86</v>
      </c>
      <c r="J10" s="14" t="e">
        <f>I10-#REF!</f>
        <v>#REF!</v>
      </c>
      <c r="K10" s="31">
        <v>170</v>
      </c>
      <c r="L10" s="26">
        <f t="shared" si="0"/>
        <v>42.5</v>
      </c>
      <c r="M10" s="32">
        <v>14</v>
      </c>
      <c r="N10" s="34">
        <v>2</v>
      </c>
      <c r="O10" s="32">
        <f t="shared" si="1"/>
        <v>16</v>
      </c>
      <c r="P10" s="13">
        <v>190</v>
      </c>
      <c r="Q10" s="5">
        <v>260</v>
      </c>
      <c r="AB10" s="1">
        <v>4800</v>
      </c>
    </row>
    <row r="11" spans="1:17" ht="14.25">
      <c r="A11" s="12">
        <v>75</v>
      </c>
      <c r="B11" s="9" t="s">
        <v>36</v>
      </c>
      <c r="C11" s="11">
        <v>379</v>
      </c>
      <c r="D11" s="11" t="s">
        <v>10</v>
      </c>
      <c r="E11" s="6" t="s">
        <v>70</v>
      </c>
      <c r="F11" s="2" t="s">
        <v>52</v>
      </c>
      <c r="G11" s="2">
        <v>60983.86</v>
      </c>
      <c r="H11" s="2"/>
      <c r="I11" s="5">
        <v>124</v>
      </c>
      <c r="J11" s="14" t="e">
        <f>I11-#REF!</f>
        <v>#REF!</v>
      </c>
      <c r="K11" s="31">
        <v>190</v>
      </c>
      <c r="L11" s="26">
        <f t="shared" si="0"/>
        <v>47.5</v>
      </c>
      <c r="M11" s="32">
        <v>114</v>
      </c>
      <c r="N11" s="34">
        <v>40</v>
      </c>
      <c r="O11" s="32">
        <f t="shared" si="1"/>
        <v>154</v>
      </c>
      <c r="P11" s="5">
        <f>K11*1.3</f>
        <v>247</v>
      </c>
      <c r="Q11" s="5">
        <f>K11*1.6</f>
        <v>304</v>
      </c>
    </row>
    <row r="12" spans="1:17" ht="28.5">
      <c r="A12" s="12">
        <v>79</v>
      </c>
      <c r="B12" s="9" t="s">
        <v>36</v>
      </c>
      <c r="C12" s="11">
        <v>395</v>
      </c>
      <c r="D12" s="11" t="s">
        <v>7</v>
      </c>
      <c r="E12" s="6" t="s">
        <v>24</v>
      </c>
      <c r="F12" s="2" t="s">
        <v>52</v>
      </c>
      <c r="G12" s="2">
        <v>45948.33</v>
      </c>
      <c r="H12" s="2"/>
      <c r="I12" s="5">
        <v>97</v>
      </c>
      <c r="J12" s="14" t="e">
        <f>I12-#REF!</f>
        <v>#REF!</v>
      </c>
      <c r="K12" s="31">
        <v>195</v>
      </c>
      <c r="L12" s="26">
        <f t="shared" si="0"/>
        <v>48.75</v>
      </c>
      <c r="M12" s="32">
        <v>54</v>
      </c>
      <c r="N12" s="26">
        <v>60</v>
      </c>
      <c r="O12" s="32">
        <f t="shared" si="1"/>
        <v>114</v>
      </c>
      <c r="P12" s="5">
        <v>210</v>
      </c>
      <c r="Q12" s="5">
        <v>260</v>
      </c>
    </row>
    <row r="13" spans="1:17" ht="14.25">
      <c r="A13" s="12">
        <v>80</v>
      </c>
      <c r="B13" s="9" t="s">
        <v>36</v>
      </c>
      <c r="C13" s="11">
        <v>381</v>
      </c>
      <c r="D13" s="11" t="s">
        <v>8</v>
      </c>
      <c r="E13" s="6" t="s">
        <v>71</v>
      </c>
      <c r="F13" s="2" t="s">
        <v>52</v>
      </c>
      <c r="G13" s="2">
        <v>35403.83</v>
      </c>
      <c r="H13" s="2"/>
      <c r="I13" s="5">
        <v>64</v>
      </c>
      <c r="J13" s="14" t="e">
        <f>I13-#REF!</f>
        <v>#REF!</v>
      </c>
      <c r="K13" s="31">
        <v>195</v>
      </c>
      <c r="L13" s="26">
        <f t="shared" si="0"/>
        <v>48.75</v>
      </c>
      <c r="M13" s="32">
        <v>27</v>
      </c>
      <c r="N13" s="26">
        <v>6</v>
      </c>
      <c r="O13" s="32">
        <f t="shared" si="1"/>
        <v>33</v>
      </c>
      <c r="P13" s="5">
        <v>230</v>
      </c>
      <c r="Q13" s="5">
        <v>290</v>
      </c>
    </row>
    <row r="14" spans="1:17" ht="14.25">
      <c r="A14" s="12">
        <v>70</v>
      </c>
      <c r="B14" s="9" t="s">
        <v>36</v>
      </c>
      <c r="C14" s="11">
        <v>582</v>
      </c>
      <c r="D14" s="11" t="s">
        <v>9</v>
      </c>
      <c r="E14" s="6" t="s">
        <v>25</v>
      </c>
      <c r="F14" s="2" t="s">
        <v>52</v>
      </c>
      <c r="G14" s="2">
        <v>93826.72</v>
      </c>
      <c r="H14" s="2"/>
      <c r="I14" s="5">
        <v>160</v>
      </c>
      <c r="J14" s="14" t="e">
        <f>I14-#REF!</f>
        <v>#REF!</v>
      </c>
      <c r="K14" s="31">
        <v>200</v>
      </c>
      <c r="L14" s="26">
        <f t="shared" si="0"/>
        <v>50</v>
      </c>
      <c r="M14" s="32">
        <v>43</v>
      </c>
      <c r="N14" s="26">
        <v>62</v>
      </c>
      <c r="O14" s="32">
        <f t="shared" si="1"/>
        <v>105</v>
      </c>
      <c r="P14" s="5">
        <v>280</v>
      </c>
      <c r="Q14" s="5">
        <v>350</v>
      </c>
    </row>
    <row r="15" spans="1:17" ht="28.5">
      <c r="A15" s="12">
        <v>73</v>
      </c>
      <c r="B15" s="9" t="s">
        <v>36</v>
      </c>
      <c r="C15" s="11">
        <v>570</v>
      </c>
      <c r="D15" s="11" t="s">
        <v>6</v>
      </c>
      <c r="E15" s="6" t="s">
        <v>23</v>
      </c>
      <c r="F15" s="2" t="s">
        <v>52</v>
      </c>
      <c r="G15" s="2">
        <v>78817.12</v>
      </c>
      <c r="H15" s="2"/>
      <c r="I15" s="5">
        <v>156</v>
      </c>
      <c r="J15" s="14" t="e">
        <f>I15-#REF!</f>
        <v>#REF!</v>
      </c>
      <c r="K15" s="31">
        <v>200</v>
      </c>
      <c r="L15" s="26">
        <f t="shared" si="0"/>
        <v>50</v>
      </c>
      <c r="M15" s="32">
        <v>164</v>
      </c>
      <c r="N15" s="26">
        <v>65</v>
      </c>
      <c r="O15" s="32">
        <f t="shared" si="1"/>
        <v>229</v>
      </c>
      <c r="P15" s="5">
        <v>280</v>
      </c>
      <c r="Q15" s="5">
        <v>350</v>
      </c>
    </row>
    <row r="16" spans="1:17" ht="14.25">
      <c r="A16" s="12">
        <v>69</v>
      </c>
      <c r="B16" s="9" t="s">
        <v>36</v>
      </c>
      <c r="C16" s="11">
        <v>347</v>
      </c>
      <c r="D16" s="11" t="s">
        <v>5</v>
      </c>
      <c r="E16" s="6" t="s">
        <v>22</v>
      </c>
      <c r="F16" s="2" t="s">
        <v>51</v>
      </c>
      <c r="G16" s="2">
        <v>102410.91</v>
      </c>
      <c r="H16" s="2"/>
      <c r="I16" s="5">
        <v>289</v>
      </c>
      <c r="J16" s="14" t="e">
        <f>I16-#REF!</f>
        <v>#REF!</v>
      </c>
      <c r="K16" s="31">
        <v>340</v>
      </c>
      <c r="L16" s="26">
        <f t="shared" si="0"/>
        <v>85</v>
      </c>
      <c r="M16" s="32">
        <v>90</v>
      </c>
      <c r="N16" s="34">
        <v>43</v>
      </c>
      <c r="O16" s="32">
        <f t="shared" si="1"/>
        <v>133</v>
      </c>
      <c r="P16" s="5">
        <f>K16*1.3</f>
        <v>442</v>
      </c>
      <c r="Q16" s="5">
        <f>K16*1.6</f>
        <v>544</v>
      </c>
    </row>
    <row r="17" spans="1:17" s="27" customFormat="1" ht="14.25">
      <c r="A17" s="12">
        <v>68</v>
      </c>
      <c r="B17" s="12" t="s">
        <v>41</v>
      </c>
      <c r="C17" s="28">
        <v>365</v>
      </c>
      <c r="D17" s="28" t="s">
        <v>4</v>
      </c>
      <c r="E17" s="29" t="s">
        <v>43</v>
      </c>
      <c r="F17" s="24" t="s">
        <v>51</v>
      </c>
      <c r="G17" s="24">
        <v>162830.83</v>
      </c>
      <c r="H17" s="24"/>
      <c r="I17" s="13">
        <v>715</v>
      </c>
      <c r="J17" s="25" t="e">
        <f>I17-#REF!</f>
        <v>#REF!</v>
      </c>
      <c r="K17" s="32">
        <v>900</v>
      </c>
      <c r="L17" s="26">
        <f t="shared" si="0"/>
        <v>225</v>
      </c>
      <c r="M17" s="32">
        <v>481</v>
      </c>
      <c r="N17" s="34">
        <v>169</v>
      </c>
      <c r="O17" s="32">
        <f t="shared" si="1"/>
        <v>650</v>
      </c>
      <c r="P17" s="13">
        <v>1500</v>
      </c>
      <c r="Q17" s="13">
        <v>2000</v>
      </c>
    </row>
    <row r="18" spans="1:17" s="27" customFormat="1" ht="14.25">
      <c r="A18" s="12">
        <v>67</v>
      </c>
      <c r="B18" s="12" t="s">
        <v>41</v>
      </c>
      <c r="C18" s="28">
        <v>343</v>
      </c>
      <c r="D18" s="28" t="s">
        <v>3</v>
      </c>
      <c r="E18" s="29" t="s">
        <v>42</v>
      </c>
      <c r="F18" s="24" t="s">
        <v>53</v>
      </c>
      <c r="G18" s="24">
        <v>298563.48</v>
      </c>
      <c r="H18" s="24"/>
      <c r="I18" s="13">
        <v>522</v>
      </c>
      <c r="J18" s="25" t="e">
        <f>I18-#REF!</f>
        <v>#REF!</v>
      </c>
      <c r="K18" s="32">
        <v>1000</v>
      </c>
      <c r="L18" s="26">
        <f t="shared" si="0"/>
        <v>250</v>
      </c>
      <c r="M18" s="32">
        <v>267</v>
      </c>
      <c r="N18" s="34">
        <v>101</v>
      </c>
      <c r="O18" s="32">
        <f t="shared" si="1"/>
        <v>368</v>
      </c>
      <c r="P18" s="13">
        <v>1500</v>
      </c>
      <c r="Q18" s="13">
        <v>2000</v>
      </c>
    </row>
    <row r="19" spans="11:14" ht="14.25">
      <c r="K19" s="33">
        <f>SUM(K2:K18)</f>
        <v>4700</v>
      </c>
      <c r="L19" s="22">
        <f>SUM(L2:L18)</f>
        <v>1175</v>
      </c>
      <c r="M19" s="39">
        <f>SUM(M2:M18)</f>
        <v>1623</v>
      </c>
      <c r="N19" s="37">
        <f>SUM(N2:N18)</f>
        <v>872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7" sqref="H17"/>
    </sheetView>
  </sheetViews>
  <sheetFormatPr defaultColWidth="9.00390625" defaultRowHeight="14.25"/>
  <cols>
    <col min="1" max="1" width="5.875" style="0" customWidth="1"/>
    <col min="2" max="2" width="10.375" style="0" customWidth="1"/>
    <col min="3" max="3" width="11.125" style="0" customWidth="1"/>
    <col min="4" max="4" width="13.125" style="0" customWidth="1"/>
    <col min="5" max="5" width="12.25390625" style="0" customWidth="1"/>
  </cols>
  <sheetData>
    <row r="1" spans="1:5" ht="39" customHeight="1">
      <c r="A1" s="35" t="s">
        <v>64</v>
      </c>
      <c r="B1" s="35"/>
      <c r="C1" s="35"/>
      <c r="D1" s="35"/>
      <c r="E1" s="35"/>
    </row>
    <row r="2" spans="1:5" ht="24" customHeight="1">
      <c r="A2" s="17" t="s">
        <v>54</v>
      </c>
      <c r="B2" s="17" t="s">
        <v>37</v>
      </c>
      <c r="C2" s="17" t="s">
        <v>45</v>
      </c>
      <c r="D2" s="17" t="s">
        <v>55</v>
      </c>
      <c r="E2" s="17" t="s">
        <v>56</v>
      </c>
    </row>
    <row r="3" spans="1:5" s="20" customFormat="1" ht="18.75">
      <c r="A3" s="18">
        <v>1</v>
      </c>
      <c r="B3" s="18" t="s">
        <v>63</v>
      </c>
      <c r="C3" s="19">
        <v>5000</v>
      </c>
      <c r="D3" s="19">
        <v>6500</v>
      </c>
      <c r="E3" s="19">
        <v>7500</v>
      </c>
    </row>
    <row r="4" spans="1:5" ht="18.75">
      <c r="A4" s="15">
        <v>2</v>
      </c>
      <c r="B4" s="15" t="s">
        <v>46</v>
      </c>
      <c r="C4" s="15">
        <v>2400</v>
      </c>
      <c r="D4" s="16">
        <v>3115</v>
      </c>
      <c r="E4" s="16">
        <v>3860</v>
      </c>
    </row>
    <row r="5" spans="1:5" ht="19.5" customHeight="1">
      <c r="A5" s="15">
        <v>3</v>
      </c>
      <c r="B5" s="15" t="s">
        <v>47</v>
      </c>
      <c r="C5" s="15">
        <v>3700</v>
      </c>
      <c r="D5" s="16">
        <v>4790</v>
      </c>
      <c r="E5" s="16">
        <v>5900</v>
      </c>
    </row>
    <row r="6" spans="1:5" ht="18.75" customHeight="1">
      <c r="A6" s="15">
        <v>4</v>
      </c>
      <c r="B6" s="15" t="s">
        <v>40</v>
      </c>
      <c r="C6" s="15">
        <v>4700</v>
      </c>
      <c r="D6" s="16">
        <v>6625</v>
      </c>
      <c r="E6" s="16">
        <v>8380</v>
      </c>
    </row>
    <row r="7" spans="1:5" ht="18" customHeight="1">
      <c r="A7" s="15">
        <v>5</v>
      </c>
      <c r="B7" s="15" t="s">
        <v>59</v>
      </c>
      <c r="C7" s="15">
        <v>2300</v>
      </c>
      <c r="D7" s="16">
        <v>3010</v>
      </c>
      <c r="E7" s="16">
        <v>3770</v>
      </c>
    </row>
    <row r="8" spans="1:5" ht="18.75" customHeight="1">
      <c r="A8" s="15">
        <v>6</v>
      </c>
      <c r="B8" s="15" t="s">
        <v>60</v>
      </c>
      <c r="C8" s="15">
        <v>4700</v>
      </c>
      <c r="D8" s="16">
        <v>6810</v>
      </c>
      <c r="E8" s="16">
        <v>8770</v>
      </c>
    </row>
    <row r="9" spans="1:5" ht="16.5" customHeight="1">
      <c r="A9" s="15">
        <v>7</v>
      </c>
      <c r="B9" s="15" t="s">
        <v>44</v>
      </c>
      <c r="C9" s="15">
        <v>3700</v>
      </c>
      <c r="D9" s="16">
        <v>5100</v>
      </c>
      <c r="E9" s="16">
        <v>6470</v>
      </c>
    </row>
    <row r="10" spans="1:5" ht="18.75">
      <c r="A10" s="15">
        <v>8</v>
      </c>
      <c r="B10" s="15" t="s">
        <v>48</v>
      </c>
      <c r="C10" s="15">
        <v>1700</v>
      </c>
      <c r="D10" s="16">
        <v>2320</v>
      </c>
      <c r="E10" s="16">
        <v>2870</v>
      </c>
    </row>
    <row r="11" spans="1:5" ht="18.75">
      <c r="A11" s="15">
        <v>9</v>
      </c>
      <c r="B11" s="15" t="s">
        <v>49</v>
      </c>
      <c r="C11" s="15">
        <v>4700</v>
      </c>
      <c r="D11" s="16">
        <v>6410</v>
      </c>
      <c r="E11" s="16">
        <v>8120</v>
      </c>
    </row>
    <row r="12" spans="1:5" ht="18.75">
      <c r="A12" s="15">
        <v>10</v>
      </c>
      <c r="B12" s="15" t="s">
        <v>50</v>
      </c>
      <c r="C12" s="15">
        <v>700</v>
      </c>
      <c r="D12" s="16">
        <v>1040</v>
      </c>
      <c r="E12" s="16">
        <v>1270</v>
      </c>
    </row>
    <row r="13" spans="1:5" ht="18.75">
      <c r="A13" s="15"/>
      <c r="B13" s="15" t="s">
        <v>58</v>
      </c>
      <c r="C13" s="15">
        <f>SUM(C3:C12)</f>
        <v>33600</v>
      </c>
      <c r="D13" s="15">
        <f>SUM(D3:D12)</f>
        <v>45720</v>
      </c>
      <c r="E13" s="15">
        <f>SUM(E3:E12)</f>
        <v>56910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2012-12-16T13:48:14Z</dcterms:modified>
  <cp:category/>
  <cp:version/>
  <cp:contentType/>
  <cp:contentStatus/>
</cp:coreProperties>
</file>